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6E176BD3-81F3-41C5-8A3A-0A1953D9C1EB}" xr6:coauthVersionLast="47" xr6:coauthVersionMax="47" xr10:uidLastSave="{00000000-0000-0000-0000-000000000000}"/>
  <bookViews>
    <workbookView xWindow="33720" yWindow="-10290" windowWidth="57840" windowHeight="32040" tabRatio="768" firstSheet="5" activeTab="5" xr2:uid="{00000000-000D-0000-FFFF-FFFF00000000}"/>
  </bookViews>
  <sheets>
    <sheet name="Cover" sheetId="1" r:id="rId1"/>
    <sheet name="Purpose of spreadsheet" sheetId="77" r:id="rId2"/>
    <sheet name="Version Control" sheetId="78" r:id="rId3"/>
    <sheet name="Summary - NHSPS_S" sheetId="83" state="hidden" r:id="rId4"/>
    <sheet name="AnnGenHiddenLists" sheetId="103" state="hidden" r:id="rId5"/>
    <sheet name="Factor List" sheetId="55" r:id="rId6"/>
    <sheet name="x-Series Number" sheetId="102" state="hidden" r:id="rId7"/>
    <sheet name="Assumptions" sheetId="269" r:id="rId8"/>
    <sheet name="x-101" sheetId="245" r:id="rId9"/>
    <sheet name="x-102" sheetId="246" r:id="rId10"/>
    <sheet name="x-103" sheetId="247" r:id="rId11"/>
    <sheet name="x-104" sheetId="248" r:id="rId12"/>
    <sheet name="x-201" sheetId="136" r:id="rId13"/>
    <sheet name="x-202" sheetId="137" r:id="rId14"/>
    <sheet name="x-203" sheetId="138" r:id="rId15"/>
    <sheet name="x-204" sheetId="139" r:id="rId16"/>
    <sheet name="x-205" sheetId="140" r:id="rId17"/>
    <sheet name="x-206" sheetId="141" r:id="rId18"/>
    <sheet name="x-207" sheetId="142" r:id="rId19"/>
    <sheet name="x-208" sheetId="143" r:id="rId20"/>
    <sheet name="x-209" sheetId="130" r:id="rId21"/>
    <sheet name="x-214" sheetId="249" r:id="rId22"/>
    <sheet name="x-215" sheetId="250" r:id="rId23"/>
    <sheet name="x-216" sheetId="251" r:id="rId24"/>
    <sheet name="x-217" sheetId="232" r:id="rId25"/>
    <sheet name="x-218" sheetId="273" r:id="rId26"/>
    <sheet name="x-219" sheetId="274" r:id="rId27"/>
    <sheet name="x-301" sheetId="146" r:id="rId28"/>
    <sheet name="x-302" sheetId="147" r:id="rId29"/>
    <sheet name="x-303" sheetId="148" r:id="rId30"/>
    <sheet name="x-304" sheetId="149" r:id="rId31"/>
    <sheet name="x-305" sheetId="150" r:id="rId32"/>
    <sheet name="x-306" sheetId="174" r:id="rId33"/>
    <sheet name="x-307" sheetId="175" r:id="rId34"/>
    <sheet name="x-308" sheetId="270" r:id="rId35"/>
    <sheet name="x-401" sheetId="151" r:id="rId36"/>
    <sheet name="x-402" sheetId="152" r:id="rId37"/>
    <sheet name="x-403" sheetId="153" r:id="rId38"/>
    <sheet name="x-404" sheetId="154" r:id="rId39"/>
    <sheet name="x-405" sheetId="155" r:id="rId40"/>
    <sheet name="x-406" sheetId="156" r:id="rId41"/>
    <sheet name="x-407" sheetId="157" r:id="rId42"/>
    <sheet name="x-408" sheetId="158" r:id="rId43"/>
    <sheet name="x-409" sheetId="159" r:id="rId44"/>
    <sheet name="x-410" sheetId="160" r:id="rId45"/>
    <sheet name="x-411" sheetId="161" r:id="rId46"/>
    <sheet name="x-412" sheetId="162" r:id="rId47"/>
    <sheet name="x-413" sheetId="163" r:id="rId48"/>
    <sheet name="x-414" sheetId="164" r:id="rId49"/>
    <sheet name="x-415" sheetId="165" r:id="rId50"/>
    <sheet name="x-416" sheetId="166" r:id="rId51"/>
    <sheet name="x-417" sheetId="167" r:id="rId52"/>
    <sheet name="x-418" sheetId="168" r:id="rId53"/>
    <sheet name="x-419" sheetId="169" r:id="rId54"/>
    <sheet name="x-420" sheetId="170" r:id="rId55"/>
    <sheet name="x-421" sheetId="173" r:id="rId56"/>
    <sheet name="x-422" sheetId="172" r:id="rId57"/>
    <sheet name="x-423" sheetId="244" r:id="rId58"/>
    <sheet name="x-424" sheetId="271" r:id="rId59"/>
    <sheet name="x-501" sheetId="176" r:id="rId60"/>
    <sheet name="x-502" sheetId="177" r:id="rId61"/>
    <sheet name="x-503" sheetId="178" r:id="rId62"/>
    <sheet name="x-504" sheetId="179" r:id="rId63"/>
    <sheet name="x-505" sheetId="272" r:id="rId64"/>
    <sheet name="x-605" sheetId="213" r:id="rId65"/>
    <sheet name="x-606" sheetId="214" r:id="rId66"/>
    <sheet name="x-607" sheetId="235" r:id="rId67"/>
    <sheet name="x-608" sheetId="236" r:id="rId68"/>
    <sheet name="x-609" sheetId="237" r:id="rId69"/>
    <sheet name="x-610" sheetId="238" r:id="rId70"/>
    <sheet name="x-611" sheetId="239" r:id="rId71"/>
    <sheet name="x-612" sheetId="240" r:id="rId72"/>
    <sheet name="x-613" sheetId="241" r:id="rId73"/>
    <sheet name="x-614" sheetId="242" r:id="rId74"/>
    <sheet name="x-615" sheetId="243" r:id="rId75"/>
    <sheet name="x-703" sheetId="252" r:id="rId76"/>
    <sheet name="x-704" sheetId="253" r:id="rId77"/>
    <sheet name="x-705" sheetId="254" r:id="rId78"/>
    <sheet name="x-706" sheetId="255" r:id="rId79"/>
    <sheet name="x-707" sheetId="256" r:id="rId80"/>
    <sheet name="x-708" sheetId="257" r:id="rId81"/>
    <sheet name="x-709" sheetId="258" r:id="rId82"/>
    <sheet name="x-710" sheetId="259" r:id="rId83"/>
    <sheet name="x-711" sheetId="260" r:id="rId84"/>
    <sheet name="x-712" sheetId="261" r:id="rId85"/>
    <sheet name="x-713" sheetId="262" r:id="rId86"/>
    <sheet name="x-714" sheetId="263" r:id="rId87"/>
    <sheet name="x-715" sheetId="264" r:id="rId88"/>
    <sheet name="x-716" sheetId="265" r:id="rId89"/>
    <sheet name="x-717" sheetId="266" r:id="rId90"/>
    <sheet name="x-718" sheetId="267" r:id="rId91"/>
    <sheet name="x-719" sheetId="268" r:id="rId92"/>
    <sheet name="x-720" sheetId="212" r:id="rId93"/>
    <sheet name="x-801" sheetId="180" r:id="rId94"/>
    <sheet name="x-802" sheetId="181" r:id="rId95"/>
    <sheet name="x-803" sheetId="182" r:id="rId96"/>
    <sheet name="x-804" sheetId="183" r:id="rId97"/>
    <sheet name="x-805" sheetId="184" r:id="rId98"/>
    <sheet name="x-806" sheetId="185" r:id="rId99"/>
    <sheet name="x-807" sheetId="186" r:id="rId100"/>
    <sheet name="x-808" sheetId="187" r:id="rId101"/>
    <sheet name="x-809" sheetId="188" r:id="rId102"/>
    <sheet name="x-810" sheetId="189" r:id="rId103"/>
    <sheet name="x-811" sheetId="190" r:id="rId104"/>
    <sheet name="x-812" sheetId="191" r:id="rId105"/>
    <sheet name="x-813" sheetId="192" r:id="rId106"/>
    <sheet name="x-814" sheetId="222" r:id="rId107"/>
    <sheet name="x-815" sheetId="223" r:id="rId108"/>
    <sheet name="x-817" sheetId="215" r:id="rId109"/>
    <sheet name="x-818" sheetId="216" r:id="rId110"/>
    <sheet name="x-819" sheetId="217" r:id="rId111"/>
    <sheet name="x-820" sheetId="218" r:id="rId112"/>
    <sheet name="x-821" sheetId="219" r:id="rId113"/>
    <sheet name="x-822" sheetId="220" r:id="rId114"/>
    <sheet name="x-823" sheetId="221" r:id="rId115"/>
    <sheet name="x-824" sheetId="224" r:id="rId116"/>
    <sheet name="x-825" sheetId="225" r:id="rId117"/>
    <sheet name="x-826" sheetId="226" r:id="rId118"/>
    <sheet name="x-827" sheetId="275" r:id="rId119"/>
  </sheets>
  <externalReferences>
    <externalReference r:id="rId120"/>
    <externalReference r:id="rId121"/>
    <externalReference r:id="rId122"/>
    <externalReference r:id="rId123"/>
    <externalReference r:id="rId124"/>
  </externalReferences>
  <definedNames>
    <definedName name="_xlnm._FilterDatabase" localSheetId="5" hidden="1">'Factor List'!$A$7:$T$126</definedName>
    <definedName name="age_rng">#REF!</definedName>
    <definedName name="BaseTablesList">AnnGenHiddenLists!$A$4:$A$160</definedName>
    <definedName name="DATE_MODIFIED">'Version Control'!$C$17</definedName>
    <definedName name="FACTOR_LIST_AGE_DEF">'Factor List'!$G$8</definedName>
    <definedName name="FACTOR_LIST_CLIENT">'Factor List'!$B$8</definedName>
    <definedName name="FACTOR_LIST_DATE_IMPLEMENTED">'Factor List'!$N$8</definedName>
    <definedName name="FACTOR_LIST_DATE_ISSUED">'Factor List'!$M$8</definedName>
    <definedName name="FACTOR_LIST_DESCRIPTION">'Factor List'!$E$8</definedName>
    <definedName name="FACTOR_LIST_FACTOR_STATUS" localSheetId="7">'[1]Factor List'!#REF!</definedName>
    <definedName name="FACTOR_LIST_FACTOR_STATUS">'Factor List'!$P$8</definedName>
    <definedName name="FACTOR_LIST_FACTOR_TYPE">'Factor List'!$D$8</definedName>
    <definedName name="FACTOR_LIST_GENDER">'Factor List'!$F$8</definedName>
    <definedName name="FACTOR_LIST_HEADINGS">'Factor List'!$B$8:$T$8</definedName>
    <definedName name="FACTOR_LIST_REFERENCE">'Factor List'!$J$8</definedName>
    <definedName name="FACTOR_LIST_REFERENCE_GUIDANCE">'Factor List'!$K$8</definedName>
    <definedName name="FACTOR_LIST_RELATED">'Factor List'!$L$8</definedName>
    <definedName name="FACTOR_LIST_SECTION">'Factor List'!$C$8</definedName>
    <definedName name="FACTOR_LIST_SECTION_NUMBER">'Factor List'!$H$8</definedName>
    <definedName name="FACTOR_LIST_SERIES_NUMBER">'Factor List'!$I$8</definedName>
    <definedName name="FACTOR_LIST_SOURCE">'Factor List'!$R$8</definedName>
    <definedName name="FACTOR_LIST_TABLE_ID">'Factor List'!$Q$8</definedName>
    <definedName name="FACTOR_LIST_TIMESTAMP">'Factor List'!$T$8</definedName>
    <definedName name="FACTOR_LIST_USER_ID">'Factor List'!$S$8</definedName>
    <definedName name="factor_table">#REF!</definedName>
    <definedName name="ImprovementsList">AnnGenHiddenLists!$C$4:$C$36</definedName>
    <definedName name="new_title">Cover!$A$2</definedName>
    <definedName name="_xlnm.Print_Area" localSheetId="3">'Summary - NHSPS_S'!$A$1:$G$224</definedName>
    <definedName name="_xlnm.Print_Area" localSheetId="12">'x-201'!$A$26:$M$48</definedName>
    <definedName name="_xlnm.Print_Area" localSheetId="13">'x-202'!$A$26:$M$48</definedName>
    <definedName name="_xlnm.Print_Area" localSheetId="14">'x-203'!$A$26:$M$48</definedName>
    <definedName name="_xlnm.Print_Area" localSheetId="15">'x-204'!$A$26:$L$48</definedName>
    <definedName name="_xlnm.Print_Area" localSheetId="16">'x-205'!$A$26:$M$48</definedName>
    <definedName name="_xlnm.Print_Area" localSheetId="17">'x-206'!$A$26:$M$48</definedName>
    <definedName name="_xlnm.Print_Area" localSheetId="18">'x-207'!$A$26:$M$48</definedName>
    <definedName name="_xlnm.Print_Area" localSheetId="19">'x-208'!$A$26:$M$48</definedName>
    <definedName name="_xlnm.Print_Area" localSheetId="20">'x-209'!$A$26:$N$97</definedName>
    <definedName name="_xlnm.Print_Area" localSheetId="21">'x-214'!$A$26:$M$48</definedName>
    <definedName name="_xlnm.Print_Area" localSheetId="22">'x-215'!$A$26:$M$48</definedName>
    <definedName name="_xlnm.Print_Area" localSheetId="23">'x-216'!$A$26:$N$48</definedName>
    <definedName name="_xlnm.Print_Area" localSheetId="24">'x-217'!$A$26:$N$48</definedName>
    <definedName name="_xlnm.Print_Area" localSheetId="25">'x-218'!$A$1:$H$78</definedName>
    <definedName name="_xlnm.Print_Area" localSheetId="26">'x-219'!$A$1:$H$78</definedName>
    <definedName name="_xlnm.Print_Area" localSheetId="27">'x-301'!$A$26:$N$48</definedName>
    <definedName name="_xlnm.Print_Area" localSheetId="28">'x-302'!$A$26:$N$48</definedName>
    <definedName name="_xlnm.Print_Area" localSheetId="29">'x-303'!$A$26:$N$48</definedName>
    <definedName name="_xlnm.Print_Area" localSheetId="30">'x-304'!$A$26:$N$48</definedName>
    <definedName name="_xlnm.Print_Area" localSheetId="31">'x-305'!$A$26:$N$48</definedName>
    <definedName name="_xlnm.Print_Area" localSheetId="32">'x-306'!$A$26:$N$48</definedName>
    <definedName name="_xlnm.Print_Area" localSheetId="33">'x-307'!$A$26:$N$48</definedName>
    <definedName name="_xlnm.Print_Area" localSheetId="34">'x-308'!$A$26:$L$47</definedName>
    <definedName name="_xlnm.Print_Area" localSheetId="35">'x-401'!$A$26:$N$48</definedName>
    <definedName name="_xlnm.Print_Area" localSheetId="36">'x-402'!$A$26:$N$48</definedName>
    <definedName name="_xlnm.Print_Area" localSheetId="37">'x-403'!$A$26:$N$48</definedName>
    <definedName name="_xlnm.Print_Area" localSheetId="38">'x-404'!$A$26:$N$48</definedName>
    <definedName name="_xlnm.Print_Area" localSheetId="39">'x-405'!$A$26:$N$48</definedName>
    <definedName name="_xlnm.Print_Area" localSheetId="40">'x-406'!$A$26:$N$48</definedName>
    <definedName name="_xlnm.Print_Area" localSheetId="41">'x-407'!$A$26:$N$48</definedName>
    <definedName name="_xlnm.Print_Area" localSheetId="42">'x-408'!$A$26:$N$48</definedName>
    <definedName name="_xlnm.Print_Area" localSheetId="43">'x-409'!$A$26:$N$48</definedName>
    <definedName name="_xlnm.Print_Area" localSheetId="44">'x-410'!$A$26:$N$48</definedName>
    <definedName name="_xlnm.Print_Area" localSheetId="45">'x-411'!$A$26:$N$48</definedName>
    <definedName name="_xlnm.Print_Area" localSheetId="46">'x-412'!$A$26:$N$48</definedName>
    <definedName name="_xlnm.Print_Area" localSheetId="47">'x-413'!$A$26:$N$48</definedName>
    <definedName name="_xlnm.Print_Area" localSheetId="48">'x-414'!$A$26:$N$48</definedName>
    <definedName name="_xlnm.Print_Area" localSheetId="49">'x-415'!$A$26:$N$48</definedName>
    <definedName name="_xlnm.Print_Area" localSheetId="50">'x-416'!$A$26:$N$48</definedName>
    <definedName name="_xlnm.Print_Area" localSheetId="51">'x-417'!$A$26:$N$48</definedName>
    <definedName name="_xlnm.Print_Area" localSheetId="52">'x-418'!$A$26:$N$48</definedName>
    <definedName name="_xlnm.Print_Area" localSheetId="53">'x-419'!$A$26:$N$48</definedName>
    <definedName name="_xlnm.Print_Area" localSheetId="54">'x-420'!$A$26:$N$48</definedName>
    <definedName name="_xlnm.Print_Area" localSheetId="55">'x-421'!$A$26:$N$48</definedName>
    <definedName name="_xlnm.Print_Area" localSheetId="56">'x-422'!$A$26:$N$48</definedName>
    <definedName name="_xlnm.Print_Area" localSheetId="57">'x-423'!$A$26:$N$46</definedName>
    <definedName name="_xlnm.Print_Area" localSheetId="58">'x-424'!$A$1:$G$53</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'x-505'!$A$1:$G$53</definedName>
    <definedName name="_xlnm.Print_Area" localSheetId="64">'x-605'!#REF!</definedName>
    <definedName name="_xlnm.Print_Area" localSheetId="65">'x-606'!#REF!</definedName>
    <definedName name="_xlnm.Print_Area" localSheetId="66">'x-607'!$A$26:$N$48</definedName>
    <definedName name="_xlnm.Print_Area" localSheetId="67">'x-608'!$A$26:$N$48</definedName>
    <definedName name="_xlnm.Print_Area" localSheetId="68">'x-609'!$A$26:$N$44</definedName>
    <definedName name="_xlnm.Print_Area" localSheetId="69">'x-610'!$A$26:$N$44</definedName>
    <definedName name="_xlnm.Print_Area" localSheetId="70">'x-611'!$A$26:$N$48</definedName>
    <definedName name="_xlnm.Print_Area" localSheetId="71">'x-612'!$A$26:$N$44</definedName>
    <definedName name="_xlnm.Print_Area" localSheetId="72">'x-613'!$A$26:$N$44</definedName>
    <definedName name="_xlnm.Print_Area" localSheetId="73">'x-614'!$A$26:$N$48</definedName>
    <definedName name="_xlnm.Print_Area" localSheetId="74">'x-615'!$A$26:$N$48</definedName>
    <definedName name="_xlnm.Print_Area" localSheetId="75">'x-703'!$A$26:$N$48</definedName>
    <definedName name="_xlnm.Print_Area" localSheetId="76">'x-704'!$A$26:$N$48</definedName>
    <definedName name="_xlnm.Print_Area" localSheetId="77">'x-705'!$A$26:$N$48</definedName>
    <definedName name="_xlnm.Print_Area" localSheetId="78">'x-706'!$A$26:$N$48</definedName>
    <definedName name="_xlnm.Print_Area" localSheetId="79">'x-707'!$A$26:$N$48</definedName>
    <definedName name="_xlnm.Print_Area" localSheetId="80">'x-708'!$A$26:$N$48</definedName>
    <definedName name="_xlnm.Print_Area" localSheetId="81">'x-709'!$A$26:$N$48</definedName>
    <definedName name="_xlnm.Print_Area" localSheetId="82">'x-710'!$A$26:$N$48</definedName>
    <definedName name="_xlnm.Print_Area" localSheetId="83">'x-711'!$A$26:$N$48</definedName>
    <definedName name="_xlnm.Print_Area" localSheetId="84">'x-712'!$A$26:$N$48</definedName>
    <definedName name="_xlnm.Print_Area" localSheetId="85">'x-713'!$A$26:$N$48</definedName>
    <definedName name="_xlnm.Print_Area" localSheetId="86">'x-714'!$A$26:$N$48</definedName>
    <definedName name="_xlnm.Print_Area" localSheetId="87">'x-715'!$A$26:$N$48</definedName>
    <definedName name="_xlnm.Print_Area" localSheetId="88">'x-716'!$A$26:$N$48</definedName>
    <definedName name="_xlnm.Print_Area" localSheetId="89">'x-717'!$A$26:$N$48</definedName>
    <definedName name="_xlnm.Print_Area" localSheetId="90">'x-718'!$A$26:$N$48</definedName>
    <definedName name="_xlnm.Print_Area" localSheetId="91">'x-719'!$A$26:$N$48</definedName>
    <definedName name="_xlnm.Print_Area" localSheetId="92">'x-720'!$A$26:$N$48</definedName>
    <definedName name="_xlnm.Print_Area" localSheetId="93">'x-801'!$A$26:$N$48</definedName>
    <definedName name="_xlnm.Print_Area" localSheetId="94">'x-802'!$A$26:$N$48</definedName>
    <definedName name="_xlnm.Print_Area" localSheetId="95">'x-803'!$A$26:$N$48</definedName>
    <definedName name="_xlnm.Print_Area" localSheetId="96">'x-804'!$A$26:$N$48</definedName>
    <definedName name="_xlnm.Print_Area" localSheetId="97">'x-805'!$A$26:$N$48</definedName>
    <definedName name="_xlnm.Print_Area" localSheetId="98">'x-806'!$A$26:$N$48</definedName>
    <definedName name="_xlnm.Print_Area" localSheetId="99">'x-807'!$A$26:$N$48</definedName>
    <definedName name="_xlnm.Print_Area" localSheetId="100">'x-808'!$A$26:$N$48</definedName>
    <definedName name="_xlnm.Print_Area" localSheetId="101">'x-809'!$A$26:$N$48</definedName>
    <definedName name="_xlnm.Print_Area" localSheetId="102">'x-810'!$A$26:$N$48</definedName>
    <definedName name="_xlnm.Print_Area" localSheetId="103">'x-811'!$A$26:$N$48</definedName>
    <definedName name="_xlnm.Print_Area" localSheetId="104">'x-812'!$A$26:$N$48</definedName>
    <definedName name="_xlnm.Print_Area" localSheetId="105">'x-813'!$A$26:$N$48</definedName>
    <definedName name="_xlnm.Print_Area" localSheetId="106">'x-814'!$A$26:$N$48</definedName>
    <definedName name="_xlnm.Print_Area" localSheetId="107">'x-815'!$A$26:$N$48</definedName>
    <definedName name="_xlnm.Print_Area" localSheetId="108">'x-817'!$A$26:$N$48</definedName>
    <definedName name="_xlnm.Print_Area" localSheetId="109">'x-818'!$A$26:$N$48</definedName>
    <definedName name="_xlnm.Print_Area" localSheetId="110">'x-819'!$A$26:$N$48</definedName>
    <definedName name="_xlnm.Print_Area" localSheetId="111">'x-820'!$A$26:$N$48</definedName>
    <definedName name="_xlnm.Print_Area" localSheetId="112">'x-821'!$A$26:$N$48</definedName>
    <definedName name="_xlnm.Print_Area" localSheetId="113">'x-822'!$A$26:$N$48</definedName>
    <definedName name="_xlnm.Print_Area" localSheetId="114">'x-823'!$A$26:$N$48</definedName>
    <definedName name="_xlnm.Print_Area" localSheetId="115">'x-824'!$A$26:$N$48</definedName>
    <definedName name="_xlnm.Print_Area" localSheetId="116">'x-825'!$A$26:$N$48</definedName>
    <definedName name="_xlnm.Print_Area" localSheetId="117">'x-826'!$A$26:$N$48</definedName>
    <definedName name="_xlnm.Print_Area" localSheetId="118">'x-827'!$A$1:$G$82</definedName>
    <definedName name="_xlnm.Print_Area" localSheetId="6">'x-Series Number'!$A$25:$N$47</definedName>
    <definedName name="_xlnm.Print_Titles" localSheetId="25">'x-218'!$1:$21</definedName>
    <definedName name="_xlnm.Print_Titles" localSheetId="26">'x-219'!$1:$21</definedName>
    <definedName name="_xlnm.Print_Titles" localSheetId="58">'x-424'!$1:$21</definedName>
    <definedName name="_xlnm.Print_Titles" localSheetId="63">'x-505'!$1:$21</definedName>
    <definedName name="_xlnm.Print_Titles" localSheetId="118">'x-827'!$1:$21</definedName>
    <definedName name="TABLE_AGE_DEF" localSheetId="12">'x-201'!$B$12</definedName>
    <definedName name="TABLE_AGE_DEF" localSheetId="13">'x-202'!$B$12</definedName>
    <definedName name="TABLE_AGE_DEF" localSheetId="14">'x-203'!$B$12</definedName>
    <definedName name="TABLE_AGE_DEF" localSheetId="15">'x-204'!$B$12</definedName>
    <definedName name="TABLE_AGE_DEF" localSheetId="16">'x-205'!$B$12</definedName>
    <definedName name="TABLE_AGE_DEF" localSheetId="17">'x-206'!$B$12</definedName>
    <definedName name="TABLE_AGE_DEF" localSheetId="18">'x-207'!$B$12</definedName>
    <definedName name="TABLE_AGE_DEF" localSheetId="19">'x-208'!$B$12</definedName>
    <definedName name="TABLE_AGE_DEF" localSheetId="20">'x-209'!$B$12</definedName>
    <definedName name="TABLE_AGE_DEF" localSheetId="21">'x-214'!$B$12</definedName>
    <definedName name="TABLE_AGE_DEF" localSheetId="22">'x-215'!$B$12</definedName>
    <definedName name="TABLE_AGE_DEF" localSheetId="23">'x-216'!$B$12</definedName>
    <definedName name="TABLE_AGE_DEF" localSheetId="24">'x-217'!$B$12</definedName>
    <definedName name="TABLE_AGE_DEF" localSheetId="25">'x-218'!$B$12</definedName>
    <definedName name="TABLE_AGE_DEF" localSheetId="26">'x-219'!$B$12</definedName>
    <definedName name="TABLE_AGE_DEF" localSheetId="27">'x-301'!$B$12</definedName>
    <definedName name="TABLE_AGE_DEF" localSheetId="28">'x-302'!$B$12</definedName>
    <definedName name="TABLE_AGE_DEF" localSheetId="29">'x-303'!$B$12</definedName>
    <definedName name="TABLE_AGE_DEF" localSheetId="30">'x-304'!$B$12</definedName>
    <definedName name="TABLE_AGE_DEF" localSheetId="31">'x-305'!$B$12</definedName>
    <definedName name="TABLE_AGE_DEF" localSheetId="32">'x-306'!$B$12</definedName>
    <definedName name="TABLE_AGE_DEF" localSheetId="33">'x-307'!$B$12</definedName>
    <definedName name="TABLE_AGE_DEF" localSheetId="34">'x-308'!$B$12</definedName>
    <definedName name="TABLE_AGE_DEF" localSheetId="35">'x-401'!$B$12</definedName>
    <definedName name="TABLE_AGE_DEF" localSheetId="36">'x-402'!$B$12</definedName>
    <definedName name="TABLE_AGE_DEF" localSheetId="37">'x-403'!$B$12</definedName>
    <definedName name="TABLE_AGE_DEF" localSheetId="38">'x-404'!$B$12</definedName>
    <definedName name="TABLE_AGE_DEF" localSheetId="39">'x-405'!$B$12</definedName>
    <definedName name="TABLE_AGE_DEF" localSheetId="40">'x-406'!$B$12</definedName>
    <definedName name="TABLE_AGE_DEF" localSheetId="41">'x-407'!$B$12</definedName>
    <definedName name="TABLE_AGE_DEF" localSheetId="42">'x-408'!$B$12</definedName>
    <definedName name="TABLE_AGE_DEF" localSheetId="43">'x-409'!$B$12</definedName>
    <definedName name="TABLE_AGE_DEF" localSheetId="44">'x-410'!$B$12</definedName>
    <definedName name="TABLE_AGE_DEF" localSheetId="45">'x-411'!$B$12</definedName>
    <definedName name="TABLE_AGE_DEF" localSheetId="46">'x-412'!$B$12</definedName>
    <definedName name="TABLE_AGE_DEF" localSheetId="47">'x-413'!$B$12</definedName>
    <definedName name="TABLE_AGE_DEF" localSheetId="48">'x-414'!$B$12</definedName>
    <definedName name="TABLE_AGE_DEF" localSheetId="49">'x-415'!$B$12</definedName>
    <definedName name="TABLE_AGE_DEF" localSheetId="50">'x-416'!$B$12</definedName>
    <definedName name="TABLE_AGE_DEF" localSheetId="51">'x-417'!$B$12</definedName>
    <definedName name="TABLE_AGE_DEF" localSheetId="52">'x-418'!$B$12</definedName>
    <definedName name="TABLE_AGE_DEF" localSheetId="53">'x-419'!$B$12</definedName>
    <definedName name="TABLE_AGE_DEF" localSheetId="54">'x-420'!$B$12</definedName>
    <definedName name="TABLE_AGE_DEF" localSheetId="55">'x-421'!$B$12</definedName>
    <definedName name="TABLE_AGE_DEF" localSheetId="56">'x-422'!$B$12</definedName>
    <definedName name="TABLE_AGE_DEF" localSheetId="57">'x-423'!$B$12</definedName>
    <definedName name="TABLE_AGE_DEF" localSheetId="58">'x-424'!$B$12</definedName>
    <definedName name="TABLE_AGE_DEF" localSheetId="59">'x-501'!$B$12</definedName>
    <definedName name="TABLE_AGE_DEF" localSheetId="60">'x-502'!$B$12</definedName>
    <definedName name="TABLE_AGE_DEF" localSheetId="61">'x-503'!$B$12</definedName>
    <definedName name="TABLE_AGE_DEF" localSheetId="62">'x-504'!$B$12</definedName>
    <definedName name="TABLE_AGE_DEF" localSheetId="63">'x-505'!$B$12</definedName>
    <definedName name="TABLE_AGE_DEF" localSheetId="64">'x-605'!$B$12</definedName>
    <definedName name="TABLE_AGE_DEF" localSheetId="65">'x-606'!$B$12</definedName>
    <definedName name="TABLE_AGE_DEF" localSheetId="66">'x-607'!$B$12</definedName>
    <definedName name="TABLE_AGE_DEF" localSheetId="67">'x-608'!$B$12</definedName>
    <definedName name="TABLE_AGE_DEF" localSheetId="68">'x-609'!$B$12</definedName>
    <definedName name="TABLE_AGE_DEF" localSheetId="69">'x-610'!$B$12</definedName>
    <definedName name="TABLE_AGE_DEF" localSheetId="70">'x-611'!$B$12</definedName>
    <definedName name="TABLE_AGE_DEF" localSheetId="71">'x-612'!$B$12</definedName>
    <definedName name="TABLE_AGE_DEF" localSheetId="72">'x-613'!$B$12</definedName>
    <definedName name="TABLE_AGE_DEF" localSheetId="73">'x-614'!$B$12</definedName>
    <definedName name="TABLE_AGE_DEF" localSheetId="74">'x-615'!$B$12</definedName>
    <definedName name="TABLE_AGE_DEF" localSheetId="75">'x-703'!$B$12</definedName>
    <definedName name="TABLE_AGE_DEF" localSheetId="76">'x-704'!$B$12</definedName>
    <definedName name="TABLE_AGE_DEF" localSheetId="77">'x-705'!$B$12</definedName>
    <definedName name="TABLE_AGE_DEF" localSheetId="78">'x-706'!$B$12</definedName>
    <definedName name="TABLE_AGE_DEF" localSheetId="79">'x-707'!$B$12</definedName>
    <definedName name="TABLE_AGE_DEF" localSheetId="80">'x-708'!$B$12</definedName>
    <definedName name="TABLE_AGE_DEF" localSheetId="81">'x-709'!$B$12</definedName>
    <definedName name="TABLE_AGE_DEF" localSheetId="82">'x-710'!$B$12</definedName>
    <definedName name="TABLE_AGE_DEF" localSheetId="83">'x-711'!$B$12</definedName>
    <definedName name="TABLE_AGE_DEF" localSheetId="84">'x-712'!$B$12</definedName>
    <definedName name="TABLE_AGE_DEF" localSheetId="85">'x-713'!$B$12</definedName>
    <definedName name="TABLE_AGE_DEF" localSheetId="86">'x-714'!$B$12</definedName>
    <definedName name="TABLE_AGE_DEF" localSheetId="87">'x-715'!$B$12</definedName>
    <definedName name="TABLE_AGE_DEF" localSheetId="88">'x-716'!$B$12</definedName>
    <definedName name="TABLE_AGE_DEF" localSheetId="89">'x-717'!$B$12</definedName>
    <definedName name="TABLE_AGE_DEF" localSheetId="90">'x-718'!$B$12</definedName>
    <definedName name="TABLE_AGE_DEF" localSheetId="91">'x-719'!$B$12</definedName>
    <definedName name="TABLE_AGE_DEF" localSheetId="92">'x-720'!$B$12</definedName>
    <definedName name="TABLE_AGE_DEF" localSheetId="93">'x-801'!$B$12</definedName>
    <definedName name="TABLE_AGE_DEF" localSheetId="94">'x-802'!$B$12</definedName>
    <definedName name="TABLE_AGE_DEF" localSheetId="95">'x-803'!$B$12</definedName>
    <definedName name="TABLE_AGE_DEF" localSheetId="96">'x-804'!$B$12</definedName>
    <definedName name="TABLE_AGE_DEF" localSheetId="97">'x-805'!$B$12</definedName>
    <definedName name="TABLE_AGE_DEF" localSheetId="98">'x-806'!$B$12</definedName>
    <definedName name="TABLE_AGE_DEF" localSheetId="99">'x-807'!$B$12</definedName>
    <definedName name="TABLE_AGE_DEF" localSheetId="100">'x-808'!$B$12</definedName>
    <definedName name="TABLE_AGE_DEF" localSheetId="101">'x-809'!$B$12</definedName>
    <definedName name="TABLE_AGE_DEF" localSheetId="102">'x-810'!$B$12</definedName>
    <definedName name="TABLE_AGE_DEF" localSheetId="103">'x-811'!$B$12</definedName>
    <definedName name="TABLE_AGE_DEF" localSheetId="104">'x-812'!$B$12</definedName>
    <definedName name="TABLE_AGE_DEF" localSheetId="105">'x-813'!$B$12</definedName>
    <definedName name="TABLE_AGE_DEF" localSheetId="106">'x-814'!$B$12</definedName>
    <definedName name="TABLE_AGE_DEF" localSheetId="107">'x-815'!$B$12</definedName>
    <definedName name="TABLE_AGE_DEF" localSheetId="108">'x-817'!$B$12</definedName>
    <definedName name="TABLE_AGE_DEF" localSheetId="109">'x-818'!$B$12</definedName>
    <definedName name="TABLE_AGE_DEF" localSheetId="110">'x-819'!$B$12</definedName>
    <definedName name="TABLE_AGE_DEF" localSheetId="111">'x-820'!$B$12</definedName>
    <definedName name="TABLE_AGE_DEF" localSheetId="112">'x-821'!$B$12</definedName>
    <definedName name="TABLE_AGE_DEF" localSheetId="113">'x-822'!$B$12</definedName>
    <definedName name="TABLE_AGE_DEF" localSheetId="114">'x-823'!$B$12</definedName>
    <definedName name="TABLE_AGE_DEF" localSheetId="115">'x-824'!$B$12</definedName>
    <definedName name="TABLE_AGE_DEF" localSheetId="116">'x-825'!$B$12</definedName>
    <definedName name="TABLE_AGE_DEF" localSheetId="117">'x-826'!$B$12</definedName>
    <definedName name="TABLE_AGE_DEF" localSheetId="118">'x-827'!$B$12</definedName>
    <definedName name="TABLE_AGE_DEF">'x-Series Number'!$B$12</definedName>
    <definedName name="table_age_def_1" localSheetId="8">'x-101'!$B$12</definedName>
    <definedName name="table_age_def_1" localSheetId="9">'x-102'!$B$12</definedName>
    <definedName name="table_age_def_1" localSheetId="10">'x-103'!$B$12</definedName>
    <definedName name="table_age_def_1" localSheetId="11">'x-104'!$B$12</definedName>
    <definedName name="TABLE_AGE_DEF_1" localSheetId="12">'x-201'!$B$12</definedName>
    <definedName name="TABLE_AGE_DEF_1" localSheetId="13">'x-202'!$B$12</definedName>
    <definedName name="TABLE_AGE_DEF_1" localSheetId="14">'x-203'!$B$12</definedName>
    <definedName name="TABLE_AGE_DEF_1" localSheetId="15">'x-204'!$B$12</definedName>
    <definedName name="TABLE_AGE_DEF_1" localSheetId="16">'x-205'!$B$12</definedName>
    <definedName name="TABLE_AGE_DEF_1" localSheetId="17">'x-206'!$B$12</definedName>
    <definedName name="TABLE_AGE_DEF_1" localSheetId="18">'x-207'!$B$12</definedName>
    <definedName name="TABLE_AGE_DEF_1" localSheetId="19">'x-208'!$B$12</definedName>
    <definedName name="TABLE_AGE_DEF_1" localSheetId="20">'x-209'!$B$12</definedName>
    <definedName name="TABLE_AGE_DEF_1" localSheetId="21">'x-214'!$B$12</definedName>
    <definedName name="TABLE_AGE_DEF_1" localSheetId="22">'x-215'!$B$12</definedName>
    <definedName name="TABLE_AGE_DEF_1" localSheetId="23">'x-216'!$B$12</definedName>
    <definedName name="TABLE_AGE_DEF_1" localSheetId="24">'x-217'!$B$12</definedName>
    <definedName name="TABLE_AGE_DEF_1" localSheetId="25">'x-218'!$B$12</definedName>
    <definedName name="TABLE_AGE_DEF_1" localSheetId="26">'x-219'!$B$12</definedName>
    <definedName name="TABLE_AGE_DEF_1" localSheetId="27">'x-301'!$B$12</definedName>
    <definedName name="TABLE_AGE_DEF_1" localSheetId="28">'x-302'!$B$12</definedName>
    <definedName name="TABLE_AGE_DEF_1" localSheetId="29">'x-303'!$B$12</definedName>
    <definedName name="TABLE_AGE_DEF_1" localSheetId="30">'x-304'!$B$12</definedName>
    <definedName name="TABLE_AGE_DEF_1" localSheetId="31">'x-305'!$B$12</definedName>
    <definedName name="TABLE_AGE_DEF_1" localSheetId="32">'x-306'!$B$12</definedName>
    <definedName name="TABLE_AGE_DEF_1" localSheetId="33">'x-307'!$B$12</definedName>
    <definedName name="TABLE_AGE_DEF_1" localSheetId="34">'x-308'!$B$12</definedName>
    <definedName name="TABLE_AGE_DEF_1" localSheetId="35">'x-401'!$B$12</definedName>
    <definedName name="TABLE_AGE_DEF_1" localSheetId="36">'x-402'!$B$12</definedName>
    <definedName name="TABLE_AGE_DEF_1" localSheetId="37">'x-403'!$B$12</definedName>
    <definedName name="TABLE_AGE_DEF_1" localSheetId="38">'x-404'!$B$12</definedName>
    <definedName name="TABLE_AGE_DEF_1" localSheetId="39">'x-405'!$B$12</definedName>
    <definedName name="TABLE_AGE_DEF_1" localSheetId="40">'x-406'!$B$12</definedName>
    <definedName name="TABLE_AGE_DEF_1" localSheetId="41">'x-407'!$B$12</definedName>
    <definedName name="TABLE_AGE_DEF_1" localSheetId="42">'x-408'!$B$12</definedName>
    <definedName name="TABLE_AGE_DEF_1" localSheetId="43">'x-409'!$B$12</definedName>
    <definedName name="TABLE_AGE_DEF_1" localSheetId="44">'x-410'!$B$12</definedName>
    <definedName name="TABLE_AGE_DEF_1" localSheetId="45">'x-411'!$B$12</definedName>
    <definedName name="TABLE_AGE_DEF_1" localSheetId="46">'x-412'!$B$12</definedName>
    <definedName name="TABLE_AGE_DEF_1" localSheetId="47">'x-413'!$B$12</definedName>
    <definedName name="TABLE_AGE_DEF_1" localSheetId="48">'x-414'!$B$12</definedName>
    <definedName name="TABLE_AGE_DEF_1" localSheetId="49">'x-415'!$B$12</definedName>
    <definedName name="TABLE_AGE_DEF_1" localSheetId="50">'x-416'!$B$12</definedName>
    <definedName name="TABLE_AGE_DEF_1" localSheetId="51">'x-417'!$B$12</definedName>
    <definedName name="TABLE_AGE_DEF_1" localSheetId="52">'x-418'!$B$12</definedName>
    <definedName name="TABLE_AGE_DEF_1" localSheetId="53">'x-419'!$B$12</definedName>
    <definedName name="TABLE_AGE_DEF_1" localSheetId="54">'x-420'!$B$12</definedName>
    <definedName name="TABLE_AGE_DEF_1" localSheetId="55">'x-421'!$B$12</definedName>
    <definedName name="TABLE_AGE_DEF_1" localSheetId="56">'x-422'!$B$12</definedName>
    <definedName name="TABLE_AGE_DEF_1" localSheetId="57">'x-423'!$B$12</definedName>
    <definedName name="TABLE_AGE_DEF_1" localSheetId="58">'x-424'!$B$12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'x-605'!$B$12</definedName>
    <definedName name="TABLE_AGE_DEF_1" localSheetId="65">'x-606'!$B$12</definedName>
    <definedName name="TABLE_AGE_DEF_1" localSheetId="66">'x-607'!$B$12</definedName>
    <definedName name="TABLE_AGE_DEF_1" localSheetId="67">'x-608'!$B$12</definedName>
    <definedName name="TABLE_AGE_DEF_1" localSheetId="68">'x-609'!$B$12</definedName>
    <definedName name="TABLE_AGE_DEF_1" localSheetId="69">'x-610'!$B$12</definedName>
    <definedName name="TABLE_AGE_DEF_1" localSheetId="70">'x-611'!$B$12</definedName>
    <definedName name="TABLE_AGE_DEF_1" localSheetId="71">'x-612'!$B$12</definedName>
    <definedName name="TABLE_AGE_DEF_1" localSheetId="72">'x-613'!$B$12</definedName>
    <definedName name="TABLE_AGE_DEF_1" localSheetId="73">'x-614'!$B$12</definedName>
    <definedName name="TABLE_AGE_DEF_1" localSheetId="74">'x-615'!$B$12</definedName>
    <definedName name="TABLE_AGE_DEF_1" localSheetId="75">'x-703'!$B$12</definedName>
    <definedName name="TABLE_AGE_DEF_1" localSheetId="76">'x-704'!$B$12</definedName>
    <definedName name="TABLE_AGE_DEF_1" localSheetId="77">'x-705'!$B$12</definedName>
    <definedName name="TABLE_AGE_DEF_1" localSheetId="78">'x-706'!$B$12</definedName>
    <definedName name="TABLE_AGE_DEF_1" localSheetId="79">'x-707'!$B$12</definedName>
    <definedName name="TABLE_AGE_DEF_1" localSheetId="80">'x-708'!$B$12</definedName>
    <definedName name="TABLE_AGE_DEF_1" localSheetId="81">'x-709'!$B$12</definedName>
    <definedName name="TABLE_AGE_DEF_1" localSheetId="82">'x-710'!$B$12</definedName>
    <definedName name="TABLE_AGE_DEF_1" localSheetId="83">'x-711'!$B$12</definedName>
    <definedName name="TABLE_AGE_DEF_1" localSheetId="84">'x-712'!$B$12</definedName>
    <definedName name="TABLE_AGE_DEF_1" localSheetId="85">'x-713'!$B$12</definedName>
    <definedName name="TABLE_AGE_DEF_1" localSheetId="86">'x-714'!$B$12</definedName>
    <definedName name="TABLE_AGE_DEF_1" localSheetId="87">'x-715'!$B$12</definedName>
    <definedName name="TABLE_AGE_DEF_1" localSheetId="88">'x-716'!$B$12</definedName>
    <definedName name="TABLE_AGE_DEF_1" localSheetId="89">'x-717'!$B$12</definedName>
    <definedName name="TABLE_AGE_DEF_1" localSheetId="90">'x-718'!$B$12</definedName>
    <definedName name="TABLE_AGE_DEF_1" localSheetId="91">'x-719'!$B$12</definedName>
    <definedName name="TABLE_AGE_DEF_1" localSheetId="92">'x-720'!$B$12</definedName>
    <definedName name="TABLE_AGE_DEF_1" localSheetId="93">'x-801'!$B$12</definedName>
    <definedName name="TABLE_AGE_DEF_1" localSheetId="94">'x-802'!$B$12</definedName>
    <definedName name="TABLE_AGE_DEF_1" localSheetId="95">'x-803'!$B$12</definedName>
    <definedName name="TABLE_AGE_DEF_1" localSheetId="96">'x-804'!$B$12</definedName>
    <definedName name="TABLE_AGE_DEF_1" localSheetId="97">'x-805'!$B$12</definedName>
    <definedName name="TABLE_AGE_DEF_1" localSheetId="98">'x-806'!$B$12</definedName>
    <definedName name="TABLE_AGE_DEF_1" localSheetId="99">'x-807'!$B$12</definedName>
    <definedName name="TABLE_AGE_DEF_1" localSheetId="100">'x-808'!$B$12</definedName>
    <definedName name="TABLE_AGE_DEF_1" localSheetId="101">'x-809'!$B$12</definedName>
    <definedName name="TABLE_AGE_DEF_1" localSheetId="102">'x-810'!$B$12</definedName>
    <definedName name="TABLE_AGE_DEF_1" localSheetId="103">'x-811'!$B$12</definedName>
    <definedName name="TABLE_AGE_DEF_1" localSheetId="104">'x-812'!$B$12</definedName>
    <definedName name="TABLE_AGE_DEF_1" localSheetId="105">'x-813'!$B$12</definedName>
    <definedName name="TABLE_AGE_DEF_1" localSheetId="106">'x-814'!$B$12</definedName>
    <definedName name="TABLE_AGE_DEF_1" localSheetId="107">'x-815'!$B$12</definedName>
    <definedName name="TABLE_AGE_DEF_1" localSheetId="108">'x-817'!$B$12</definedName>
    <definedName name="TABLE_AGE_DEF_1" localSheetId="109">'x-818'!$B$12</definedName>
    <definedName name="TABLE_AGE_DEF_1" localSheetId="110">'x-819'!$B$12</definedName>
    <definedName name="TABLE_AGE_DEF_1" localSheetId="111">'x-820'!$B$12</definedName>
    <definedName name="TABLE_AGE_DEF_1" localSheetId="112">'x-821'!$B$12</definedName>
    <definedName name="TABLE_AGE_DEF_1" localSheetId="113">'x-822'!$B$12</definedName>
    <definedName name="TABLE_AGE_DEF_1" localSheetId="114">'x-823'!$B$12</definedName>
    <definedName name="TABLE_AGE_DEF_1" localSheetId="115">'x-824'!$B$12</definedName>
    <definedName name="TABLE_AGE_DEF_1" localSheetId="116">'x-825'!$B$12</definedName>
    <definedName name="TABLE_AGE_DEF_1" localSheetId="117">'x-826'!$B$12</definedName>
    <definedName name="TABLE_AGE_DEF_1" localSheetId="118">'x-827'!$B$12</definedName>
    <definedName name="TABLE_AGE_DEF_2" localSheetId="15">'x-204'!$I$12</definedName>
    <definedName name="TABLE_AGE_DEF_2" localSheetId="37">'x-403'!$Q$12</definedName>
    <definedName name="TABLE_AGE_DEF_2" localSheetId="38">'x-404'!$Q$12</definedName>
    <definedName name="TABLE_AGE_DEF_2" localSheetId="43">'x-409'!$Q$12</definedName>
    <definedName name="TABLE_AGE_DEF_2" localSheetId="44">'x-410'!$Q$12</definedName>
    <definedName name="TABLE_AGE_DEF_2" localSheetId="49">'x-415'!$Q$12</definedName>
    <definedName name="TABLE_AGE_DEF_2" localSheetId="102">'x-810'!$Q$12</definedName>
    <definedName name="TABLE_AREA" localSheetId="12">'x-201'!$A$26:$B$65</definedName>
    <definedName name="TABLE_AREA" localSheetId="13">'x-202'!$A$26:$B$65</definedName>
    <definedName name="TABLE_AREA" localSheetId="14">'x-203'!$A$26:$B$65</definedName>
    <definedName name="TABLE_AREA" localSheetId="15">'x-204'!$A$26:$B$65</definedName>
    <definedName name="TABLE_AREA" localSheetId="16">'x-205'!$A$26:$B$65</definedName>
    <definedName name="TABLE_AREA" localSheetId="17">'x-206'!$A$26:$B$65</definedName>
    <definedName name="TABLE_AREA" localSheetId="18">'x-207'!$A$26:$B$65</definedName>
    <definedName name="TABLE_AREA" localSheetId="19">'x-208'!$A$26:$B$65</definedName>
    <definedName name="TABLE_AREA" localSheetId="20">'x-209'!$A$26:$B$114</definedName>
    <definedName name="TABLE_AREA" localSheetId="21">'x-214'!$A$26:$B$65</definedName>
    <definedName name="TABLE_AREA" localSheetId="22">'x-215'!$A$26:$B$65</definedName>
    <definedName name="TABLE_AREA" localSheetId="23">'x-216'!$A$26:$B$65</definedName>
    <definedName name="TABLE_AREA" localSheetId="24">'x-217'!$A$26:$B$65</definedName>
    <definedName name="TABLE_AREA" localSheetId="25">'x-218'!$A$26:$B$30</definedName>
    <definedName name="TABLE_AREA" localSheetId="26">'x-219'!$A$26:$B$30</definedName>
    <definedName name="TABLE_AREA" localSheetId="27">'x-301'!$A$26:$B$65</definedName>
    <definedName name="TABLE_AREA" localSheetId="28">'x-302'!$A$26:$B$65</definedName>
    <definedName name="TABLE_AREA" localSheetId="29">'x-303'!$A$26:$B$65</definedName>
    <definedName name="TABLE_AREA" localSheetId="30">'x-304'!$A$26:$B$65</definedName>
    <definedName name="TABLE_AREA" localSheetId="31">'x-305'!$A$26:$B$65</definedName>
    <definedName name="TABLE_AREA" localSheetId="32">'x-306'!$A$26:$B$65</definedName>
    <definedName name="TABLE_AREA" localSheetId="33">'x-307'!$A$26:$B$65</definedName>
    <definedName name="TABLE_AREA" localSheetId="34">'x-308'!#REF!</definedName>
    <definedName name="TABLE_AREA" localSheetId="35">'x-401'!$A$26:$B$65</definedName>
    <definedName name="TABLE_AREA" localSheetId="36">'x-402'!$A$26:$B$65</definedName>
    <definedName name="TABLE_AREA" localSheetId="37">'x-403'!$A$26:$B$65</definedName>
    <definedName name="TABLE_AREA" localSheetId="38">'x-404'!$A$26:$B$65</definedName>
    <definedName name="TABLE_AREA" localSheetId="39">'x-405'!$A$26:$B$65</definedName>
    <definedName name="TABLE_AREA" localSheetId="40">'x-406'!$A$26:$B$65</definedName>
    <definedName name="TABLE_AREA" localSheetId="41">'x-407'!$A$26:$B$65</definedName>
    <definedName name="TABLE_AREA" localSheetId="42">'x-408'!$A$26:$B$65</definedName>
    <definedName name="TABLE_AREA" localSheetId="43">'x-409'!$A$26:$B$65</definedName>
    <definedName name="TABLE_AREA" localSheetId="44">'x-410'!$A$26:$B$65</definedName>
    <definedName name="TABLE_AREA" localSheetId="45">'x-411'!$A$26:$B$65</definedName>
    <definedName name="TABLE_AREA" localSheetId="46">'x-412'!$A$26:$B$65</definedName>
    <definedName name="TABLE_AREA" localSheetId="47">'x-413'!$A$26:$B$65</definedName>
    <definedName name="TABLE_AREA" localSheetId="48">'x-414'!$A$26:$B$65</definedName>
    <definedName name="TABLE_AREA" localSheetId="49">'x-415'!$A$26:$B$65</definedName>
    <definedName name="TABLE_AREA" localSheetId="50">'x-416'!$A$26:$B$65</definedName>
    <definedName name="TABLE_AREA" localSheetId="51">'x-417'!$A$26:$B$65</definedName>
    <definedName name="TABLE_AREA" localSheetId="52">'x-418'!$A$26:$B$65</definedName>
    <definedName name="TABLE_AREA" localSheetId="53">'x-419'!$A$26:$B$65</definedName>
    <definedName name="TABLE_AREA" localSheetId="54">'x-420'!$A$26:$B$65</definedName>
    <definedName name="TABLE_AREA" localSheetId="55">'x-421'!$A$26:$B$65</definedName>
    <definedName name="TABLE_AREA" localSheetId="56">'x-422'!$A$26:$B$65</definedName>
    <definedName name="TABLE_AREA" localSheetId="57">'x-423'!$A$26:$B$63</definedName>
    <definedName name="TABLE_AREA" localSheetId="58">'x-424'!$A$28:$B$66</definedName>
    <definedName name="TABLE_AREA" localSheetId="59">'x-501'!$A$26:$B$65</definedName>
    <definedName name="TABLE_AREA" localSheetId="60">'x-502'!$A$26:$B$65</definedName>
    <definedName name="TABLE_AREA" localSheetId="61">'x-503'!$A$26:$B$65</definedName>
    <definedName name="TABLE_AREA" localSheetId="62">'x-504'!$A$26:$B$65</definedName>
    <definedName name="TABLE_AREA" localSheetId="63">'x-505'!$A$28:$B$66</definedName>
    <definedName name="TABLE_AREA" localSheetId="64">'x-605'!#REF!</definedName>
    <definedName name="TABLE_AREA" localSheetId="65">'x-606'!#REF!</definedName>
    <definedName name="TABLE_AREA" localSheetId="66">'x-607'!$A$26:$B$61</definedName>
    <definedName name="TABLE_AREA" localSheetId="67">'x-608'!$A$26:$B$61</definedName>
    <definedName name="TABLE_AREA" localSheetId="68">'x-609'!$A$26:$B$61</definedName>
    <definedName name="TABLE_AREA" localSheetId="69">'x-610'!$A$26:$B$61</definedName>
    <definedName name="TABLE_AREA" localSheetId="70">'x-611'!$A$26:$B$61</definedName>
    <definedName name="TABLE_AREA" localSheetId="71">'x-612'!$A$26:$B$61</definedName>
    <definedName name="TABLE_AREA" localSheetId="72">'x-613'!$A$26:$B$61</definedName>
    <definedName name="TABLE_AREA" localSheetId="73">'x-614'!$A$26:$B$61</definedName>
    <definedName name="TABLE_AREA" localSheetId="74">'x-615'!$A$26:$B$65</definedName>
    <definedName name="TABLE_AREA" localSheetId="75">'x-703'!$A$26:$B$65</definedName>
    <definedName name="TABLE_AREA" localSheetId="76">'x-704'!$A$26:$B$65</definedName>
    <definedName name="TABLE_AREA" localSheetId="77">'x-705'!$A$26:$B$65</definedName>
    <definedName name="TABLE_AREA" localSheetId="78">'x-706'!$A$26:$B$65</definedName>
    <definedName name="TABLE_AREA" localSheetId="79">'x-707'!$A$26:$B$65</definedName>
    <definedName name="TABLE_AREA" localSheetId="80">'x-708'!$A$26:$B$65</definedName>
    <definedName name="TABLE_AREA" localSheetId="81">'x-709'!$A$26:$B$65</definedName>
    <definedName name="TABLE_AREA" localSheetId="82">'x-710'!$A$26:$B$65</definedName>
    <definedName name="TABLE_AREA" localSheetId="83">'x-711'!$A$26:$B$65</definedName>
    <definedName name="TABLE_AREA" localSheetId="84">'x-712'!$A$26:$B$65</definedName>
    <definedName name="TABLE_AREA" localSheetId="85">'x-713'!$A$26:$B$65</definedName>
    <definedName name="TABLE_AREA" localSheetId="86">'x-714'!$A$26:$B$65</definedName>
    <definedName name="TABLE_AREA" localSheetId="87">'x-715'!$A$26:$B$65</definedName>
    <definedName name="TABLE_AREA" localSheetId="88">'x-716'!$A$26:$B$65</definedName>
    <definedName name="TABLE_AREA" localSheetId="89">'x-717'!$A$26:$B$65</definedName>
    <definedName name="TABLE_AREA" localSheetId="90">'x-718'!$A$26:$B$65</definedName>
    <definedName name="TABLE_AREA" localSheetId="91">'x-719'!$A$26:$B$65</definedName>
    <definedName name="TABLE_AREA" localSheetId="92">'x-720'!$A$26:$B$65</definedName>
    <definedName name="TABLE_AREA" localSheetId="93">'x-801'!$A$26:$B$65</definedName>
    <definedName name="TABLE_AREA" localSheetId="94">'x-802'!$A$26:$B$65</definedName>
    <definedName name="TABLE_AREA" localSheetId="95">'x-803'!$A$26:$B$65</definedName>
    <definedName name="TABLE_AREA" localSheetId="96">'x-804'!$A$26:$B$65</definedName>
    <definedName name="TABLE_AREA" localSheetId="97">'x-805'!$A$26:$B$65</definedName>
    <definedName name="TABLE_AREA" localSheetId="98">'x-806'!$A$26:$B$65</definedName>
    <definedName name="TABLE_AREA" localSheetId="99">'x-807'!$A$26:$B$65</definedName>
    <definedName name="TABLE_AREA" localSheetId="100">'x-808'!$A$26:$B$65</definedName>
    <definedName name="TABLE_AREA" localSheetId="101">'x-809'!$A$26:$B$65</definedName>
    <definedName name="TABLE_AREA" localSheetId="102">'x-810'!$A$26:$B$65</definedName>
    <definedName name="TABLE_AREA" localSheetId="103">'x-811'!$A$26:$B$65</definedName>
    <definedName name="TABLE_AREA" localSheetId="104">'x-812'!$A$26:$B$65</definedName>
    <definedName name="TABLE_AREA" localSheetId="105">'x-813'!$A$26:$B$65</definedName>
    <definedName name="TABLE_AREA" localSheetId="106">'x-814'!$A$26:$B$65</definedName>
    <definedName name="TABLE_AREA" localSheetId="107">'x-815'!$A$26:$B$65</definedName>
    <definedName name="TABLE_AREA" localSheetId="108">'x-817'!$A$26:$B$65</definedName>
    <definedName name="TABLE_AREA" localSheetId="109">'x-818'!$A$26:$B$65</definedName>
    <definedName name="TABLE_AREA" localSheetId="110">'x-819'!$A$26:$B$65</definedName>
    <definedName name="TABLE_AREA" localSheetId="111">'x-820'!$A$26:$B$65</definedName>
    <definedName name="TABLE_AREA" localSheetId="112">'x-821'!$A$26:$B$65</definedName>
    <definedName name="TABLE_AREA" localSheetId="113">'x-822'!$A$26:$B$65</definedName>
    <definedName name="TABLE_AREA" localSheetId="114">'x-823'!$A$26:$B$65</definedName>
    <definedName name="TABLE_AREA" localSheetId="115">'x-824'!$A$26:$B$65</definedName>
    <definedName name="TABLE_AREA" localSheetId="116">'x-825'!$A$26:$B$65</definedName>
    <definedName name="TABLE_AREA" localSheetId="117">'x-826'!$A$26:$B$65</definedName>
    <definedName name="TABLE_AREA" localSheetId="118">'x-827'!$A$26:$B$29</definedName>
    <definedName name="TABLE_AREA">'x-Series Number'!$A$25:$B$64</definedName>
    <definedName name="table_area_1" localSheetId="8">'x-101'!$A$26:$B$78</definedName>
    <definedName name="table_area_1" localSheetId="9">'x-102'!$A$26:$B$78</definedName>
    <definedName name="table_area_1" localSheetId="10">'x-103'!$A$26:$B$78</definedName>
    <definedName name="table_area_1" localSheetId="11">'x-104'!$A$24:$B$77</definedName>
    <definedName name="TABLE_AREA_1" localSheetId="12">'x-201'!$A$26:$E$64</definedName>
    <definedName name="TABLE_AREA_1" localSheetId="13">'x-202'!$A$26:$E$64</definedName>
    <definedName name="TABLE_AREA_1" localSheetId="14">'x-203'!$A$26:$E$73</definedName>
    <definedName name="TABLE_AREA_1" localSheetId="15">'x-204'!$A$26:$E$68</definedName>
    <definedName name="TABLE_AREA_1" localSheetId="16">'x-205'!$A$26:$E$46</definedName>
    <definedName name="TABLE_AREA_1" localSheetId="17">'x-206'!$A$26:$E$46</definedName>
    <definedName name="TABLE_AREA_1" localSheetId="18">'x-207'!$A$26:$E$67</definedName>
    <definedName name="TABLE_AREA_1" localSheetId="19">'x-208'!$A$26:$D$67</definedName>
    <definedName name="TABLE_AREA_1" localSheetId="20">'x-209'!$A$26:$C$76</definedName>
    <definedName name="TABLE_AREA_1" localSheetId="21">'x-214'!$A$26:$D$75</definedName>
    <definedName name="TABLE_AREA_1" localSheetId="22">'x-215'!$A$26:$D$70</definedName>
    <definedName name="TABLE_AREA_1" localSheetId="23">'x-216'!$A$26:$D$31</definedName>
    <definedName name="TABLE_AREA_1" localSheetId="24">'x-217'!$A$26:$B$75</definedName>
    <definedName name="TABLE_AREA_1" localSheetId="25">'x-218'!$A$26:$B$30</definedName>
    <definedName name="TABLE_AREA_1" localSheetId="26">'x-219'!$A$26:$B$30</definedName>
    <definedName name="TABLE_AREA_1" localSheetId="27">'x-301'!$A$26:$G$77</definedName>
    <definedName name="TABLE_AREA_1" localSheetId="28">'x-302'!$A$26:$G$102</definedName>
    <definedName name="TABLE_AREA_1" localSheetId="29">'x-303'!$A$26:$C$31</definedName>
    <definedName name="TABLE_AREA_1" localSheetId="30">'x-304'!$A$26:$E$72</definedName>
    <definedName name="TABLE_AREA_1" localSheetId="31">'x-305'!$A$26:$E$102</definedName>
    <definedName name="TABLE_AREA_1" localSheetId="32">'x-306'!$A$26:$D$67</definedName>
    <definedName name="TABLE_AREA_1" localSheetId="33">'x-307'!$A$26:$B$62</definedName>
    <definedName name="TABLE_AREA_1" localSheetId="34">'x-308'!#REF!</definedName>
    <definedName name="TABLE_AREA_1" localSheetId="35">'x-401'!$A$26:$M$37</definedName>
    <definedName name="TABLE_AREA_1" localSheetId="36">'x-402'!$A$26:$M$42</definedName>
    <definedName name="TABLE_AREA_1" localSheetId="37">'x-403'!$A$26:$M$32</definedName>
    <definedName name="TABLE_AREA_1" localSheetId="38">'x-404'!$A$26:$M$32</definedName>
    <definedName name="TABLE_AREA_1" localSheetId="39">'x-405'!$A$26:$M$37</definedName>
    <definedName name="TABLE_AREA_1" localSheetId="40">'x-406'!$A$26:$M$42</definedName>
    <definedName name="TABLE_AREA_1" localSheetId="41">'x-407'!$A$26:$M$37</definedName>
    <definedName name="TABLE_AREA_1" localSheetId="42">'x-408'!$A$26:$M$42</definedName>
    <definedName name="TABLE_AREA_1" localSheetId="43">'x-409'!$A$26:$M$32</definedName>
    <definedName name="TABLE_AREA_1" localSheetId="44">'x-410'!$A$26:$M$32</definedName>
    <definedName name="TABLE_AREA_1" localSheetId="45">'x-411'!$A$26:$M$37</definedName>
    <definedName name="TABLE_AREA_1" localSheetId="46">'x-412'!$A$26:$M$32</definedName>
    <definedName name="TABLE_AREA_1" localSheetId="47">'x-413'!$A$26:$M$32</definedName>
    <definedName name="TABLE_AREA_1" localSheetId="48">'x-414'!$A$26:$M$32</definedName>
    <definedName name="TABLE_AREA_1" localSheetId="49">'x-415'!$A$26:$M$32</definedName>
    <definedName name="TABLE_AREA_1" localSheetId="50">'x-416'!$A$26:$M$40</definedName>
    <definedName name="TABLE_AREA_1" localSheetId="51">'x-417'!$A$26:$M$37</definedName>
    <definedName name="TABLE_AREA_1" localSheetId="52">'x-418'!$A$26:$M$37</definedName>
    <definedName name="TABLE_AREA_1" localSheetId="53">'x-419'!$A$26:$M$37</definedName>
    <definedName name="TABLE_AREA_1" localSheetId="54">'x-420'!$A$26:$M$37</definedName>
    <definedName name="TABLE_AREA_1" localSheetId="55">'x-421'!$A$26:$M$37</definedName>
    <definedName name="TABLE_AREA_1" localSheetId="56">'x-422'!$A$26:$M$37</definedName>
    <definedName name="TABLE_AREA_1" localSheetId="57">'x-423'!$A$26:$M$42</definedName>
    <definedName name="TABLE_AREA_1" localSheetId="58">'x-424'!#REF!</definedName>
    <definedName name="TABLE_AREA_1" localSheetId="59">'x-501'!$A$26:$C$107</definedName>
    <definedName name="TABLE_AREA_1" localSheetId="60">'x-502'!$A$26:$C$107</definedName>
    <definedName name="TABLE_AREA_1" localSheetId="61">'x-503'!$A$26:$C$107</definedName>
    <definedName name="TABLE_AREA_1" localSheetId="62">'x-504'!$A$26:$B$52</definedName>
    <definedName name="TABLE_AREA_1" localSheetId="63">'x-505'!#REF!</definedName>
    <definedName name="TABLE_AREA_1" localSheetId="64">'x-605'!#REF!</definedName>
    <definedName name="TABLE_AREA_1" localSheetId="65">'x-606'!#REF!</definedName>
    <definedName name="TABLE_AREA_1" localSheetId="66">'x-607'!$A$26:$C$81</definedName>
    <definedName name="TABLE_AREA_1" localSheetId="67">'x-608'!$A$26:$C$81</definedName>
    <definedName name="TABLE_AREA_1" localSheetId="68">'x-609'!$A$26:$M$67</definedName>
    <definedName name="TABLE_AREA_1" localSheetId="69">'x-610'!$A$26:$M$72</definedName>
    <definedName name="TABLE_AREA_1" localSheetId="70">'x-611'!$A$26:$B$81</definedName>
    <definedName name="TABLE_AREA_1" localSheetId="71">'x-612'!$A$26:$B$81</definedName>
    <definedName name="TABLE_AREA_1" localSheetId="72">'x-613'!$A$26:$B$81</definedName>
    <definedName name="TABLE_AREA_1" localSheetId="73">'x-614'!$A$26:$B$81</definedName>
    <definedName name="TABLE_AREA_1" localSheetId="74">'x-615'!$A$26:$M$66</definedName>
    <definedName name="TABLE_AREA_1" localSheetId="75">'x-703'!$A$26:$C$76</definedName>
    <definedName name="TABLE_AREA_1" localSheetId="76">'x-704'!$A$26:$U$69</definedName>
    <definedName name="TABLE_AREA_1" localSheetId="77">'x-705'!$A$26:$U$69</definedName>
    <definedName name="TABLE_AREA_1" localSheetId="78">'x-706'!$A$26:$U$74</definedName>
    <definedName name="TABLE_AREA_1" localSheetId="79">'x-707'!$A$26:$U$74</definedName>
    <definedName name="TABLE_AREA_1" localSheetId="80">'x-708'!$A$26:$U$69</definedName>
    <definedName name="TABLE_AREA_1" localSheetId="81">'x-709'!$A$26:$U$69</definedName>
    <definedName name="TABLE_AREA_1" localSheetId="82">'x-710'!$A$26:$U$74</definedName>
    <definedName name="TABLE_AREA_1" localSheetId="83">'x-711'!$A$26:$U$74</definedName>
    <definedName name="TABLE_AREA_1" localSheetId="84">'x-712'!$A$26:$U$75</definedName>
    <definedName name="TABLE_AREA_1" localSheetId="85">'x-713'!$A$26:$U$76</definedName>
    <definedName name="TABLE_AREA_1" localSheetId="86">'x-714'!$A$26:$U$77</definedName>
    <definedName name="TABLE_AREA_1" localSheetId="87">'x-715'!$A$26:$U$78</definedName>
    <definedName name="TABLE_AREA_1" localSheetId="88">'x-716'!$A$26:$U$75</definedName>
    <definedName name="TABLE_AREA_1" localSheetId="89">'x-717'!$A$26:$U$76</definedName>
    <definedName name="TABLE_AREA_1" localSheetId="90">'x-718'!$A$26:$U$77</definedName>
    <definedName name="TABLE_AREA_1" localSheetId="91">'x-719'!$A$26:$U$78</definedName>
    <definedName name="TABLE_AREA_1" localSheetId="92">'x-720'!$A$26:$D$27</definedName>
    <definedName name="TABLE_AREA_1" localSheetId="93">'x-801'!$A$26:$M$32</definedName>
    <definedName name="TABLE_AREA_1" localSheetId="94">'x-802'!$A$26:$M$78</definedName>
    <definedName name="TABLE_AREA_1" localSheetId="95">'x-803'!$A$26:$M$32</definedName>
    <definedName name="TABLE_AREA_1" localSheetId="96">'x-804'!$A$26:$M$37</definedName>
    <definedName name="TABLE_AREA_1" localSheetId="97">'x-805'!$A$26:$M$78</definedName>
    <definedName name="TABLE_AREA_1" localSheetId="98">'x-806'!$A$26:$M$37</definedName>
    <definedName name="TABLE_AREA_1" localSheetId="99">'x-807'!$A$26:$M$37</definedName>
    <definedName name="TABLE_AREA_1" localSheetId="100">'x-808'!$A$26:$M$37</definedName>
    <definedName name="TABLE_AREA_1" localSheetId="101">'x-809'!$A$26:$M$32</definedName>
    <definedName name="TABLE_AREA_1" localSheetId="102">'x-810'!$A$26:$M$32</definedName>
    <definedName name="TABLE_AREA_1" localSheetId="103">'x-811'!$A$26:$M$32</definedName>
    <definedName name="TABLE_AREA_1" localSheetId="104">'x-812'!$A$26:$M$32</definedName>
    <definedName name="TABLE_AREA_1" localSheetId="105">'x-813'!$A$26:$M$40</definedName>
    <definedName name="TABLE_AREA_1" localSheetId="106">'x-814'!$A$26:$B$52</definedName>
    <definedName name="TABLE_AREA_1" localSheetId="107">'x-815'!$A$26:$C$60</definedName>
    <definedName name="TABLE_AREA_1" localSheetId="108">'x-817'!$A$26:$M$67</definedName>
    <definedName name="TABLE_AREA_1" localSheetId="109">'x-818'!$A$26:$M$72</definedName>
    <definedName name="TABLE_AREA_1" localSheetId="110">'x-819'!$A$26:$M$67</definedName>
    <definedName name="TABLE_AREA_1" localSheetId="111">'x-820'!$A$26:$M$72</definedName>
    <definedName name="TABLE_AREA_1" localSheetId="112">'x-821'!$A$26:$M$62</definedName>
    <definedName name="TABLE_AREA_1" localSheetId="113">'x-822'!$A$26:$M$76</definedName>
    <definedName name="TABLE_AREA_1" localSheetId="114">'x-823'!$A$26:$M$60</definedName>
    <definedName name="TABLE_AREA_1" localSheetId="115">'x-824'!$A$26:$AU$27</definedName>
    <definedName name="TABLE_AREA_1" localSheetId="116">'x-825'!$A$26:$B$27</definedName>
    <definedName name="TABLE_AREA_1" localSheetId="117">'x-826'!$A$26:$B$27</definedName>
    <definedName name="TABLE_AREA_1" localSheetId="118">'x-827'!$A$26:$B$29</definedName>
    <definedName name="TABLE_AREA_2" localSheetId="15">'x-204'!$H$26:$L$31</definedName>
    <definedName name="TABLE_AREA_2" localSheetId="37">'x-403'!$P$26:$Q$32</definedName>
    <definedName name="TABLE_AREA_2" localSheetId="38">'x-404'!$P$26:$Q$32</definedName>
    <definedName name="TABLE_AREA_2" localSheetId="43">'x-409'!$P$26:$AB$32</definedName>
    <definedName name="TABLE_AREA_2" localSheetId="44">'x-410'!$P$26:$AB$32</definedName>
    <definedName name="TABLE_AREA_2" localSheetId="49">'x-415'!$P$26:$AB$32</definedName>
    <definedName name="TABLE_AREA_2" localSheetId="102">'x-810'!$P$26:$AB$32</definedName>
    <definedName name="TABLE_CLIENT" localSheetId="12">'x-201'!$B$7</definedName>
    <definedName name="TABLE_CLIENT" localSheetId="13">'x-202'!$B$7</definedName>
    <definedName name="TABLE_CLIENT" localSheetId="14">'x-203'!$B$7</definedName>
    <definedName name="TABLE_CLIENT" localSheetId="15">'x-204'!$B$7</definedName>
    <definedName name="TABLE_CLIENT" localSheetId="16">'x-205'!$B$7</definedName>
    <definedName name="TABLE_CLIENT" localSheetId="17">'x-206'!$B$7</definedName>
    <definedName name="TABLE_CLIENT" localSheetId="18">'x-207'!$B$7</definedName>
    <definedName name="TABLE_CLIENT" localSheetId="19">'x-208'!$B$7</definedName>
    <definedName name="TABLE_CLIENT" localSheetId="20">'x-209'!$B$7</definedName>
    <definedName name="TABLE_CLIENT" localSheetId="21">'x-214'!$B$7</definedName>
    <definedName name="TABLE_CLIENT" localSheetId="22">'x-215'!$B$7</definedName>
    <definedName name="TABLE_CLIENT" localSheetId="23">'x-216'!$B$7</definedName>
    <definedName name="TABLE_CLIENT" localSheetId="24">'x-217'!$B$7</definedName>
    <definedName name="TABLE_CLIENT" localSheetId="25">'x-218'!$B$7</definedName>
    <definedName name="TABLE_CLIENT" localSheetId="26">'x-219'!$B$7</definedName>
    <definedName name="TABLE_CLIENT" localSheetId="27">'x-301'!$B$7</definedName>
    <definedName name="TABLE_CLIENT" localSheetId="28">'x-302'!$B$7</definedName>
    <definedName name="TABLE_CLIENT" localSheetId="29">'x-303'!$B$7</definedName>
    <definedName name="TABLE_CLIENT" localSheetId="30">'x-304'!$B$7</definedName>
    <definedName name="TABLE_CLIENT" localSheetId="31">'x-305'!$B$7</definedName>
    <definedName name="TABLE_CLIENT" localSheetId="32">'x-306'!$B$7</definedName>
    <definedName name="TABLE_CLIENT" localSheetId="33">'x-307'!$B$7</definedName>
    <definedName name="TABLE_CLIENT" localSheetId="34">'x-308'!$B$7</definedName>
    <definedName name="TABLE_CLIENT" localSheetId="35">'x-401'!$B$7</definedName>
    <definedName name="TABLE_CLIENT" localSheetId="36">'x-402'!$B$7</definedName>
    <definedName name="TABLE_CLIENT" localSheetId="37">'x-403'!$B$7</definedName>
    <definedName name="TABLE_CLIENT" localSheetId="38">'x-404'!$B$7</definedName>
    <definedName name="TABLE_CLIENT" localSheetId="39">'x-405'!$B$7</definedName>
    <definedName name="TABLE_CLIENT" localSheetId="40">'x-406'!$B$7</definedName>
    <definedName name="TABLE_CLIENT" localSheetId="41">'x-407'!$B$7</definedName>
    <definedName name="TABLE_CLIENT" localSheetId="42">'x-408'!$B$7</definedName>
    <definedName name="TABLE_CLIENT" localSheetId="43">'x-409'!$B$7</definedName>
    <definedName name="TABLE_CLIENT" localSheetId="44">'x-410'!$B$7</definedName>
    <definedName name="TABLE_CLIENT" localSheetId="45">'x-411'!$B$7</definedName>
    <definedName name="TABLE_CLIENT" localSheetId="46">'x-412'!$B$7</definedName>
    <definedName name="TABLE_CLIENT" localSheetId="47">'x-413'!$B$7</definedName>
    <definedName name="TABLE_CLIENT" localSheetId="48">'x-414'!$B$7</definedName>
    <definedName name="TABLE_CLIENT" localSheetId="49">'x-415'!$B$7</definedName>
    <definedName name="TABLE_CLIENT" localSheetId="50">'x-416'!$B$7</definedName>
    <definedName name="TABLE_CLIENT" localSheetId="51">'x-417'!$B$7</definedName>
    <definedName name="TABLE_CLIENT" localSheetId="52">'x-418'!$B$7</definedName>
    <definedName name="TABLE_CLIENT" localSheetId="53">'x-419'!$B$7</definedName>
    <definedName name="TABLE_CLIENT" localSheetId="54">'x-420'!$B$7</definedName>
    <definedName name="TABLE_CLIENT" localSheetId="55">'x-421'!$B$7</definedName>
    <definedName name="TABLE_CLIENT" localSheetId="56">'x-422'!$B$7</definedName>
    <definedName name="TABLE_CLIENT" localSheetId="57">'x-423'!$B$7</definedName>
    <definedName name="TABLE_CLIENT" localSheetId="58">'x-424'!$B$7</definedName>
    <definedName name="TABLE_CLIENT" localSheetId="59">'x-501'!$B$7</definedName>
    <definedName name="TABLE_CLIENT" localSheetId="60">'x-502'!$B$7</definedName>
    <definedName name="TABLE_CLIENT" localSheetId="61">'x-503'!$B$7</definedName>
    <definedName name="TABLE_CLIENT" localSheetId="62">'x-504'!$B$7</definedName>
    <definedName name="TABLE_CLIENT" localSheetId="63">'x-505'!$B$7</definedName>
    <definedName name="TABLE_CLIENT" localSheetId="64">'x-605'!$B$7</definedName>
    <definedName name="TABLE_CLIENT" localSheetId="65">'x-606'!$B$7</definedName>
    <definedName name="TABLE_CLIENT" localSheetId="66">'x-607'!$B$7</definedName>
    <definedName name="TABLE_CLIENT" localSheetId="67">'x-608'!$B$7</definedName>
    <definedName name="TABLE_CLIENT" localSheetId="68">'x-609'!$B$7</definedName>
    <definedName name="TABLE_CLIENT" localSheetId="69">'x-610'!$B$7</definedName>
    <definedName name="TABLE_CLIENT" localSheetId="70">'x-611'!$B$7</definedName>
    <definedName name="TABLE_CLIENT" localSheetId="71">'x-612'!$B$7</definedName>
    <definedName name="TABLE_CLIENT" localSheetId="72">'x-613'!$B$7</definedName>
    <definedName name="TABLE_CLIENT" localSheetId="73">'x-614'!$B$7</definedName>
    <definedName name="TABLE_CLIENT" localSheetId="74">'x-615'!$B$7</definedName>
    <definedName name="TABLE_CLIENT" localSheetId="75">'x-703'!$B$7</definedName>
    <definedName name="TABLE_CLIENT" localSheetId="76">'x-704'!$B$7</definedName>
    <definedName name="TABLE_CLIENT" localSheetId="77">'x-705'!$B$7</definedName>
    <definedName name="TABLE_CLIENT" localSheetId="78">'x-706'!$B$7</definedName>
    <definedName name="TABLE_CLIENT" localSheetId="79">'x-707'!$B$7</definedName>
    <definedName name="TABLE_CLIENT" localSheetId="80">'x-708'!$B$7</definedName>
    <definedName name="TABLE_CLIENT" localSheetId="81">'x-709'!$B$7</definedName>
    <definedName name="TABLE_CLIENT" localSheetId="82">'x-710'!$B$7</definedName>
    <definedName name="TABLE_CLIENT" localSheetId="83">'x-711'!$B$7</definedName>
    <definedName name="TABLE_CLIENT" localSheetId="84">'x-712'!$B$7</definedName>
    <definedName name="TABLE_CLIENT" localSheetId="85">'x-713'!$B$7</definedName>
    <definedName name="TABLE_CLIENT" localSheetId="86">'x-714'!$B$7</definedName>
    <definedName name="TABLE_CLIENT" localSheetId="87">'x-715'!$B$7</definedName>
    <definedName name="TABLE_CLIENT" localSheetId="88">'x-716'!$B$7</definedName>
    <definedName name="TABLE_CLIENT" localSheetId="89">'x-717'!$B$7</definedName>
    <definedName name="TABLE_CLIENT" localSheetId="90">'x-718'!$B$7</definedName>
    <definedName name="TABLE_CLIENT" localSheetId="91">'x-719'!$B$7</definedName>
    <definedName name="TABLE_CLIENT" localSheetId="92">'x-720'!$B$7</definedName>
    <definedName name="TABLE_CLIENT" localSheetId="93">'x-801'!$B$7</definedName>
    <definedName name="TABLE_CLIENT" localSheetId="94">'x-802'!$B$7</definedName>
    <definedName name="TABLE_CLIENT" localSheetId="95">'x-803'!$B$7</definedName>
    <definedName name="TABLE_CLIENT" localSheetId="96">'x-804'!$B$7</definedName>
    <definedName name="TABLE_CLIENT" localSheetId="97">'x-805'!$B$7</definedName>
    <definedName name="TABLE_CLIENT" localSheetId="98">'x-806'!$B$7</definedName>
    <definedName name="TABLE_CLIENT" localSheetId="99">'x-807'!$B$7</definedName>
    <definedName name="TABLE_CLIENT" localSheetId="100">'x-808'!$B$7</definedName>
    <definedName name="TABLE_CLIENT" localSheetId="101">'x-809'!$B$7</definedName>
    <definedName name="TABLE_CLIENT" localSheetId="102">'x-810'!$B$7</definedName>
    <definedName name="TABLE_CLIENT" localSheetId="103">'x-811'!$B$7</definedName>
    <definedName name="TABLE_CLIENT" localSheetId="104">'x-812'!$B$7</definedName>
    <definedName name="TABLE_CLIENT" localSheetId="105">'x-813'!$B$7</definedName>
    <definedName name="TABLE_CLIENT" localSheetId="106">'x-814'!$B$7</definedName>
    <definedName name="TABLE_CLIENT" localSheetId="107">'x-815'!$B$7</definedName>
    <definedName name="TABLE_CLIENT" localSheetId="108">'x-817'!$B$7</definedName>
    <definedName name="TABLE_CLIENT" localSheetId="109">'x-818'!$B$7</definedName>
    <definedName name="TABLE_CLIENT" localSheetId="110">'x-819'!$B$7</definedName>
    <definedName name="TABLE_CLIENT" localSheetId="111">'x-820'!$B$7</definedName>
    <definedName name="TABLE_CLIENT" localSheetId="112">'x-821'!$B$7</definedName>
    <definedName name="TABLE_CLIENT" localSheetId="113">'x-822'!$B$7</definedName>
    <definedName name="TABLE_CLIENT" localSheetId="114">'x-823'!$B$7</definedName>
    <definedName name="TABLE_CLIENT" localSheetId="115">'x-824'!$B$7</definedName>
    <definedName name="TABLE_CLIENT" localSheetId="116">'x-825'!$B$7</definedName>
    <definedName name="TABLE_CLIENT" localSheetId="117">'x-826'!$B$7</definedName>
    <definedName name="TABLE_CLIENT" localSheetId="118">'x-827'!$B$7</definedName>
    <definedName name="TABLE_CLIENT">'x-Series Number'!$B$7</definedName>
    <definedName name="table_client_1" localSheetId="8">'x-101'!$B$7</definedName>
    <definedName name="table_client_1" localSheetId="9">'x-102'!$B$7</definedName>
    <definedName name="table_client_1" localSheetId="10">'x-103'!$B$7</definedName>
    <definedName name="table_client_1" localSheetId="11">'x-104'!$B$7</definedName>
    <definedName name="TABLE_CLIENT_1" localSheetId="12">'x-201'!$B$7</definedName>
    <definedName name="TABLE_CLIENT_1" localSheetId="13">'x-202'!$B$7</definedName>
    <definedName name="TABLE_CLIENT_1" localSheetId="14">'x-203'!$B$7</definedName>
    <definedName name="TABLE_CLIENT_1" localSheetId="15">'x-204'!$B$7</definedName>
    <definedName name="TABLE_CLIENT_1" localSheetId="16">'x-205'!$B$7</definedName>
    <definedName name="TABLE_CLIENT_1" localSheetId="17">'x-206'!$B$7</definedName>
    <definedName name="TABLE_CLIENT_1" localSheetId="18">'x-207'!$B$7</definedName>
    <definedName name="TABLE_CLIENT_1" localSheetId="19">'x-208'!$B$7</definedName>
    <definedName name="TABLE_CLIENT_1" localSheetId="20">'x-209'!$B$7</definedName>
    <definedName name="TABLE_CLIENT_1" localSheetId="21">'x-214'!$B$7</definedName>
    <definedName name="TABLE_CLIENT_1" localSheetId="22">'x-215'!$B$7</definedName>
    <definedName name="TABLE_CLIENT_1" localSheetId="23">'x-216'!$B$7</definedName>
    <definedName name="TABLE_CLIENT_1" localSheetId="24">'x-217'!$B$7</definedName>
    <definedName name="TABLE_CLIENT_1" localSheetId="25">'x-218'!$B$7</definedName>
    <definedName name="TABLE_CLIENT_1" localSheetId="26">'x-219'!$B$7</definedName>
    <definedName name="TABLE_CLIENT_1" localSheetId="27">'x-301'!$B$7</definedName>
    <definedName name="TABLE_CLIENT_1" localSheetId="28">'x-302'!$B$7</definedName>
    <definedName name="TABLE_CLIENT_1" localSheetId="29">'x-303'!$B$7</definedName>
    <definedName name="TABLE_CLIENT_1" localSheetId="30">'x-304'!$B$7</definedName>
    <definedName name="TABLE_CLIENT_1" localSheetId="31">'x-305'!$B$7</definedName>
    <definedName name="TABLE_CLIENT_1" localSheetId="32">'x-306'!$B$7</definedName>
    <definedName name="TABLE_CLIENT_1" localSheetId="33">'x-307'!$B$7</definedName>
    <definedName name="TABLE_CLIENT_1" localSheetId="34">'x-308'!$B$7</definedName>
    <definedName name="TABLE_CLIENT_1" localSheetId="35">'x-401'!$B$7</definedName>
    <definedName name="TABLE_CLIENT_1" localSheetId="36">'x-402'!$B$7</definedName>
    <definedName name="TABLE_CLIENT_1" localSheetId="37">'x-403'!$B$7</definedName>
    <definedName name="TABLE_CLIENT_1" localSheetId="38">'x-404'!$B$7</definedName>
    <definedName name="TABLE_CLIENT_1" localSheetId="39">'x-405'!$B$7</definedName>
    <definedName name="TABLE_CLIENT_1" localSheetId="40">'x-406'!$B$7</definedName>
    <definedName name="TABLE_CLIENT_1" localSheetId="41">'x-407'!$B$7</definedName>
    <definedName name="TABLE_CLIENT_1" localSheetId="42">'x-408'!$B$7</definedName>
    <definedName name="TABLE_CLIENT_1" localSheetId="43">'x-409'!$B$7</definedName>
    <definedName name="TABLE_CLIENT_1" localSheetId="44">'x-410'!$B$7</definedName>
    <definedName name="TABLE_CLIENT_1" localSheetId="45">'x-411'!$B$7</definedName>
    <definedName name="TABLE_CLIENT_1" localSheetId="46">'x-412'!$B$7</definedName>
    <definedName name="TABLE_CLIENT_1" localSheetId="47">'x-413'!$B$7</definedName>
    <definedName name="TABLE_CLIENT_1" localSheetId="48">'x-414'!$B$7</definedName>
    <definedName name="TABLE_CLIENT_1" localSheetId="49">'x-415'!$B$7</definedName>
    <definedName name="TABLE_CLIENT_1" localSheetId="50">'x-416'!$B$7</definedName>
    <definedName name="TABLE_CLIENT_1" localSheetId="51">'x-417'!$B$7</definedName>
    <definedName name="TABLE_CLIENT_1" localSheetId="52">'x-418'!$B$7</definedName>
    <definedName name="TABLE_CLIENT_1" localSheetId="53">'x-419'!$B$7</definedName>
    <definedName name="TABLE_CLIENT_1" localSheetId="54">'x-420'!$B$7</definedName>
    <definedName name="TABLE_CLIENT_1" localSheetId="55">'x-421'!$B$7</definedName>
    <definedName name="TABLE_CLIENT_1" localSheetId="56">'x-422'!$B$7</definedName>
    <definedName name="TABLE_CLIENT_1" localSheetId="57">'x-423'!$B$7</definedName>
    <definedName name="TABLE_CLIENT_1" localSheetId="58">'x-424'!$B$7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'x-605'!$B$7</definedName>
    <definedName name="TABLE_CLIENT_1" localSheetId="65">'x-606'!$B$7</definedName>
    <definedName name="TABLE_CLIENT_1" localSheetId="66">'x-607'!$B$7</definedName>
    <definedName name="TABLE_CLIENT_1" localSheetId="67">'x-608'!$B$7</definedName>
    <definedName name="TABLE_CLIENT_1" localSheetId="68">'x-609'!$B$7</definedName>
    <definedName name="TABLE_CLIENT_1" localSheetId="69">'x-610'!$B$7</definedName>
    <definedName name="TABLE_CLIENT_1" localSheetId="70">'x-611'!$B$7</definedName>
    <definedName name="TABLE_CLIENT_1" localSheetId="71">'x-612'!$B$7</definedName>
    <definedName name="TABLE_CLIENT_1" localSheetId="72">'x-613'!$B$7</definedName>
    <definedName name="TABLE_CLIENT_1" localSheetId="73">'x-614'!$B$7</definedName>
    <definedName name="TABLE_CLIENT_1" localSheetId="74">'x-615'!$B$7</definedName>
    <definedName name="TABLE_CLIENT_1" localSheetId="75">'x-703'!$B$7</definedName>
    <definedName name="TABLE_CLIENT_1" localSheetId="76">'x-704'!$B$7</definedName>
    <definedName name="TABLE_CLIENT_1" localSheetId="77">'x-705'!$B$7</definedName>
    <definedName name="TABLE_CLIENT_1" localSheetId="78">'x-706'!$B$7</definedName>
    <definedName name="TABLE_CLIENT_1" localSheetId="79">'x-707'!$B$7</definedName>
    <definedName name="TABLE_CLIENT_1" localSheetId="80">'x-708'!$B$7</definedName>
    <definedName name="TABLE_CLIENT_1" localSheetId="81">'x-709'!$B$7</definedName>
    <definedName name="TABLE_CLIENT_1" localSheetId="82">'x-710'!$B$7</definedName>
    <definedName name="TABLE_CLIENT_1" localSheetId="83">'x-711'!$B$7</definedName>
    <definedName name="TABLE_CLIENT_1" localSheetId="84">'x-712'!$B$7</definedName>
    <definedName name="TABLE_CLIENT_1" localSheetId="85">'x-713'!$B$7</definedName>
    <definedName name="TABLE_CLIENT_1" localSheetId="86">'x-714'!$B$7</definedName>
    <definedName name="TABLE_CLIENT_1" localSheetId="87">'x-715'!$B$7</definedName>
    <definedName name="TABLE_CLIENT_1" localSheetId="88">'x-716'!$B$7</definedName>
    <definedName name="TABLE_CLIENT_1" localSheetId="89">'x-717'!$B$7</definedName>
    <definedName name="TABLE_CLIENT_1" localSheetId="90">'x-718'!$B$7</definedName>
    <definedName name="TABLE_CLIENT_1" localSheetId="91">'x-719'!$B$7</definedName>
    <definedName name="TABLE_CLIENT_1" localSheetId="92">'x-720'!$B$7</definedName>
    <definedName name="TABLE_CLIENT_1" localSheetId="93">'x-801'!$B$7</definedName>
    <definedName name="TABLE_CLIENT_1" localSheetId="94">'x-802'!$B$7</definedName>
    <definedName name="TABLE_CLIENT_1" localSheetId="95">'x-803'!$B$7</definedName>
    <definedName name="TABLE_CLIENT_1" localSheetId="96">'x-804'!$B$7</definedName>
    <definedName name="TABLE_CLIENT_1" localSheetId="97">'x-805'!$B$7</definedName>
    <definedName name="TABLE_CLIENT_1" localSheetId="98">'x-806'!$B$7</definedName>
    <definedName name="TABLE_CLIENT_1" localSheetId="99">'x-807'!$B$7</definedName>
    <definedName name="TABLE_CLIENT_1" localSheetId="100">'x-808'!$B$7</definedName>
    <definedName name="TABLE_CLIENT_1" localSheetId="101">'x-809'!$B$7</definedName>
    <definedName name="TABLE_CLIENT_1" localSheetId="102">'x-810'!$B$7</definedName>
    <definedName name="TABLE_CLIENT_1" localSheetId="103">'x-811'!$B$7</definedName>
    <definedName name="TABLE_CLIENT_1" localSheetId="104">'x-812'!$B$7</definedName>
    <definedName name="TABLE_CLIENT_1" localSheetId="105">'x-813'!$B$7</definedName>
    <definedName name="TABLE_CLIENT_1" localSheetId="106">'x-814'!$B$7</definedName>
    <definedName name="TABLE_CLIENT_1" localSheetId="107">'x-815'!$B$7</definedName>
    <definedName name="TABLE_CLIENT_1" localSheetId="108">'x-817'!$B$7</definedName>
    <definedName name="TABLE_CLIENT_1" localSheetId="109">'x-818'!$B$7</definedName>
    <definedName name="TABLE_CLIENT_1" localSheetId="110">'x-819'!$B$7</definedName>
    <definedName name="TABLE_CLIENT_1" localSheetId="111">'x-820'!$B$7</definedName>
    <definedName name="TABLE_CLIENT_1" localSheetId="112">'x-821'!$B$7</definedName>
    <definedName name="TABLE_CLIENT_1" localSheetId="113">'x-822'!$B$7</definedName>
    <definedName name="TABLE_CLIENT_1" localSheetId="114">'x-823'!$B$7</definedName>
    <definedName name="TABLE_CLIENT_1" localSheetId="115">'x-824'!$B$7</definedName>
    <definedName name="TABLE_CLIENT_1" localSheetId="116">'x-825'!$B$7</definedName>
    <definedName name="TABLE_CLIENT_1" localSheetId="117">'x-826'!$B$7</definedName>
    <definedName name="TABLE_CLIENT_1" localSheetId="118">'x-827'!$B$7</definedName>
    <definedName name="TABLE_CLIENT_2" localSheetId="15">'x-204'!$I$7</definedName>
    <definedName name="TABLE_CLIENT_2" localSheetId="37">'x-403'!$Q$7</definedName>
    <definedName name="TABLE_CLIENT_2" localSheetId="38">'x-404'!$Q$7</definedName>
    <definedName name="TABLE_CLIENT_2" localSheetId="43">'x-409'!$Q$7</definedName>
    <definedName name="TABLE_CLIENT_2" localSheetId="44">'x-410'!$Q$7</definedName>
    <definedName name="TABLE_CLIENT_2" localSheetId="49">'x-415'!$Q$7</definedName>
    <definedName name="TABLE_CLIENT_2" localSheetId="102">'x-810'!$Q$7</definedName>
    <definedName name="TABLE_DATE_IMPLEMENTED" localSheetId="12">'x-201'!$B$19</definedName>
    <definedName name="TABLE_DATE_IMPLEMENTED" localSheetId="13">'x-202'!$B$19</definedName>
    <definedName name="TABLE_DATE_IMPLEMENTED" localSheetId="14">'x-203'!$B$19</definedName>
    <definedName name="TABLE_DATE_IMPLEMENTED" localSheetId="15">'x-204'!$B$19</definedName>
    <definedName name="TABLE_DATE_IMPLEMENTED" localSheetId="16">'x-205'!$B$19</definedName>
    <definedName name="TABLE_DATE_IMPLEMENTED" localSheetId="17">'x-206'!$B$19</definedName>
    <definedName name="TABLE_DATE_IMPLEMENTED" localSheetId="18">'x-207'!$B$19</definedName>
    <definedName name="TABLE_DATE_IMPLEMENTED" localSheetId="19">'x-208'!$B$19</definedName>
    <definedName name="TABLE_DATE_IMPLEMENTED" localSheetId="20">'x-209'!$B$19</definedName>
    <definedName name="TABLE_DATE_IMPLEMENTED" localSheetId="21">'x-214'!$B$19</definedName>
    <definedName name="TABLE_DATE_IMPLEMENTED" localSheetId="22">'x-215'!$B$19</definedName>
    <definedName name="TABLE_DATE_IMPLEMENTED" localSheetId="23">'x-216'!$B$19</definedName>
    <definedName name="TABLE_DATE_IMPLEMENTED" localSheetId="24">'x-217'!$B$19</definedName>
    <definedName name="TABLE_DATE_IMPLEMENTED" localSheetId="25">'x-218'!$B$19</definedName>
    <definedName name="TABLE_DATE_IMPLEMENTED" localSheetId="26">'x-219'!$B$19</definedName>
    <definedName name="TABLE_DATE_IMPLEMENTED" localSheetId="27">'x-301'!$B$19</definedName>
    <definedName name="TABLE_DATE_IMPLEMENTED" localSheetId="28">'x-302'!$B$19</definedName>
    <definedName name="TABLE_DATE_IMPLEMENTED" localSheetId="29">'x-303'!$B$19</definedName>
    <definedName name="TABLE_DATE_IMPLEMENTED" localSheetId="30">'x-304'!$B$19</definedName>
    <definedName name="TABLE_DATE_IMPLEMENTED" localSheetId="31">'x-305'!$B$19</definedName>
    <definedName name="TABLE_DATE_IMPLEMENTED" localSheetId="32">'x-306'!$B$19</definedName>
    <definedName name="TABLE_DATE_IMPLEMENTED" localSheetId="33">'x-307'!$B$19</definedName>
    <definedName name="TABLE_DATE_IMPLEMENTED" localSheetId="34">'x-308'!$B$19</definedName>
    <definedName name="TABLE_DATE_IMPLEMENTED" localSheetId="35">'x-401'!$B$19</definedName>
    <definedName name="TABLE_DATE_IMPLEMENTED" localSheetId="36">'x-402'!$B$19</definedName>
    <definedName name="TABLE_DATE_IMPLEMENTED" localSheetId="37">'x-403'!$B$19</definedName>
    <definedName name="TABLE_DATE_IMPLEMENTED" localSheetId="38">'x-404'!$B$19</definedName>
    <definedName name="TABLE_DATE_IMPLEMENTED" localSheetId="39">'x-405'!$B$19</definedName>
    <definedName name="TABLE_DATE_IMPLEMENTED" localSheetId="40">'x-406'!$B$19</definedName>
    <definedName name="TABLE_DATE_IMPLEMENTED" localSheetId="41">'x-407'!$B$19</definedName>
    <definedName name="TABLE_DATE_IMPLEMENTED" localSheetId="42">'x-408'!$B$19</definedName>
    <definedName name="TABLE_DATE_IMPLEMENTED" localSheetId="43">'x-409'!$B$19</definedName>
    <definedName name="TABLE_DATE_IMPLEMENTED" localSheetId="44">'x-410'!$B$19</definedName>
    <definedName name="TABLE_DATE_IMPLEMENTED" localSheetId="45">'x-411'!$B$19</definedName>
    <definedName name="TABLE_DATE_IMPLEMENTED" localSheetId="46">'x-412'!$B$19</definedName>
    <definedName name="TABLE_DATE_IMPLEMENTED" localSheetId="47">'x-413'!$B$19</definedName>
    <definedName name="TABLE_DATE_IMPLEMENTED" localSheetId="48">'x-414'!$B$19</definedName>
    <definedName name="TABLE_DATE_IMPLEMENTED" localSheetId="49">'x-415'!$B$19</definedName>
    <definedName name="TABLE_DATE_IMPLEMENTED" localSheetId="50">'x-416'!$B$19</definedName>
    <definedName name="TABLE_DATE_IMPLEMENTED" localSheetId="51">'x-417'!$B$19</definedName>
    <definedName name="TABLE_DATE_IMPLEMENTED" localSheetId="52">'x-418'!$B$19</definedName>
    <definedName name="TABLE_DATE_IMPLEMENTED" localSheetId="53">'x-419'!$B$19</definedName>
    <definedName name="TABLE_DATE_IMPLEMENTED" localSheetId="54">'x-420'!$B$19</definedName>
    <definedName name="TABLE_DATE_IMPLEMENTED" localSheetId="55">'x-421'!$B$19</definedName>
    <definedName name="TABLE_DATE_IMPLEMENTED" localSheetId="56">'x-422'!$B$19</definedName>
    <definedName name="TABLE_DATE_IMPLEMENTED" localSheetId="57">'x-423'!$B$19</definedName>
    <definedName name="TABLE_DATE_IMPLEMENTED" localSheetId="58">'x-424'!$B$19</definedName>
    <definedName name="TABLE_DATE_IMPLEMENTED" localSheetId="59">'x-501'!$B$19</definedName>
    <definedName name="TABLE_DATE_IMPLEMENTED" localSheetId="60">'x-502'!$B$19</definedName>
    <definedName name="TABLE_DATE_IMPLEMENTED" localSheetId="61">'x-503'!$B$19</definedName>
    <definedName name="TABLE_DATE_IMPLEMENTED" localSheetId="62">'x-504'!$B$19</definedName>
    <definedName name="TABLE_DATE_IMPLEMENTED" localSheetId="63">'x-505'!$B$19</definedName>
    <definedName name="TABLE_DATE_IMPLEMENTED" localSheetId="64">'x-605'!$B$19</definedName>
    <definedName name="TABLE_DATE_IMPLEMENTED" localSheetId="65">'x-606'!$B$19</definedName>
    <definedName name="TABLE_DATE_IMPLEMENTED" localSheetId="66">'x-607'!$B$19</definedName>
    <definedName name="TABLE_DATE_IMPLEMENTED" localSheetId="67">'x-608'!$B$19</definedName>
    <definedName name="TABLE_DATE_IMPLEMENTED" localSheetId="68">'x-609'!$B$19</definedName>
    <definedName name="TABLE_DATE_IMPLEMENTED" localSheetId="69">'x-610'!$B$19</definedName>
    <definedName name="TABLE_DATE_IMPLEMENTED" localSheetId="70">'x-611'!$B$19</definedName>
    <definedName name="TABLE_DATE_IMPLEMENTED" localSheetId="71">'x-612'!$B$19</definedName>
    <definedName name="TABLE_DATE_IMPLEMENTED" localSheetId="72">'x-613'!$B$19</definedName>
    <definedName name="TABLE_DATE_IMPLEMENTED" localSheetId="73">'x-614'!$B$19</definedName>
    <definedName name="TABLE_DATE_IMPLEMENTED" localSheetId="74">'x-615'!$B$19</definedName>
    <definedName name="TABLE_DATE_IMPLEMENTED" localSheetId="75">'x-703'!$B$19</definedName>
    <definedName name="TABLE_DATE_IMPLEMENTED" localSheetId="76">'x-704'!$B$19</definedName>
    <definedName name="TABLE_DATE_IMPLEMENTED" localSheetId="77">'x-705'!$B$19</definedName>
    <definedName name="TABLE_DATE_IMPLEMENTED" localSheetId="78">'x-706'!$B$19</definedName>
    <definedName name="TABLE_DATE_IMPLEMENTED" localSheetId="79">'x-707'!$B$19</definedName>
    <definedName name="TABLE_DATE_IMPLEMENTED" localSheetId="80">'x-708'!$B$19</definedName>
    <definedName name="TABLE_DATE_IMPLEMENTED" localSheetId="81">'x-709'!$B$19</definedName>
    <definedName name="TABLE_DATE_IMPLEMENTED" localSheetId="82">'x-710'!$B$19</definedName>
    <definedName name="TABLE_DATE_IMPLEMENTED" localSheetId="83">'x-711'!$B$19</definedName>
    <definedName name="TABLE_DATE_IMPLEMENTED" localSheetId="84">'x-712'!$B$19</definedName>
    <definedName name="TABLE_DATE_IMPLEMENTED" localSheetId="85">'x-713'!$B$19</definedName>
    <definedName name="TABLE_DATE_IMPLEMENTED" localSheetId="86">'x-714'!$B$19</definedName>
    <definedName name="TABLE_DATE_IMPLEMENTED" localSheetId="87">'x-715'!$B$19</definedName>
    <definedName name="TABLE_DATE_IMPLEMENTED" localSheetId="88">'x-716'!$B$19</definedName>
    <definedName name="TABLE_DATE_IMPLEMENTED" localSheetId="89">'x-717'!$B$19</definedName>
    <definedName name="TABLE_DATE_IMPLEMENTED" localSheetId="90">'x-718'!$B$19</definedName>
    <definedName name="TABLE_DATE_IMPLEMENTED" localSheetId="91">'x-719'!$B$19</definedName>
    <definedName name="TABLE_DATE_IMPLEMENTED" localSheetId="92">'x-720'!$B$19</definedName>
    <definedName name="TABLE_DATE_IMPLEMENTED" localSheetId="93">'x-801'!$B$19</definedName>
    <definedName name="TABLE_DATE_IMPLEMENTED" localSheetId="94">'x-802'!$B$19</definedName>
    <definedName name="TABLE_DATE_IMPLEMENTED" localSheetId="95">'x-803'!$B$19</definedName>
    <definedName name="TABLE_DATE_IMPLEMENTED" localSheetId="96">'x-804'!$B$19</definedName>
    <definedName name="TABLE_DATE_IMPLEMENTED" localSheetId="97">'x-805'!$B$19</definedName>
    <definedName name="TABLE_DATE_IMPLEMENTED" localSheetId="98">'x-806'!$B$19</definedName>
    <definedName name="TABLE_DATE_IMPLEMENTED" localSheetId="99">'x-807'!$B$19</definedName>
    <definedName name="TABLE_DATE_IMPLEMENTED" localSheetId="100">'x-808'!$B$19</definedName>
    <definedName name="TABLE_DATE_IMPLEMENTED" localSheetId="101">'x-809'!$B$19</definedName>
    <definedName name="TABLE_DATE_IMPLEMENTED" localSheetId="102">'x-810'!$B$19</definedName>
    <definedName name="TABLE_DATE_IMPLEMENTED" localSheetId="103">'x-811'!$B$19</definedName>
    <definedName name="TABLE_DATE_IMPLEMENTED" localSheetId="104">'x-812'!$B$19</definedName>
    <definedName name="TABLE_DATE_IMPLEMENTED" localSheetId="105">'x-813'!$B$19</definedName>
    <definedName name="TABLE_DATE_IMPLEMENTED" localSheetId="106">'x-814'!$B$19</definedName>
    <definedName name="TABLE_DATE_IMPLEMENTED" localSheetId="107">'x-815'!$B$19</definedName>
    <definedName name="TABLE_DATE_IMPLEMENTED" localSheetId="108">'x-817'!$B$19</definedName>
    <definedName name="TABLE_DATE_IMPLEMENTED" localSheetId="109">'x-818'!$B$19</definedName>
    <definedName name="TABLE_DATE_IMPLEMENTED" localSheetId="110">'x-819'!$B$19</definedName>
    <definedName name="TABLE_DATE_IMPLEMENTED" localSheetId="111">'x-820'!$B$19</definedName>
    <definedName name="TABLE_DATE_IMPLEMENTED" localSheetId="112">'x-821'!$B$19</definedName>
    <definedName name="TABLE_DATE_IMPLEMENTED" localSheetId="113">'x-822'!$B$19</definedName>
    <definedName name="TABLE_DATE_IMPLEMENTED" localSheetId="114">'x-823'!$B$19</definedName>
    <definedName name="TABLE_DATE_IMPLEMENTED" localSheetId="115">'x-824'!$B$19</definedName>
    <definedName name="TABLE_DATE_IMPLEMENTED" localSheetId="116">'x-825'!$B$19</definedName>
    <definedName name="TABLE_DATE_IMPLEMENTED" localSheetId="117">'x-826'!$B$19</definedName>
    <definedName name="TABLE_DATE_IMPLEMENTED" localSheetId="118">'x-827'!$B$19</definedName>
    <definedName name="TABLE_DATE_IMPLEMENTED">'x-Series Number'!$B$19</definedName>
    <definedName name="table_date_implemented_1" localSheetId="8">'x-101'!$B$19</definedName>
    <definedName name="table_date_implemented_1" localSheetId="9">'x-102'!$B$19</definedName>
    <definedName name="table_date_implemented_1" localSheetId="10">'x-103'!$B$19</definedName>
    <definedName name="table_date_implemented_1" localSheetId="11">'x-104'!$B$19</definedName>
    <definedName name="TABLE_DATE_IMPLEMENTED_1" localSheetId="12">'x-201'!$B$19</definedName>
    <definedName name="TABLE_DATE_IMPLEMENTED_1" localSheetId="13">'x-202'!$B$19</definedName>
    <definedName name="TABLE_DATE_IMPLEMENTED_1" localSheetId="14">'x-203'!$B$19</definedName>
    <definedName name="TABLE_DATE_IMPLEMENTED_1" localSheetId="15">'x-204'!$B$19</definedName>
    <definedName name="TABLE_DATE_IMPLEMENTED_1" localSheetId="16">'x-205'!$B$19</definedName>
    <definedName name="TABLE_DATE_IMPLEMENTED_1" localSheetId="17">'x-206'!$B$19</definedName>
    <definedName name="TABLE_DATE_IMPLEMENTED_1" localSheetId="18">'x-207'!$B$19</definedName>
    <definedName name="TABLE_DATE_IMPLEMENTED_1" localSheetId="19">'x-208'!$B$19</definedName>
    <definedName name="TABLE_DATE_IMPLEMENTED_1" localSheetId="20">'x-209'!$B$19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'x-217'!$B$19</definedName>
    <definedName name="TABLE_DATE_IMPLEMENTED_1" localSheetId="25">'x-218'!$B$19</definedName>
    <definedName name="TABLE_DATE_IMPLEMENTED_1" localSheetId="26">'x-219'!$B$19</definedName>
    <definedName name="TABLE_DATE_IMPLEMENTED_1" localSheetId="27">'x-301'!$B$19</definedName>
    <definedName name="TABLE_DATE_IMPLEMENTED_1" localSheetId="28">'x-302'!$B$19</definedName>
    <definedName name="TABLE_DATE_IMPLEMENTED_1" localSheetId="29">'x-303'!$B$19</definedName>
    <definedName name="TABLE_DATE_IMPLEMENTED_1" localSheetId="30">'x-304'!$B$19</definedName>
    <definedName name="TABLE_DATE_IMPLEMENTED_1" localSheetId="31">'x-305'!$B$19</definedName>
    <definedName name="TABLE_DATE_IMPLEMENTED_1" localSheetId="32">'x-306'!$B$19</definedName>
    <definedName name="TABLE_DATE_IMPLEMENTED_1" localSheetId="33">'x-307'!$B$19</definedName>
    <definedName name="TABLE_DATE_IMPLEMENTED_1" localSheetId="34">'x-308'!$B$19</definedName>
    <definedName name="TABLE_DATE_IMPLEMENTED_1" localSheetId="35">'x-401'!$B$19</definedName>
    <definedName name="TABLE_DATE_IMPLEMENTED_1" localSheetId="36">'x-402'!$B$19</definedName>
    <definedName name="TABLE_DATE_IMPLEMENTED_1" localSheetId="37">'x-403'!$B$19</definedName>
    <definedName name="TABLE_DATE_IMPLEMENTED_1" localSheetId="38">'x-404'!$B$19</definedName>
    <definedName name="TABLE_DATE_IMPLEMENTED_1" localSheetId="39">'x-405'!$B$19</definedName>
    <definedName name="TABLE_DATE_IMPLEMENTED_1" localSheetId="40">'x-406'!$B$19</definedName>
    <definedName name="TABLE_DATE_IMPLEMENTED_1" localSheetId="41">'x-407'!$B$19</definedName>
    <definedName name="TABLE_DATE_IMPLEMENTED_1" localSheetId="42">'x-408'!$B$19</definedName>
    <definedName name="TABLE_DATE_IMPLEMENTED_1" localSheetId="43">'x-409'!$B$19</definedName>
    <definedName name="TABLE_DATE_IMPLEMENTED_1" localSheetId="44">'x-410'!$B$19</definedName>
    <definedName name="TABLE_DATE_IMPLEMENTED_1" localSheetId="45">'x-411'!$B$19</definedName>
    <definedName name="TABLE_DATE_IMPLEMENTED_1" localSheetId="46">'x-412'!$B$19</definedName>
    <definedName name="TABLE_DATE_IMPLEMENTED_1" localSheetId="47">'x-413'!$B$19</definedName>
    <definedName name="TABLE_DATE_IMPLEMENTED_1" localSheetId="48">'x-414'!$B$19</definedName>
    <definedName name="TABLE_DATE_IMPLEMENTED_1" localSheetId="49">'x-415'!$B$19</definedName>
    <definedName name="TABLE_DATE_IMPLEMENTED_1" localSheetId="50">'x-416'!$B$19</definedName>
    <definedName name="TABLE_DATE_IMPLEMENTED_1" localSheetId="51">'x-417'!$B$19</definedName>
    <definedName name="TABLE_DATE_IMPLEMENTED_1" localSheetId="52">'x-418'!$B$19</definedName>
    <definedName name="TABLE_DATE_IMPLEMENTED_1" localSheetId="53">'x-419'!$B$19</definedName>
    <definedName name="TABLE_DATE_IMPLEMENTED_1" localSheetId="54">'x-420'!$B$19</definedName>
    <definedName name="TABLE_DATE_IMPLEMENTED_1" localSheetId="55">'x-421'!$B$19</definedName>
    <definedName name="TABLE_DATE_IMPLEMENTED_1" localSheetId="56">'x-422'!$B$19</definedName>
    <definedName name="TABLE_DATE_IMPLEMENTED_1" localSheetId="57">'x-423'!$B$19</definedName>
    <definedName name="TABLE_DATE_IMPLEMENTED_1" localSheetId="58">'x-424'!$B$19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'x-605'!$B$19</definedName>
    <definedName name="TABLE_DATE_IMPLEMENTED_1" localSheetId="65">'x-606'!$B$19</definedName>
    <definedName name="TABLE_DATE_IMPLEMENTED_1" localSheetId="66">'x-607'!$B$19</definedName>
    <definedName name="TABLE_DATE_IMPLEMENTED_1" localSheetId="67">'x-608'!$B$19</definedName>
    <definedName name="TABLE_DATE_IMPLEMENTED_1" localSheetId="68">'x-609'!$B$19</definedName>
    <definedName name="TABLE_DATE_IMPLEMENTED_1" localSheetId="69">'x-610'!$B$19</definedName>
    <definedName name="TABLE_DATE_IMPLEMENTED_1" localSheetId="70">'x-611'!$B$19</definedName>
    <definedName name="TABLE_DATE_IMPLEMENTED_1" localSheetId="71">'x-612'!$B$19</definedName>
    <definedName name="TABLE_DATE_IMPLEMENTED_1" localSheetId="72">'x-613'!$B$19</definedName>
    <definedName name="TABLE_DATE_IMPLEMENTED_1" localSheetId="73">'x-614'!$B$19</definedName>
    <definedName name="TABLE_DATE_IMPLEMENTED_1" localSheetId="74">'x-615'!$B$19</definedName>
    <definedName name="TABLE_DATE_IMPLEMENTED_1" localSheetId="75">'x-703'!$B$19</definedName>
    <definedName name="TABLE_DATE_IMPLEMENTED_1" localSheetId="76">'x-704'!$B$19</definedName>
    <definedName name="TABLE_DATE_IMPLEMENTED_1" localSheetId="77">'x-705'!$B$19</definedName>
    <definedName name="TABLE_DATE_IMPLEMENTED_1" localSheetId="78">'x-706'!$B$19</definedName>
    <definedName name="TABLE_DATE_IMPLEMENTED_1" localSheetId="79">'x-707'!$B$19</definedName>
    <definedName name="TABLE_DATE_IMPLEMENTED_1" localSheetId="80">'x-708'!$B$19</definedName>
    <definedName name="TABLE_DATE_IMPLEMENTED_1" localSheetId="81">'x-709'!$B$19</definedName>
    <definedName name="TABLE_DATE_IMPLEMENTED_1" localSheetId="82">'x-710'!$B$19</definedName>
    <definedName name="TABLE_DATE_IMPLEMENTED_1" localSheetId="83">'x-711'!$B$19</definedName>
    <definedName name="TABLE_DATE_IMPLEMENTED_1" localSheetId="84">'x-712'!$B$19</definedName>
    <definedName name="TABLE_DATE_IMPLEMENTED_1" localSheetId="85">'x-713'!$B$19</definedName>
    <definedName name="TABLE_DATE_IMPLEMENTED_1" localSheetId="86">'x-714'!$B$19</definedName>
    <definedName name="TABLE_DATE_IMPLEMENTED_1" localSheetId="87">'x-715'!$B$19</definedName>
    <definedName name="TABLE_DATE_IMPLEMENTED_1" localSheetId="88">'x-716'!$B$19</definedName>
    <definedName name="TABLE_DATE_IMPLEMENTED_1" localSheetId="89">'x-717'!$B$19</definedName>
    <definedName name="TABLE_DATE_IMPLEMENTED_1" localSheetId="90">'x-718'!$B$19</definedName>
    <definedName name="TABLE_DATE_IMPLEMENTED_1" localSheetId="91">'x-719'!$B$19</definedName>
    <definedName name="TABLE_DATE_IMPLEMENTED_1" localSheetId="92">'x-720'!$B$19</definedName>
    <definedName name="TABLE_DATE_IMPLEMENTED_1" localSheetId="93">'x-801'!$B$19</definedName>
    <definedName name="TABLE_DATE_IMPLEMENTED_1" localSheetId="94">'x-802'!$B$19</definedName>
    <definedName name="TABLE_DATE_IMPLEMENTED_1" localSheetId="95">'x-803'!$B$19</definedName>
    <definedName name="TABLE_DATE_IMPLEMENTED_1" localSheetId="96">'x-804'!$B$19</definedName>
    <definedName name="TABLE_DATE_IMPLEMENTED_1" localSheetId="97">'x-805'!$B$19</definedName>
    <definedName name="TABLE_DATE_IMPLEMENTED_1" localSheetId="98">'x-806'!$B$19</definedName>
    <definedName name="TABLE_DATE_IMPLEMENTED_1" localSheetId="99">'x-807'!$B$19</definedName>
    <definedName name="TABLE_DATE_IMPLEMENTED_1" localSheetId="100">'x-808'!$B$19</definedName>
    <definedName name="TABLE_DATE_IMPLEMENTED_1" localSheetId="101">'x-809'!$B$19</definedName>
    <definedName name="TABLE_DATE_IMPLEMENTED_1" localSheetId="102">'x-810'!$B$19</definedName>
    <definedName name="TABLE_DATE_IMPLEMENTED_1" localSheetId="103">'x-811'!$B$19</definedName>
    <definedName name="TABLE_DATE_IMPLEMENTED_1" localSheetId="104">'x-812'!$B$19</definedName>
    <definedName name="TABLE_DATE_IMPLEMENTED_1" localSheetId="105">'x-813'!$B$19</definedName>
    <definedName name="TABLE_DATE_IMPLEMENTED_1" localSheetId="106">'x-814'!$B$19</definedName>
    <definedName name="TABLE_DATE_IMPLEMENTED_1" localSheetId="107">'x-815'!$B$19</definedName>
    <definedName name="TABLE_DATE_IMPLEMENTED_1" localSheetId="108">'x-817'!$B$19</definedName>
    <definedName name="TABLE_DATE_IMPLEMENTED_1" localSheetId="109">'x-818'!$B$19</definedName>
    <definedName name="TABLE_DATE_IMPLEMENTED_1" localSheetId="110">'x-819'!$B$19</definedName>
    <definedName name="TABLE_DATE_IMPLEMENTED_1" localSheetId="111">'x-820'!$B$19</definedName>
    <definedName name="TABLE_DATE_IMPLEMENTED_1" localSheetId="112">'x-821'!$B$19</definedName>
    <definedName name="TABLE_DATE_IMPLEMENTED_1" localSheetId="113">'x-822'!$B$19</definedName>
    <definedName name="TABLE_DATE_IMPLEMENTED_1" localSheetId="114">'x-823'!$B$19</definedName>
    <definedName name="TABLE_DATE_IMPLEMENTED_1" localSheetId="115">'x-824'!$B$19</definedName>
    <definedName name="TABLE_DATE_IMPLEMENTED_1" localSheetId="116">'x-825'!$B$19</definedName>
    <definedName name="TABLE_DATE_IMPLEMENTED_1" localSheetId="117">'x-826'!$B$19</definedName>
    <definedName name="TABLE_DATE_IMPLEMENTED_1" localSheetId="118">'x-827'!$B$19</definedName>
    <definedName name="TABLE_DATE_IMPLEMENTED_2" localSheetId="15">'x-204'!$I$19</definedName>
    <definedName name="TABLE_DATE_IMPLEMENTED_2" localSheetId="37">'x-403'!$Q$19</definedName>
    <definedName name="TABLE_DATE_IMPLEMENTED_2" localSheetId="38">'x-404'!$Q$19</definedName>
    <definedName name="TABLE_DATE_IMPLEMENTED_2" localSheetId="43">'x-409'!$Q$19</definedName>
    <definedName name="TABLE_DATE_IMPLEMENTED_2" localSheetId="44">'x-410'!$Q$19</definedName>
    <definedName name="TABLE_DATE_IMPLEMENTED_2" localSheetId="49">'x-415'!$Q$19</definedName>
    <definedName name="TABLE_DATE_IMPLEMENTED_2" localSheetId="102">'x-810'!$Q$19</definedName>
    <definedName name="TABLE_DATE_ISSUED" localSheetId="12">'x-201'!$B$18</definedName>
    <definedName name="TABLE_DATE_ISSUED" localSheetId="13">'x-202'!$B$18</definedName>
    <definedName name="TABLE_DATE_ISSUED" localSheetId="14">'x-203'!$B$18</definedName>
    <definedName name="TABLE_DATE_ISSUED" localSheetId="15">'x-204'!$B$18</definedName>
    <definedName name="TABLE_DATE_ISSUED" localSheetId="16">'x-205'!$B$18</definedName>
    <definedName name="TABLE_DATE_ISSUED" localSheetId="17">'x-206'!$B$18</definedName>
    <definedName name="TABLE_DATE_ISSUED" localSheetId="18">'x-207'!$B$18</definedName>
    <definedName name="TABLE_DATE_ISSUED" localSheetId="19">'x-208'!$B$18</definedName>
    <definedName name="TABLE_DATE_ISSUED" localSheetId="20">'x-209'!$B$18</definedName>
    <definedName name="TABLE_DATE_ISSUED" localSheetId="21">'x-214'!$B$18</definedName>
    <definedName name="TABLE_DATE_ISSUED" localSheetId="22">'x-215'!$B$18</definedName>
    <definedName name="TABLE_DATE_ISSUED" localSheetId="23">'x-216'!$B$18</definedName>
    <definedName name="TABLE_DATE_ISSUED" localSheetId="24">'x-217'!$B$18</definedName>
    <definedName name="TABLE_DATE_ISSUED" localSheetId="25">'x-218'!$B$18</definedName>
    <definedName name="TABLE_DATE_ISSUED" localSheetId="26">'x-219'!$B$18</definedName>
    <definedName name="TABLE_DATE_ISSUED" localSheetId="27">'x-301'!$B$18</definedName>
    <definedName name="TABLE_DATE_ISSUED" localSheetId="28">'x-302'!$B$18</definedName>
    <definedName name="TABLE_DATE_ISSUED" localSheetId="29">'x-303'!$B$18</definedName>
    <definedName name="TABLE_DATE_ISSUED" localSheetId="30">'x-304'!$B$18</definedName>
    <definedName name="TABLE_DATE_ISSUED" localSheetId="31">'x-305'!$B$18</definedName>
    <definedName name="TABLE_DATE_ISSUED" localSheetId="32">'x-306'!$B$18</definedName>
    <definedName name="TABLE_DATE_ISSUED" localSheetId="33">'x-307'!$B$18</definedName>
    <definedName name="TABLE_DATE_ISSUED" localSheetId="34">'x-308'!$B$18</definedName>
    <definedName name="TABLE_DATE_ISSUED" localSheetId="35">'x-401'!$B$18</definedName>
    <definedName name="TABLE_DATE_ISSUED" localSheetId="36">'x-402'!$B$18</definedName>
    <definedName name="TABLE_DATE_ISSUED" localSheetId="37">'x-403'!$B$18</definedName>
    <definedName name="TABLE_DATE_ISSUED" localSheetId="38">'x-404'!$B$18</definedName>
    <definedName name="TABLE_DATE_ISSUED" localSheetId="39">'x-405'!$B$18</definedName>
    <definedName name="TABLE_DATE_ISSUED" localSheetId="40">'x-406'!$B$18</definedName>
    <definedName name="TABLE_DATE_ISSUED" localSheetId="41">'x-407'!$B$18</definedName>
    <definedName name="TABLE_DATE_ISSUED" localSheetId="42">'x-408'!$B$18</definedName>
    <definedName name="TABLE_DATE_ISSUED" localSheetId="43">'x-409'!$B$18</definedName>
    <definedName name="TABLE_DATE_ISSUED" localSheetId="44">'x-410'!$B$18</definedName>
    <definedName name="TABLE_DATE_ISSUED" localSheetId="45">'x-411'!$B$18</definedName>
    <definedName name="TABLE_DATE_ISSUED" localSheetId="46">'x-412'!$B$18</definedName>
    <definedName name="TABLE_DATE_ISSUED" localSheetId="47">'x-413'!$B$18</definedName>
    <definedName name="TABLE_DATE_ISSUED" localSheetId="48">'x-414'!$B$18</definedName>
    <definedName name="TABLE_DATE_ISSUED" localSheetId="49">'x-415'!$B$18</definedName>
    <definedName name="TABLE_DATE_ISSUED" localSheetId="50">'x-416'!$B$18</definedName>
    <definedName name="TABLE_DATE_ISSUED" localSheetId="51">'x-417'!$B$18</definedName>
    <definedName name="TABLE_DATE_ISSUED" localSheetId="52">'x-418'!$B$18</definedName>
    <definedName name="TABLE_DATE_ISSUED" localSheetId="53">'x-419'!$B$18</definedName>
    <definedName name="TABLE_DATE_ISSUED" localSheetId="54">'x-420'!$B$18</definedName>
    <definedName name="TABLE_DATE_ISSUED" localSheetId="55">'x-421'!$B$18</definedName>
    <definedName name="TABLE_DATE_ISSUED" localSheetId="56">'x-422'!$B$18</definedName>
    <definedName name="TABLE_DATE_ISSUED" localSheetId="57">'x-423'!$B$18</definedName>
    <definedName name="TABLE_DATE_ISSUED" localSheetId="58">'x-424'!$B$18</definedName>
    <definedName name="TABLE_DATE_ISSUED" localSheetId="59">'x-501'!$B$18</definedName>
    <definedName name="TABLE_DATE_ISSUED" localSheetId="60">'x-502'!$B$18</definedName>
    <definedName name="TABLE_DATE_ISSUED" localSheetId="61">'x-503'!$B$18</definedName>
    <definedName name="TABLE_DATE_ISSUED" localSheetId="62">'x-504'!$B$18</definedName>
    <definedName name="TABLE_DATE_ISSUED" localSheetId="63">'x-505'!$B$18</definedName>
    <definedName name="TABLE_DATE_ISSUED" localSheetId="64">'x-605'!$B$18</definedName>
    <definedName name="TABLE_DATE_ISSUED" localSheetId="65">'x-606'!$B$18</definedName>
    <definedName name="TABLE_DATE_ISSUED" localSheetId="66">'x-607'!$B$18</definedName>
    <definedName name="TABLE_DATE_ISSUED" localSheetId="67">'x-608'!$B$18</definedName>
    <definedName name="TABLE_DATE_ISSUED" localSheetId="68">'x-609'!$B$18</definedName>
    <definedName name="TABLE_DATE_ISSUED" localSheetId="69">'x-610'!$B$18</definedName>
    <definedName name="TABLE_DATE_ISSUED" localSheetId="70">'x-611'!$B$18</definedName>
    <definedName name="TABLE_DATE_ISSUED" localSheetId="71">'x-612'!$B$18</definedName>
    <definedName name="TABLE_DATE_ISSUED" localSheetId="72">'x-613'!$B$18</definedName>
    <definedName name="TABLE_DATE_ISSUED" localSheetId="73">'x-614'!$B$18</definedName>
    <definedName name="TABLE_DATE_ISSUED" localSheetId="74">'x-615'!$B$18</definedName>
    <definedName name="TABLE_DATE_ISSUED" localSheetId="75">'x-703'!$B$18</definedName>
    <definedName name="TABLE_DATE_ISSUED" localSheetId="76">'x-704'!$B$18</definedName>
    <definedName name="TABLE_DATE_ISSUED" localSheetId="77">'x-705'!$B$18</definedName>
    <definedName name="TABLE_DATE_ISSUED" localSheetId="78">'x-706'!$B$18</definedName>
    <definedName name="TABLE_DATE_ISSUED" localSheetId="79">'x-707'!$B$18</definedName>
    <definedName name="TABLE_DATE_ISSUED" localSheetId="80">'x-708'!$B$18</definedName>
    <definedName name="TABLE_DATE_ISSUED" localSheetId="81">'x-709'!$B$18</definedName>
    <definedName name="TABLE_DATE_ISSUED" localSheetId="82">'x-710'!$B$18</definedName>
    <definedName name="TABLE_DATE_ISSUED" localSheetId="83">'x-711'!$B$18</definedName>
    <definedName name="TABLE_DATE_ISSUED" localSheetId="84">'x-712'!$B$18</definedName>
    <definedName name="TABLE_DATE_ISSUED" localSheetId="85">'x-713'!$B$18</definedName>
    <definedName name="TABLE_DATE_ISSUED" localSheetId="86">'x-714'!$B$18</definedName>
    <definedName name="TABLE_DATE_ISSUED" localSheetId="87">'x-715'!$B$18</definedName>
    <definedName name="TABLE_DATE_ISSUED" localSheetId="88">'x-716'!$B$18</definedName>
    <definedName name="TABLE_DATE_ISSUED" localSheetId="89">'x-717'!$B$18</definedName>
    <definedName name="TABLE_DATE_ISSUED" localSheetId="90">'x-718'!$B$18</definedName>
    <definedName name="TABLE_DATE_ISSUED" localSheetId="91">'x-719'!$B$18</definedName>
    <definedName name="TABLE_DATE_ISSUED" localSheetId="92">'x-720'!$B$18</definedName>
    <definedName name="TABLE_DATE_ISSUED" localSheetId="93">'x-801'!$B$18</definedName>
    <definedName name="TABLE_DATE_ISSUED" localSheetId="94">'x-802'!$B$18</definedName>
    <definedName name="TABLE_DATE_ISSUED" localSheetId="95">'x-803'!$B$18</definedName>
    <definedName name="TABLE_DATE_ISSUED" localSheetId="96">'x-804'!$B$18</definedName>
    <definedName name="TABLE_DATE_ISSUED" localSheetId="97">'x-805'!$B$18</definedName>
    <definedName name="TABLE_DATE_ISSUED" localSheetId="98">'x-806'!$B$18</definedName>
    <definedName name="TABLE_DATE_ISSUED" localSheetId="99">'x-807'!$B$18</definedName>
    <definedName name="TABLE_DATE_ISSUED" localSheetId="100">'x-808'!$B$18</definedName>
    <definedName name="TABLE_DATE_ISSUED" localSheetId="101">'x-809'!$B$18</definedName>
    <definedName name="TABLE_DATE_ISSUED" localSheetId="102">'x-810'!$B$18</definedName>
    <definedName name="TABLE_DATE_ISSUED" localSheetId="103">'x-811'!$B$18</definedName>
    <definedName name="TABLE_DATE_ISSUED" localSheetId="104">'x-812'!$B$18</definedName>
    <definedName name="TABLE_DATE_ISSUED" localSheetId="105">'x-813'!$B$18</definedName>
    <definedName name="TABLE_DATE_ISSUED" localSheetId="106">'x-814'!$B$18</definedName>
    <definedName name="TABLE_DATE_ISSUED" localSheetId="107">'x-815'!$B$18</definedName>
    <definedName name="TABLE_DATE_ISSUED" localSheetId="108">'x-817'!$B$18</definedName>
    <definedName name="TABLE_DATE_ISSUED" localSheetId="109">'x-818'!$B$18</definedName>
    <definedName name="TABLE_DATE_ISSUED" localSheetId="110">'x-819'!$B$18</definedName>
    <definedName name="TABLE_DATE_ISSUED" localSheetId="111">'x-820'!$B$18</definedName>
    <definedName name="TABLE_DATE_ISSUED" localSheetId="112">'x-821'!$B$18</definedName>
    <definedName name="TABLE_DATE_ISSUED" localSheetId="113">'x-822'!$B$18</definedName>
    <definedName name="TABLE_DATE_ISSUED" localSheetId="114">'x-823'!$B$18</definedName>
    <definedName name="TABLE_DATE_ISSUED" localSheetId="115">'x-824'!$B$18</definedName>
    <definedName name="TABLE_DATE_ISSUED" localSheetId="116">'x-825'!$B$18</definedName>
    <definedName name="TABLE_DATE_ISSUED" localSheetId="117">'x-826'!$B$18</definedName>
    <definedName name="TABLE_DATE_ISSUED" localSheetId="118">'x-827'!$B$18</definedName>
    <definedName name="TABLE_DATE_ISSUED">'x-Series Number'!$B$18</definedName>
    <definedName name="table_date_issued_1" localSheetId="8">'x-101'!$B$18</definedName>
    <definedName name="table_date_issued_1" localSheetId="9">'x-102'!$B$18</definedName>
    <definedName name="table_date_issued_1" localSheetId="10">'x-103'!$B$18</definedName>
    <definedName name="table_date_issued_1" localSheetId="11">'x-104'!$B$18</definedName>
    <definedName name="TABLE_DATE_ISSUED_1" localSheetId="12">'x-201'!$B$18</definedName>
    <definedName name="TABLE_DATE_ISSUED_1" localSheetId="13">'x-202'!$B$18</definedName>
    <definedName name="TABLE_DATE_ISSUED_1" localSheetId="14">'x-203'!$B$18</definedName>
    <definedName name="TABLE_DATE_ISSUED_1" localSheetId="15">'x-204'!$B$18</definedName>
    <definedName name="TABLE_DATE_ISSUED_1" localSheetId="16">'x-205'!$B$18</definedName>
    <definedName name="TABLE_DATE_ISSUED_1" localSheetId="17">'x-206'!$B$18</definedName>
    <definedName name="TABLE_DATE_ISSUED_1" localSheetId="18">'x-207'!$B$18</definedName>
    <definedName name="TABLE_DATE_ISSUED_1" localSheetId="19">'x-208'!$B$18</definedName>
    <definedName name="TABLE_DATE_ISSUED_1" localSheetId="20">'x-209'!$B$18</definedName>
    <definedName name="TABLE_DATE_ISSUED_1" localSheetId="21">'x-214'!$B$18</definedName>
    <definedName name="TABLE_DATE_ISSUED_1" localSheetId="22">'x-215'!$B$18</definedName>
    <definedName name="TABLE_DATE_ISSUED_1" localSheetId="23">'x-216'!$B$18</definedName>
    <definedName name="TABLE_DATE_ISSUED_1" localSheetId="24">'x-217'!$B$18</definedName>
    <definedName name="TABLE_DATE_ISSUED_1" localSheetId="25">'x-218'!$B$18</definedName>
    <definedName name="TABLE_DATE_ISSUED_1" localSheetId="26">'x-219'!$B$18</definedName>
    <definedName name="TABLE_DATE_ISSUED_1" localSheetId="27">'x-301'!$B$18</definedName>
    <definedName name="TABLE_DATE_ISSUED_1" localSheetId="28">'x-302'!$B$18</definedName>
    <definedName name="TABLE_DATE_ISSUED_1" localSheetId="29">'x-303'!$B$18</definedName>
    <definedName name="TABLE_DATE_ISSUED_1" localSheetId="30">'x-304'!$B$18</definedName>
    <definedName name="TABLE_DATE_ISSUED_1" localSheetId="31">'x-305'!$B$18</definedName>
    <definedName name="TABLE_DATE_ISSUED_1" localSheetId="32">'x-306'!$B$18</definedName>
    <definedName name="TABLE_DATE_ISSUED_1" localSheetId="33">'x-307'!$B$18</definedName>
    <definedName name="TABLE_DATE_ISSUED_1" localSheetId="34">'x-308'!$B$18</definedName>
    <definedName name="TABLE_DATE_ISSUED_1" localSheetId="35">'x-401'!$B$18</definedName>
    <definedName name="TABLE_DATE_ISSUED_1" localSheetId="36">'x-402'!$B$18</definedName>
    <definedName name="TABLE_DATE_ISSUED_1" localSheetId="37">'x-403'!$B$18</definedName>
    <definedName name="TABLE_DATE_ISSUED_1" localSheetId="38">'x-404'!$B$18</definedName>
    <definedName name="TABLE_DATE_ISSUED_1" localSheetId="39">'x-405'!$B$18</definedName>
    <definedName name="TABLE_DATE_ISSUED_1" localSheetId="40">'x-406'!$B$18</definedName>
    <definedName name="TABLE_DATE_ISSUED_1" localSheetId="41">'x-407'!$B$18</definedName>
    <definedName name="TABLE_DATE_ISSUED_1" localSheetId="42">'x-408'!$B$18</definedName>
    <definedName name="TABLE_DATE_ISSUED_1" localSheetId="43">'x-409'!$B$18</definedName>
    <definedName name="TABLE_DATE_ISSUED_1" localSheetId="44">'x-410'!$B$18</definedName>
    <definedName name="TABLE_DATE_ISSUED_1" localSheetId="45">'x-411'!$B$18</definedName>
    <definedName name="TABLE_DATE_ISSUED_1" localSheetId="46">'x-412'!$B$18</definedName>
    <definedName name="TABLE_DATE_ISSUED_1" localSheetId="47">'x-413'!$B$18</definedName>
    <definedName name="TABLE_DATE_ISSUED_1" localSheetId="48">'x-414'!$B$18</definedName>
    <definedName name="TABLE_DATE_ISSUED_1" localSheetId="49">'x-415'!$B$18</definedName>
    <definedName name="TABLE_DATE_ISSUED_1" localSheetId="50">'x-416'!$B$18</definedName>
    <definedName name="TABLE_DATE_ISSUED_1" localSheetId="51">'x-417'!$B$18</definedName>
    <definedName name="TABLE_DATE_ISSUED_1" localSheetId="52">'x-418'!$B$18</definedName>
    <definedName name="TABLE_DATE_ISSUED_1" localSheetId="53">'x-419'!$B$18</definedName>
    <definedName name="TABLE_DATE_ISSUED_1" localSheetId="54">'x-420'!$B$18</definedName>
    <definedName name="TABLE_DATE_ISSUED_1" localSheetId="55">'x-421'!$B$18</definedName>
    <definedName name="TABLE_DATE_ISSUED_1" localSheetId="56">'x-422'!$B$18</definedName>
    <definedName name="TABLE_DATE_ISSUED_1" localSheetId="57">'x-423'!$B$18</definedName>
    <definedName name="TABLE_DATE_ISSUED_1" localSheetId="58">'x-424'!$B$18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'x-605'!$B$18</definedName>
    <definedName name="TABLE_DATE_ISSUED_1" localSheetId="65">'x-606'!$B$18</definedName>
    <definedName name="TABLE_DATE_ISSUED_1" localSheetId="66">'x-607'!$B$18</definedName>
    <definedName name="TABLE_DATE_ISSUED_1" localSheetId="67">'x-608'!$B$18</definedName>
    <definedName name="TABLE_DATE_ISSUED_1" localSheetId="68">'x-609'!$B$18</definedName>
    <definedName name="TABLE_DATE_ISSUED_1" localSheetId="69">'x-610'!$B$18</definedName>
    <definedName name="TABLE_DATE_ISSUED_1" localSheetId="70">'x-611'!$B$18</definedName>
    <definedName name="TABLE_DATE_ISSUED_1" localSheetId="71">'x-612'!$B$18</definedName>
    <definedName name="TABLE_DATE_ISSUED_1" localSheetId="72">'x-613'!$B$18</definedName>
    <definedName name="TABLE_DATE_ISSUED_1" localSheetId="73">'x-614'!$B$18</definedName>
    <definedName name="TABLE_DATE_ISSUED_1" localSheetId="74">'x-615'!$B$18</definedName>
    <definedName name="TABLE_DATE_ISSUED_1" localSheetId="75">'x-703'!$B$18</definedName>
    <definedName name="TABLE_DATE_ISSUED_1" localSheetId="76">'x-704'!$B$18</definedName>
    <definedName name="TABLE_DATE_ISSUED_1" localSheetId="77">'x-705'!$B$18</definedName>
    <definedName name="TABLE_DATE_ISSUED_1" localSheetId="78">'x-706'!$B$18</definedName>
    <definedName name="TABLE_DATE_ISSUED_1" localSheetId="79">'x-707'!$B$18</definedName>
    <definedName name="TABLE_DATE_ISSUED_1" localSheetId="80">'x-708'!$B$18</definedName>
    <definedName name="TABLE_DATE_ISSUED_1" localSheetId="81">'x-709'!$B$18</definedName>
    <definedName name="TABLE_DATE_ISSUED_1" localSheetId="82">'x-710'!$B$18</definedName>
    <definedName name="TABLE_DATE_ISSUED_1" localSheetId="83">'x-711'!$B$18</definedName>
    <definedName name="TABLE_DATE_ISSUED_1" localSheetId="84">'x-712'!$B$18</definedName>
    <definedName name="TABLE_DATE_ISSUED_1" localSheetId="85">'x-713'!$B$18</definedName>
    <definedName name="TABLE_DATE_ISSUED_1" localSheetId="86">'x-714'!$B$18</definedName>
    <definedName name="TABLE_DATE_ISSUED_1" localSheetId="87">'x-715'!$B$18</definedName>
    <definedName name="TABLE_DATE_ISSUED_1" localSheetId="88">'x-716'!$B$18</definedName>
    <definedName name="TABLE_DATE_ISSUED_1" localSheetId="89">'x-717'!$B$18</definedName>
    <definedName name="TABLE_DATE_ISSUED_1" localSheetId="90">'x-718'!$B$18</definedName>
    <definedName name="TABLE_DATE_ISSUED_1" localSheetId="91">'x-719'!$B$18</definedName>
    <definedName name="TABLE_DATE_ISSUED_1" localSheetId="92">'x-720'!$B$18</definedName>
    <definedName name="TABLE_DATE_ISSUED_1" localSheetId="93">'x-801'!$B$18</definedName>
    <definedName name="TABLE_DATE_ISSUED_1" localSheetId="94">'x-802'!$B$18</definedName>
    <definedName name="TABLE_DATE_ISSUED_1" localSheetId="95">'x-803'!$B$18</definedName>
    <definedName name="TABLE_DATE_ISSUED_1" localSheetId="96">'x-804'!$B$18</definedName>
    <definedName name="TABLE_DATE_ISSUED_1" localSheetId="97">'x-805'!$B$18</definedName>
    <definedName name="TABLE_DATE_ISSUED_1" localSheetId="98">'x-806'!$B$18</definedName>
    <definedName name="TABLE_DATE_ISSUED_1" localSheetId="99">'x-807'!$B$18</definedName>
    <definedName name="TABLE_DATE_ISSUED_1" localSheetId="100">'x-808'!$B$18</definedName>
    <definedName name="TABLE_DATE_ISSUED_1" localSheetId="101">'x-809'!$B$18</definedName>
    <definedName name="TABLE_DATE_ISSUED_1" localSheetId="102">'x-810'!$B$18</definedName>
    <definedName name="TABLE_DATE_ISSUED_1" localSheetId="103">'x-811'!$B$18</definedName>
    <definedName name="TABLE_DATE_ISSUED_1" localSheetId="104">'x-812'!$B$18</definedName>
    <definedName name="TABLE_DATE_ISSUED_1" localSheetId="105">'x-813'!$B$18</definedName>
    <definedName name="TABLE_DATE_ISSUED_1" localSheetId="106">'x-814'!$B$18</definedName>
    <definedName name="TABLE_DATE_ISSUED_1" localSheetId="107">'x-815'!$B$18</definedName>
    <definedName name="TABLE_DATE_ISSUED_1" localSheetId="108">'x-817'!$B$18</definedName>
    <definedName name="TABLE_DATE_ISSUED_1" localSheetId="109">'x-818'!$B$18</definedName>
    <definedName name="TABLE_DATE_ISSUED_1" localSheetId="110">'x-819'!$B$18</definedName>
    <definedName name="TABLE_DATE_ISSUED_1" localSheetId="111">'x-820'!$B$18</definedName>
    <definedName name="TABLE_DATE_ISSUED_1" localSheetId="112">'x-821'!$B$18</definedName>
    <definedName name="TABLE_DATE_ISSUED_1" localSheetId="113">'x-822'!$B$18</definedName>
    <definedName name="TABLE_DATE_ISSUED_1" localSheetId="114">'x-823'!$B$18</definedName>
    <definedName name="TABLE_DATE_ISSUED_1" localSheetId="115">'x-824'!$B$18</definedName>
    <definedName name="TABLE_DATE_ISSUED_1" localSheetId="116">'x-825'!$B$18</definedName>
    <definedName name="TABLE_DATE_ISSUED_1" localSheetId="117">'x-826'!$B$18</definedName>
    <definedName name="TABLE_DATE_ISSUED_1" localSheetId="118">'x-827'!$B$18</definedName>
    <definedName name="TABLE_DATE_ISSUED_2" localSheetId="15">'x-204'!$I$18</definedName>
    <definedName name="TABLE_DATE_ISSUED_2" localSheetId="37">'x-403'!$Q$18</definedName>
    <definedName name="TABLE_DATE_ISSUED_2" localSheetId="38">'x-404'!$Q$18</definedName>
    <definedName name="TABLE_DATE_ISSUED_2" localSheetId="43">'x-409'!$Q$18</definedName>
    <definedName name="TABLE_DATE_ISSUED_2" localSheetId="44">'x-410'!$Q$18</definedName>
    <definedName name="TABLE_DATE_ISSUED_2" localSheetId="49">'x-415'!$Q$18</definedName>
    <definedName name="TABLE_DATE_ISSUED_2" localSheetId="102">'x-810'!$Q$18</definedName>
    <definedName name="TABLE_DESCRIPTION" localSheetId="12">'x-201'!$B$10</definedName>
    <definedName name="TABLE_DESCRIPTION" localSheetId="13">'x-202'!$B$10</definedName>
    <definedName name="TABLE_DESCRIPTION" localSheetId="14">'x-203'!$B$10</definedName>
    <definedName name="TABLE_DESCRIPTION" localSheetId="15">'x-204'!$B$10</definedName>
    <definedName name="TABLE_DESCRIPTION" localSheetId="16">'x-205'!$B$10</definedName>
    <definedName name="TABLE_DESCRIPTION" localSheetId="17">'x-206'!$B$10</definedName>
    <definedName name="TABLE_DESCRIPTION" localSheetId="18">'x-207'!$B$10</definedName>
    <definedName name="TABLE_DESCRIPTION" localSheetId="19">'x-208'!$B$10</definedName>
    <definedName name="TABLE_DESCRIPTION" localSheetId="20">'x-209'!$B$10</definedName>
    <definedName name="TABLE_DESCRIPTION" localSheetId="21">'x-214'!$B$10</definedName>
    <definedName name="TABLE_DESCRIPTION" localSheetId="22">'x-215'!$B$10</definedName>
    <definedName name="TABLE_DESCRIPTION" localSheetId="23">'x-216'!$B$10</definedName>
    <definedName name="TABLE_DESCRIPTION" localSheetId="24">'x-217'!$B$10</definedName>
    <definedName name="TABLE_DESCRIPTION" localSheetId="25">'x-218'!$B$10</definedName>
    <definedName name="TABLE_DESCRIPTION" localSheetId="26">'x-219'!$B$10</definedName>
    <definedName name="TABLE_DESCRIPTION" localSheetId="27">'x-301'!$B$10</definedName>
    <definedName name="TABLE_DESCRIPTION" localSheetId="28">'x-302'!$B$10</definedName>
    <definedName name="TABLE_DESCRIPTION" localSheetId="29">'x-303'!$B$10</definedName>
    <definedName name="TABLE_DESCRIPTION" localSheetId="30">'x-304'!$B$10</definedName>
    <definedName name="TABLE_DESCRIPTION" localSheetId="31">'x-305'!$B$10</definedName>
    <definedName name="TABLE_DESCRIPTION" localSheetId="32">'x-306'!$B$10</definedName>
    <definedName name="TABLE_DESCRIPTION" localSheetId="33">'x-307'!$B$10</definedName>
    <definedName name="TABLE_DESCRIPTION" localSheetId="34">'x-308'!$B$10</definedName>
    <definedName name="TABLE_DESCRIPTION" localSheetId="35">'x-401'!$B$10</definedName>
    <definedName name="TABLE_DESCRIPTION" localSheetId="36">'x-402'!$B$10</definedName>
    <definedName name="TABLE_DESCRIPTION" localSheetId="37">'x-403'!$B$10</definedName>
    <definedName name="TABLE_DESCRIPTION" localSheetId="38">'x-404'!$B$10</definedName>
    <definedName name="TABLE_DESCRIPTION" localSheetId="39">'x-405'!$B$10</definedName>
    <definedName name="TABLE_DESCRIPTION" localSheetId="40">'x-406'!$B$10</definedName>
    <definedName name="TABLE_DESCRIPTION" localSheetId="41">'x-407'!$B$10</definedName>
    <definedName name="TABLE_DESCRIPTION" localSheetId="42">'x-408'!$B$10</definedName>
    <definedName name="TABLE_DESCRIPTION" localSheetId="43">'x-409'!$B$10</definedName>
    <definedName name="TABLE_DESCRIPTION" localSheetId="44">'x-410'!$B$10</definedName>
    <definedName name="TABLE_DESCRIPTION" localSheetId="45">'x-411'!$B$10</definedName>
    <definedName name="TABLE_DESCRIPTION" localSheetId="46">'x-412'!$B$10</definedName>
    <definedName name="TABLE_DESCRIPTION" localSheetId="47">'x-413'!$B$10</definedName>
    <definedName name="TABLE_DESCRIPTION" localSheetId="48">'x-414'!$B$10</definedName>
    <definedName name="TABLE_DESCRIPTION" localSheetId="49">'x-415'!$B$10</definedName>
    <definedName name="TABLE_DESCRIPTION" localSheetId="50">'x-416'!$B$10</definedName>
    <definedName name="TABLE_DESCRIPTION" localSheetId="51">'x-417'!$B$10</definedName>
    <definedName name="TABLE_DESCRIPTION" localSheetId="52">'x-418'!$B$10</definedName>
    <definedName name="TABLE_DESCRIPTION" localSheetId="53">'x-419'!$B$10</definedName>
    <definedName name="TABLE_DESCRIPTION" localSheetId="54">'x-420'!$B$10</definedName>
    <definedName name="TABLE_DESCRIPTION" localSheetId="55">'x-421'!$B$10</definedName>
    <definedName name="TABLE_DESCRIPTION" localSheetId="56">'x-422'!$B$10</definedName>
    <definedName name="TABLE_DESCRIPTION" localSheetId="57">'x-423'!$B$10</definedName>
    <definedName name="TABLE_DESCRIPTION" localSheetId="58">'x-424'!$B$10</definedName>
    <definedName name="TABLE_DESCRIPTION" localSheetId="59">'x-501'!$B$10</definedName>
    <definedName name="TABLE_DESCRIPTION" localSheetId="60">'x-502'!$B$10</definedName>
    <definedName name="TABLE_DESCRIPTION" localSheetId="61">'x-503'!$B$10</definedName>
    <definedName name="TABLE_DESCRIPTION" localSheetId="62">'x-504'!$B$10</definedName>
    <definedName name="TABLE_DESCRIPTION" localSheetId="63">'x-505'!$B$10</definedName>
    <definedName name="TABLE_DESCRIPTION" localSheetId="64">'x-605'!$B$10</definedName>
    <definedName name="TABLE_DESCRIPTION" localSheetId="65">'x-606'!$B$10</definedName>
    <definedName name="TABLE_DESCRIPTION" localSheetId="66">'x-607'!$B$10</definedName>
    <definedName name="TABLE_DESCRIPTION" localSheetId="67">'x-608'!$B$10</definedName>
    <definedName name="TABLE_DESCRIPTION" localSheetId="68">'x-609'!$B$10</definedName>
    <definedName name="TABLE_DESCRIPTION" localSheetId="69">'x-610'!$B$10</definedName>
    <definedName name="TABLE_DESCRIPTION" localSheetId="70">'x-611'!$B$10</definedName>
    <definedName name="TABLE_DESCRIPTION" localSheetId="71">'x-612'!$B$10</definedName>
    <definedName name="TABLE_DESCRIPTION" localSheetId="72">'x-613'!$B$10</definedName>
    <definedName name="TABLE_DESCRIPTION" localSheetId="73">'x-614'!$B$10</definedName>
    <definedName name="TABLE_DESCRIPTION" localSheetId="74">'x-615'!$B$10</definedName>
    <definedName name="TABLE_DESCRIPTION" localSheetId="75">'x-703'!$B$10</definedName>
    <definedName name="TABLE_DESCRIPTION" localSheetId="76">'x-704'!$B$10</definedName>
    <definedName name="TABLE_DESCRIPTION" localSheetId="77">'x-705'!$B$10</definedName>
    <definedName name="TABLE_DESCRIPTION" localSheetId="78">'x-706'!$B$10</definedName>
    <definedName name="TABLE_DESCRIPTION" localSheetId="79">'x-707'!$B$10</definedName>
    <definedName name="TABLE_DESCRIPTION" localSheetId="80">'x-708'!$B$10</definedName>
    <definedName name="TABLE_DESCRIPTION" localSheetId="81">'x-709'!$B$10</definedName>
    <definedName name="TABLE_DESCRIPTION" localSheetId="82">'x-710'!$B$10</definedName>
    <definedName name="TABLE_DESCRIPTION" localSheetId="83">'x-711'!$B$10</definedName>
    <definedName name="TABLE_DESCRIPTION" localSheetId="84">'x-712'!$B$10</definedName>
    <definedName name="TABLE_DESCRIPTION" localSheetId="85">'x-713'!$B$10</definedName>
    <definedName name="TABLE_DESCRIPTION" localSheetId="86">'x-714'!$B$10</definedName>
    <definedName name="TABLE_DESCRIPTION" localSheetId="87">'x-715'!$B$10</definedName>
    <definedName name="TABLE_DESCRIPTION" localSheetId="88">'x-716'!$B$10</definedName>
    <definedName name="TABLE_DESCRIPTION" localSheetId="89">'x-717'!$B$10</definedName>
    <definedName name="TABLE_DESCRIPTION" localSheetId="90">'x-718'!$B$10</definedName>
    <definedName name="TABLE_DESCRIPTION" localSheetId="91">'x-719'!$B$10</definedName>
    <definedName name="TABLE_DESCRIPTION" localSheetId="92">'x-720'!$B$10</definedName>
    <definedName name="TABLE_DESCRIPTION" localSheetId="93">'x-801'!$B$10</definedName>
    <definedName name="TABLE_DESCRIPTION" localSheetId="94">'x-802'!$B$10</definedName>
    <definedName name="TABLE_DESCRIPTION" localSheetId="95">'x-803'!$B$10</definedName>
    <definedName name="TABLE_DESCRIPTION" localSheetId="96">'x-804'!$B$10</definedName>
    <definedName name="TABLE_DESCRIPTION" localSheetId="97">'x-805'!$B$10</definedName>
    <definedName name="TABLE_DESCRIPTION" localSheetId="98">'x-806'!$B$10</definedName>
    <definedName name="TABLE_DESCRIPTION" localSheetId="99">'x-807'!$B$10</definedName>
    <definedName name="TABLE_DESCRIPTION" localSheetId="100">'x-808'!$B$10</definedName>
    <definedName name="TABLE_DESCRIPTION" localSheetId="101">'x-809'!$B$10</definedName>
    <definedName name="TABLE_DESCRIPTION" localSheetId="102">'x-810'!$B$10</definedName>
    <definedName name="TABLE_DESCRIPTION" localSheetId="103">'x-811'!$B$10</definedName>
    <definedName name="TABLE_DESCRIPTION" localSheetId="104">'x-812'!$B$10</definedName>
    <definedName name="TABLE_DESCRIPTION" localSheetId="105">'x-813'!$B$10</definedName>
    <definedName name="TABLE_DESCRIPTION" localSheetId="106">'x-814'!$B$10</definedName>
    <definedName name="TABLE_DESCRIPTION" localSheetId="107">'x-815'!$B$10</definedName>
    <definedName name="TABLE_DESCRIPTION" localSheetId="108">'x-817'!$B$10</definedName>
    <definedName name="TABLE_DESCRIPTION" localSheetId="109">'x-818'!$B$10</definedName>
    <definedName name="TABLE_DESCRIPTION" localSheetId="110">'x-819'!$B$10</definedName>
    <definedName name="TABLE_DESCRIPTION" localSheetId="111">'x-820'!$B$10</definedName>
    <definedName name="TABLE_DESCRIPTION" localSheetId="112">'x-821'!$B$10</definedName>
    <definedName name="TABLE_DESCRIPTION" localSheetId="113">'x-822'!$B$10</definedName>
    <definedName name="TABLE_DESCRIPTION" localSheetId="114">'x-823'!$B$10</definedName>
    <definedName name="TABLE_DESCRIPTION" localSheetId="115">'x-824'!$B$10</definedName>
    <definedName name="TABLE_DESCRIPTION" localSheetId="116">'x-825'!$B$10</definedName>
    <definedName name="TABLE_DESCRIPTION" localSheetId="117">'x-826'!$B$10</definedName>
    <definedName name="TABLE_DESCRIPTION" localSheetId="118">'x-827'!$B$10</definedName>
    <definedName name="TABLE_DESCRIPTION">'x-Series Number'!$B$10</definedName>
    <definedName name="table_Description_1" localSheetId="8">'x-101'!$B$10</definedName>
    <definedName name="table_description_1" localSheetId="9">'x-102'!$B$10</definedName>
    <definedName name="table_Description_1" localSheetId="10">'x-103'!$B$10</definedName>
    <definedName name="table_Description_1" localSheetId="11">'x-104'!$B$10</definedName>
    <definedName name="TABLE_DESCRIPTION_1" localSheetId="12">'x-201'!$B$10</definedName>
    <definedName name="TABLE_DESCRIPTION_1" localSheetId="13">'x-202'!$B$10</definedName>
    <definedName name="TABLE_DESCRIPTION_1" localSheetId="14">'x-203'!$B$10</definedName>
    <definedName name="TABLE_DESCRIPTION_1" localSheetId="15">'x-204'!$B$10</definedName>
    <definedName name="TABLE_DESCRIPTION_1" localSheetId="16">'x-205'!$B$10</definedName>
    <definedName name="TABLE_DESCRIPTION_1" localSheetId="17">'x-206'!$B$10</definedName>
    <definedName name="TABLE_DESCRIPTION_1" localSheetId="18">'x-207'!$B$10</definedName>
    <definedName name="TABLE_DESCRIPTION_1" localSheetId="19">'x-208'!$B$10</definedName>
    <definedName name="TABLE_DESCRIPTION_1" localSheetId="20">'x-209'!$B$10</definedName>
    <definedName name="TABLE_DESCRIPTION_1" localSheetId="21">'x-214'!$B$10</definedName>
    <definedName name="TABLE_DESCRIPTION_1" localSheetId="22">'x-215'!$B$10</definedName>
    <definedName name="TABLE_DESCRIPTION_1" localSheetId="23">'x-216'!$B$10</definedName>
    <definedName name="TABLE_DESCRIPTION_1" localSheetId="24">'x-217'!$B$10</definedName>
    <definedName name="TABLE_DESCRIPTION_1" localSheetId="25">'x-218'!$B$10</definedName>
    <definedName name="TABLE_DESCRIPTION_1" localSheetId="26">'x-219'!$B$10</definedName>
    <definedName name="TABLE_DESCRIPTION_1" localSheetId="27">'x-301'!$B$10</definedName>
    <definedName name="TABLE_DESCRIPTION_1" localSheetId="28">'x-302'!$B$10</definedName>
    <definedName name="TABLE_DESCRIPTION_1" localSheetId="29">'x-303'!$B$10</definedName>
    <definedName name="TABLE_DESCRIPTION_1" localSheetId="30">'x-304'!$B$10</definedName>
    <definedName name="TABLE_DESCRIPTION_1" localSheetId="31">'x-305'!$B$10</definedName>
    <definedName name="TABLE_DESCRIPTION_1" localSheetId="32">'x-306'!$B$10</definedName>
    <definedName name="TABLE_DESCRIPTION_1" localSheetId="33">'x-307'!$B$10</definedName>
    <definedName name="TABLE_DESCRIPTION_1" localSheetId="34">'x-308'!$B$10</definedName>
    <definedName name="TABLE_DESCRIPTION_1" localSheetId="35">'x-401'!$B$10</definedName>
    <definedName name="TABLE_DESCRIPTION_1" localSheetId="36">'x-402'!$B$10</definedName>
    <definedName name="TABLE_DESCRIPTION_1" localSheetId="37">'x-403'!$B$10</definedName>
    <definedName name="TABLE_DESCRIPTION_1" localSheetId="38">'x-404'!$B$10</definedName>
    <definedName name="TABLE_DESCRIPTION_1" localSheetId="39">'x-405'!$B$10</definedName>
    <definedName name="TABLE_DESCRIPTION_1" localSheetId="40">'x-406'!$B$10</definedName>
    <definedName name="TABLE_DESCRIPTION_1" localSheetId="41">'x-407'!$B$10</definedName>
    <definedName name="TABLE_DESCRIPTION_1" localSheetId="42">'x-408'!$B$10</definedName>
    <definedName name="TABLE_DESCRIPTION_1" localSheetId="43">'x-409'!$B$10</definedName>
    <definedName name="TABLE_DESCRIPTION_1" localSheetId="44">'x-410'!$B$10</definedName>
    <definedName name="TABLE_DESCRIPTION_1" localSheetId="45">'x-411'!$B$10</definedName>
    <definedName name="TABLE_DESCRIPTION_1" localSheetId="46">'x-412'!$B$10</definedName>
    <definedName name="TABLE_DESCRIPTION_1" localSheetId="47">'x-413'!$B$10</definedName>
    <definedName name="TABLE_DESCRIPTION_1" localSheetId="48">'x-414'!$B$10</definedName>
    <definedName name="TABLE_DESCRIPTION_1" localSheetId="49">'x-415'!$B$10</definedName>
    <definedName name="TABLE_DESCRIPTION_1" localSheetId="50">'x-416'!$B$10</definedName>
    <definedName name="TABLE_DESCRIPTION_1" localSheetId="51">'x-417'!$B$10</definedName>
    <definedName name="TABLE_DESCRIPTION_1" localSheetId="52">'x-418'!$B$10</definedName>
    <definedName name="TABLE_DESCRIPTION_1" localSheetId="53">'x-419'!$B$10</definedName>
    <definedName name="TABLE_DESCRIPTION_1" localSheetId="54">'x-420'!$B$10</definedName>
    <definedName name="TABLE_DESCRIPTION_1" localSheetId="55">'x-421'!$B$10</definedName>
    <definedName name="TABLE_DESCRIPTION_1" localSheetId="56">'x-422'!$B$10</definedName>
    <definedName name="TABLE_DESCRIPTION_1" localSheetId="57">'x-423'!$B$10</definedName>
    <definedName name="TABLE_DESCRIPTION_1" localSheetId="58">'x-424'!$B$10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'x-605'!$B$10</definedName>
    <definedName name="TABLE_DESCRIPTION_1" localSheetId="65">'x-606'!$B$10</definedName>
    <definedName name="TABLE_DESCRIPTION_1" localSheetId="66">'x-607'!$B$10</definedName>
    <definedName name="TABLE_DESCRIPTION_1" localSheetId="67">'x-608'!$B$10</definedName>
    <definedName name="TABLE_DESCRIPTION_1" localSheetId="68">'x-609'!$B$10</definedName>
    <definedName name="TABLE_DESCRIPTION_1" localSheetId="69">'x-610'!$B$10</definedName>
    <definedName name="TABLE_DESCRIPTION_1" localSheetId="70">'x-611'!$B$10</definedName>
    <definedName name="TABLE_DESCRIPTION_1" localSheetId="71">'x-612'!$B$10</definedName>
    <definedName name="TABLE_DESCRIPTION_1" localSheetId="72">'x-613'!$B$10</definedName>
    <definedName name="TABLE_DESCRIPTION_1" localSheetId="73">'x-614'!$B$10</definedName>
    <definedName name="TABLE_DESCRIPTION_1" localSheetId="74">'x-615'!$B$10</definedName>
    <definedName name="TABLE_DESCRIPTION_1" localSheetId="75">'x-703'!$B$10</definedName>
    <definedName name="TABLE_DESCRIPTION_1" localSheetId="76">'x-704'!$B$10</definedName>
    <definedName name="TABLE_DESCRIPTION_1" localSheetId="77">'x-705'!$B$10</definedName>
    <definedName name="TABLE_DESCRIPTION_1" localSheetId="78">'x-706'!$B$10</definedName>
    <definedName name="TABLE_DESCRIPTION_1" localSheetId="79">'x-707'!$B$10</definedName>
    <definedName name="TABLE_DESCRIPTION_1" localSheetId="80">'x-708'!$B$10</definedName>
    <definedName name="TABLE_DESCRIPTION_1" localSheetId="81">'x-709'!$B$10</definedName>
    <definedName name="TABLE_DESCRIPTION_1" localSheetId="82">'x-710'!$B$10</definedName>
    <definedName name="TABLE_DESCRIPTION_1" localSheetId="83">'x-711'!$B$10</definedName>
    <definedName name="TABLE_DESCRIPTION_1" localSheetId="84">'x-712'!$B$10</definedName>
    <definedName name="TABLE_DESCRIPTION_1" localSheetId="85">'x-713'!$B$10</definedName>
    <definedName name="TABLE_DESCRIPTION_1" localSheetId="86">'x-714'!$B$10</definedName>
    <definedName name="TABLE_DESCRIPTION_1" localSheetId="87">'x-715'!$B$10</definedName>
    <definedName name="TABLE_DESCRIPTION_1" localSheetId="88">'x-716'!$B$10</definedName>
    <definedName name="TABLE_DESCRIPTION_1" localSheetId="89">'x-717'!$B$10</definedName>
    <definedName name="TABLE_DESCRIPTION_1" localSheetId="90">'x-718'!$B$10</definedName>
    <definedName name="TABLE_DESCRIPTION_1" localSheetId="91">'x-719'!$B$10</definedName>
    <definedName name="TABLE_DESCRIPTION_1" localSheetId="92">'x-720'!$B$10</definedName>
    <definedName name="TABLE_DESCRIPTION_1" localSheetId="93">'x-801'!$B$10</definedName>
    <definedName name="TABLE_DESCRIPTION_1" localSheetId="94">'x-802'!$B$10</definedName>
    <definedName name="TABLE_DESCRIPTION_1" localSheetId="95">'x-803'!$B$10</definedName>
    <definedName name="TABLE_DESCRIPTION_1" localSheetId="96">'x-804'!$B$10</definedName>
    <definedName name="TABLE_DESCRIPTION_1" localSheetId="97">'x-805'!$B$10</definedName>
    <definedName name="TABLE_DESCRIPTION_1" localSheetId="98">'x-806'!$B$10</definedName>
    <definedName name="TABLE_DESCRIPTION_1" localSheetId="99">'x-807'!$B$10</definedName>
    <definedName name="TABLE_DESCRIPTION_1" localSheetId="100">'x-808'!$B$10</definedName>
    <definedName name="TABLE_DESCRIPTION_1" localSheetId="101">'x-809'!$B$10</definedName>
    <definedName name="TABLE_DESCRIPTION_1" localSheetId="102">'x-810'!$B$10</definedName>
    <definedName name="TABLE_DESCRIPTION_1" localSheetId="103">'x-811'!$B$10</definedName>
    <definedName name="TABLE_DESCRIPTION_1" localSheetId="104">'x-812'!$B$10</definedName>
    <definedName name="TABLE_DESCRIPTION_1" localSheetId="105">'x-813'!$B$10</definedName>
    <definedName name="TABLE_DESCRIPTION_1" localSheetId="106">'x-814'!$B$10</definedName>
    <definedName name="TABLE_DESCRIPTION_1" localSheetId="107">'x-815'!$B$10</definedName>
    <definedName name="TABLE_DESCRIPTION_1" localSheetId="108">'x-817'!$B$10</definedName>
    <definedName name="TABLE_DESCRIPTION_1" localSheetId="109">'x-818'!$B$10</definedName>
    <definedName name="TABLE_DESCRIPTION_1" localSheetId="110">'x-819'!$B$10</definedName>
    <definedName name="TABLE_DESCRIPTION_1" localSheetId="111">'x-820'!$B$10</definedName>
    <definedName name="TABLE_DESCRIPTION_1" localSheetId="112">'x-821'!$B$10</definedName>
    <definedName name="TABLE_DESCRIPTION_1" localSheetId="113">'x-822'!$B$10</definedName>
    <definedName name="TABLE_DESCRIPTION_1" localSheetId="114">'x-823'!$B$10</definedName>
    <definedName name="TABLE_DESCRIPTION_1" localSheetId="115">'x-824'!$B$10</definedName>
    <definedName name="TABLE_DESCRIPTION_1" localSheetId="116">'x-825'!$B$10</definedName>
    <definedName name="TABLE_DESCRIPTION_1" localSheetId="117">'x-826'!$B$10</definedName>
    <definedName name="TABLE_DESCRIPTION_1" localSheetId="118">'x-827'!$B$10</definedName>
    <definedName name="TABLE_DESCRIPTION_2" localSheetId="15">'x-204'!$I$10</definedName>
    <definedName name="TABLE_DESCRIPTION_2" localSheetId="37">'x-403'!$Q$10</definedName>
    <definedName name="TABLE_DESCRIPTION_2" localSheetId="38">'x-404'!$Q$10</definedName>
    <definedName name="TABLE_DESCRIPTION_2" localSheetId="43">'x-409'!$Q$10</definedName>
    <definedName name="TABLE_DESCRIPTION_2" localSheetId="44">'x-410'!$Q$10</definedName>
    <definedName name="TABLE_DESCRIPTION_2" localSheetId="49">'x-415'!$Q$10</definedName>
    <definedName name="TABLE_DESCRIPTION_2" localSheetId="102">'x-810'!$Q$10</definedName>
    <definedName name="TABLE_FACTOR_STATUS" localSheetId="12">'x-201'!$B$20</definedName>
    <definedName name="TABLE_FACTOR_STATUS" localSheetId="13">'x-202'!$B$20</definedName>
    <definedName name="TABLE_FACTOR_STATUS" localSheetId="14">'x-203'!$B$20</definedName>
    <definedName name="TABLE_FACTOR_STATUS" localSheetId="15">'x-204'!$B$20</definedName>
    <definedName name="TABLE_FACTOR_STATUS" localSheetId="16">'x-205'!$B$20</definedName>
    <definedName name="TABLE_FACTOR_STATUS" localSheetId="17">'x-206'!$B$20</definedName>
    <definedName name="TABLE_FACTOR_STATUS" localSheetId="18">'x-207'!$B$20</definedName>
    <definedName name="TABLE_FACTOR_STATUS" localSheetId="19">'x-208'!$B$20</definedName>
    <definedName name="TABLE_FACTOR_STATUS" localSheetId="20">'x-209'!$B$20</definedName>
    <definedName name="TABLE_FACTOR_STATUS" localSheetId="21">'x-214'!$B$20</definedName>
    <definedName name="TABLE_FACTOR_STATUS" localSheetId="22">'x-215'!$B$20</definedName>
    <definedName name="TABLE_FACTOR_STATUS" localSheetId="23">'x-216'!$B$20</definedName>
    <definedName name="TABLE_FACTOR_STATUS" localSheetId="24">'x-217'!$B$20</definedName>
    <definedName name="TABLE_FACTOR_STATUS" localSheetId="25">'x-218'!$B$20</definedName>
    <definedName name="TABLE_FACTOR_STATUS" localSheetId="26">'x-219'!$B$20</definedName>
    <definedName name="TABLE_FACTOR_STATUS" localSheetId="27">'x-301'!$B$20</definedName>
    <definedName name="TABLE_FACTOR_STATUS" localSheetId="28">'x-302'!$B$20</definedName>
    <definedName name="TABLE_FACTOR_STATUS" localSheetId="29">'x-303'!$B$20</definedName>
    <definedName name="TABLE_FACTOR_STATUS" localSheetId="30">'x-304'!$B$20</definedName>
    <definedName name="TABLE_FACTOR_STATUS" localSheetId="31">'x-305'!$B$20</definedName>
    <definedName name="TABLE_FACTOR_STATUS" localSheetId="32">'x-306'!$B$20</definedName>
    <definedName name="TABLE_FACTOR_STATUS" localSheetId="33">'x-307'!$B$20</definedName>
    <definedName name="TABLE_FACTOR_STATUS" localSheetId="34">'x-308'!$B$20</definedName>
    <definedName name="TABLE_FACTOR_STATUS" localSheetId="35">'x-401'!$B$20</definedName>
    <definedName name="TABLE_FACTOR_STATUS" localSheetId="36">'x-402'!$B$20</definedName>
    <definedName name="TABLE_FACTOR_STATUS" localSheetId="37">'x-403'!$B$20</definedName>
    <definedName name="TABLE_FACTOR_STATUS" localSheetId="38">'x-404'!$B$20</definedName>
    <definedName name="TABLE_FACTOR_STATUS" localSheetId="39">'x-405'!$B$20</definedName>
    <definedName name="TABLE_FACTOR_STATUS" localSheetId="40">'x-406'!$B$20</definedName>
    <definedName name="TABLE_FACTOR_STATUS" localSheetId="41">'x-407'!$B$20</definedName>
    <definedName name="TABLE_FACTOR_STATUS" localSheetId="42">'x-408'!$B$20</definedName>
    <definedName name="TABLE_FACTOR_STATUS" localSheetId="43">'x-409'!$B$20</definedName>
    <definedName name="TABLE_FACTOR_STATUS" localSheetId="44">'x-410'!$B$20</definedName>
    <definedName name="TABLE_FACTOR_STATUS" localSheetId="45">'x-411'!$B$20</definedName>
    <definedName name="TABLE_FACTOR_STATUS" localSheetId="46">'x-412'!$B$20</definedName>
    <definedName name="TABLE_FACTOR_STATUS" localSheetId="47">'x-413'!$B$20</definedName>
    <definedName name="TABLE_FACTOR_STATUS" localSheetId="48">'x-414'!$B$20</definedName>
    <definedName name="TABLE_FACTOR_STATUS" localSheetId="49">'x-415'!$B$20</definedName>
    <definedName name="TABLE_FACTOR_STATUS" localSheetId="50">'x-416'!$B$20</definedName>
    <definedName name="TABLE_FACTOR_STATUS" localSheetId="51">'x-417'!$B$20</definedName>
    <definedName name="TABLE_FACTOR_STATUS" localSheetId="52">'x-418'!$B$20</definedName>
    <definedName name="TABLE_FACTOR_STATUS" localSheetId="53">'x-419'!$B$20</definedName>
    <definedName name="TABLE_FACTOR_STATUS" localSheetId="54">'x-420'!$B$20</definedName>
    <definedName name="TABLE_FACTOR_STATUS" localSheetId="55">'x-421'!$B$20</definedName>
    <definedName name="TABLE_FACTOR_STATUS" localSheetId="56">'x-422'!$B$20</definedName>
    <definedName name="TABLE_FACTOR_STATUS" localSheetId="57">'x-423'!$B$20</definedName>
    <definedName name="TABLE_FACTOR_STATUS" localSheetId="58">'x-424'!$B$20</definedName>
    <definedName name="TABLE_FACTOR_STATUS" localSheetId="59">'x-501'!$B$20</definedName>
    <definedName name="TABLE_FACTOR_STATUS" localSheetId="60">'x-502'!$B$20</definedName>
    <definedName name="TABLE_FACTOR_STATUS" localSheetId="61">'x-503'!$B$20</definedName>
    <definedName name="TABLE_FACTOR_STATUS" localSheetId="62">'x-504'!$B$20</definedName>
    <definedName name="TABLE_FACTOR_STATUS" localSheetId="63">'x-505'!$B$20</definedName>
    <definedName name="TABLE_FACTOR_STATUS" localSheetId="64">'x-605'!$B$20</definedName>
    <definedName name="TABLE_FACTOR_STATUS" localSheetId="65">'x-606'!$B$20</definedName>
    <definedName name="TABLE_FACTOR_STATUS" localSheetId="66">'x-607'!$B$20</definedName>
    <definedName name="TABLE_FACTOR_STATUS" localSheetId="67">'x-608'!$B$20</definedName>
    <definedName name="TABLE_FACTOR_STATUS" localSheetId="68">'x-609'!$B$20</definedName>
    <definedName name="TABLE_FACTOR_STATUS" localSheetId="69">'x-610'!$B$20</definedName>
    <definedName name="TABLE_FACTOR_STATUS" localSheetId="70">'x-611'!$B$20</definedName>
    <definedName name="TABLE_FACTOR_STATUS" localSheetId="71">'x-612'!$B$20</definedName>
    <definedName name="TABLE_FACTOR_STATUS" localSheetId="72">'x-613'!$B$20</definedName>
    <definedName name="TABLE_FACTOR_STATUS" localSheetId="73">'x-614'!$B$20</definedName>
    <definedName name="TABLE_FACTOR_STATUS" localSheetId="74">'x-615'!$B$20</definedName>
    <definedName name="TABLE_FACTOR_STATUS" localSheetId="75">'x-703'!$B$20</definedName>
    <definedName name="TABLE_FACTOR_STATUS" localSheetId="76">'x-704'!$B$20</definedName>
    <definedName name="TABLE_FACTOR_STATUS" localSheetId="77">'x-705'!$B$20</definedName>
    <definedName name="TABLE_FACTOR_STATUS" localSheetId="78">'x-706'!$B$20</definedName>
    <definedName name="TABLE_FACTOR_STATUS" localSheetId="79">'x-707'!$B$20</definedName>
    <definedName name="TABLE_FACTOR_STATUS" localSheetId="80">'x-708'!$B$20</definedName>
    <definedName name="TABLE_FACTOR_STATUS" localSheetId="81">'x-709'!$B$20</definedName>
    <definedName name="TABLE_FACTOR_STATUS" localSheetId="82">'x-710'!$B$20</definedName>
    <definedName name="TABLE_FACTOR_STATUS" localSheetId="83">'x-711'!$B$20</definedName>
    <definedName name="TABLE_FACTOR_STATUS" localSheetId="84">'x-712'!$B$20</definedName>
    <definedName name="TABLE_FACTOR_STATUS" localSheetId="85">'x-713'!$B$20</definedName>
    <definedName name="TABLE_FACTOR_STATUS" localSheetId="86">'x-714'!$B$20</definedName>
    <definedName name="TABLE_FACTOR_STATUS" localSheetId="87">'x-715'!$B$20</definedName>
    <definedName name="TABLE_FACTOR_STATUS" localSheetId="88">'x-716'!$B$20</definedName>
    <definedName name="TABLE_FACTOR_STATUS" localSheetId="89">'x-717'!$B$20</definedName>
    <definedName name="TABLE_FACTOR_STATUS" localSheetId="90">'x-718'!$B$20</definedName>
    <definedName name="TABLE_FACTOR_STATUS" localSheetId="91">'x-719'!$B$20</definedName>
    <definedName name="TABLE_FACTOR_STATUS" localSheetId="92">'x-720'!$B$20</definedName>
    <definedName name="TABLE_FACTOR_STATUS" localSheetId="93">'x-801'!$B$20</definedName>
    <definedName name="TABLE_FACTOR_STATUS" localSheetId="94">'x-802'!$B$20</definedName>
    <definedName name="TABLE_FACTOR_STATUS" localSheetId="95">'x-803'!$B$20</definedName>
    <definedName name="TABLE_FACTOR_STATUS" localSheetId="96">'x-804'!$B$20</definedName>
    <definedName name="TABLE_FACTOR_STATUS" localSheetId="97">'x-805'!$B$20</definedName>
    <definedName name="TABLE_FACTOR_STATUS" localSheetId="98">'x-806'!$B$20</definedName>
    <definedName name="TABLE_FACTOR_STATUS" localSheetId="99">'x-807'!$B$20</definedName>
    <definedName name="TABLE_FACTOR_STATUS" localSheetId="100">'x-808'!$B$20</definedName>
    <definedName name="TABLE_FACTOR_STATUS" localSheetId="101">'x-809'!$B$20</definedName>
    <definedName name="TABLE_FACTOR_STATUS" localSheetId="102">'x-810'!$B$20</definedName>
    <definedName name="TABLE_FACTOR_STATUS" localSheetId="103">'x-811'!$B$20</definedName>
    <definedName name="TABLE_FACTOR_STATUS" localSheetId="104">'x-812'!$B$20</definedName>
    <definedName name="TABLE_FACTOR_STATUS" localSheetId="105">'x-813'!$B$20</definedName>
    <definedName name="TABLE_FACTOR_STATUS" localSheetId="106">'x-814'!$B$20</definedName>
    <definedName name="TABLE_FACTOR_STATUS" localSheetId="107">'x-815'!$B$20</definedName>
    <definedName name="TABLE_FACTOR_STATUS" localSheetId="108">'x-817'!$B$20</definedName>
    <definedName name="TABLE_FACTOR_STATUS" localSheetId="109">'x-818'!$B$20</definedName>
    <definedName name="TABLE_FACTOR_STATUS" localSheetId="110">'x-819'!$B$20</definedName>
    <definedName name="TABLE_FACTOR_STATUS" localSheetId="111">'x-820'!$B$20</definedName>
    <definedName name="TABLE_FACTOR_STATUS" localSheetId="112">'x-821'!$B$20</definedName>
    <definedName name="TABLE_FACTOR_STATUS" localSheetId="113">'x-822'!$B$20</definedName>
    <definedName name="TABLE_FACTOR_STATUS" localSheetId="114">'x-823'!$B$20</definedName>
    <definedName name="TABLE_FACTOR_STATUS" localSheetId="115">'x-824'!$B$20</definedName>
    <definedName name="TABLE_FACTOR_STATUS" localSheetId="116">'x-825'!$B$20</definedName>
    <definedName name="TABLE_FACTOR_STATUS" localSheetId="117">'x-826'!$B$20</definedName>
    <definedName name="TABLE_FACTOR_STATUS" localSheetId="118">'x-827'!$B$20</definedName>
    <definedName name="TABLE_FACTOR_STATUS">'x-Series Number'!$B$20</definedName>
    <definedName name="table_factor_status_1" localSheetId="8">'x-101'!$B$20</definedName>
    <definedName name="table_factor_status_1" localSheetId="9">'x-102'!$B$20</definedName>
    <definedName name="table_factor_status_1" localSheetId="10">'x-103'!$B$20</definedName>
    <definedName name="table_factor_status_1" localSheetId="11">'x-104'!$B$20</definedName>
    <definedName name="TABLE_FACTOR_STATUS_1" localSheetId="12">'x-201'!$B$20</definedName>
    <definedName name="TABLE_FACTOR_STATUS_1" localSheetId="13">'x-202'!$B$20</definedName>
    <definedName name="TABLE_FACTOR_STATUS_1" localSheetId="14">'x-203'!$B$20</definedName>
    <definedName name="TABLE_FACTOR_STATUS_1" localSheetId="15">'x-204'!$B$20</definedName>
    <definedName name="TABLE_FACTOR_STATUS_1" localSheetId="16">'x-205'!$B$20</definedName>
    <definedName name="TABLE_FACTOR_STATUS_1" localSheetId="17">'x-206'!$B$20</definedName>
    <definedName name="TABLE_FACTOR_STATUS_1" localSheetId="18">'x-207'!$B$20</definedName>
    <definedName name="TABLE_FACTOR_STATUS_1" localSheetId="19">'x-208'!$B$20</definedName>
    <definedName name="TABLE_FACTOR_STATUS_1" localSheetId="20">'x-209'!$B$20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'x-217'!$B$20</definedName>
    <definedName name="TABLE_FACTOR_STATUS_1" localSheetId="25">'x-218'!$B$20</definedName>
    <definedName name="TABLE_FACTOR_STATUS_1" localSheetId="26">'x-219'!$B$20</definedName>
    <definedName name="TABLE_FACTOR_STATUS_1" localSheetId="27">'x-301'!$B$20</definedName>
    <definedName name="TABLE_FACTOR_STATUS_1" localSheetId="28">'x-302'!$B$20</definedName>
    <definedName name="TABLE_FACTOR_STATUS_1" localSheetId="29">'x-303'!$B$20</definedName>
    <definedName name="TABLE_FACTOR_STATUS_1" localSheetId="30">'x-304'!$B$20</definedName>
    <definedName name="TABLE_FACTOR_STATUS_1" localSheetId="31">'x-305'!$B$20</definedName>
    <definedName name="TABLE_FACTOR_STATUS_1" localSheetId="32">'x-306'!$B$20</definedName>
    <definedName name="TABLE_FACTOR_STATUS_1" localSheetId="33">'x-307'!$B$20</definedName>
    <definedName name="TABLE_FACTOR_STATUS_1" localSheetId="34">'x-308'!$B$20</definedName>
    <definedName name="TABLE_FACTOR_STATUS_1" localSheetId="35">'x-401'!$B$20</definedName>
    <definedName name="TABLE_FACTOR_STATUS_1" localSheetId="36">'x-402'!$B$20</definedName>
    <definedName name="TABLE_FACTOR_STATUS_1" localSheetId="37">'x-403'!$B$20</definedName>
    <definedName name="TABLE_FACTOR_STATUS_1" localSheetId="38">'x-404'!$B$20</definedName>
    <definedName name="TABLE_FACTOR_STATUS_1" localSheetId="39">'x-405'!$B$20</definedName>
    <definedName name="TABLE_FACTOR_STATUS_1" localSheetId="40">'x-406'!$B$20</definedName>
    <definedName name="TABLE_FACTOR_STATUS_1" localSheetId="41">'x-407'!$B$20</definedName>
    <definedName name="TABLE_FACTOR_STATUS_1" localSheetId="42">'x-408'!$B$20</definedName>
    <definedName name="TABLE_FACTOR_STATUS_1" localSheetId="43">'x-409'!$B$20</definedName>
    <definedName name="TABLE_FACTOR_STATUS_1" localSheetId="44">'x-410'!$B$20</definedName>
    <definedName name="TABLE_FACTOR_STATUS_1" localSheetId="45">'x-411'!$B$20</definedName>
    <definedName name="TABLE_FACTOR_STATUS_1" localSheetId="46">'x-412'!$B$20</definedName>
    <definedName name="TABLE_FACTOR_STATUS_1" localSheetId="47">'x-413'!$B$20</definedName>
    <definedName name="TABLE_FACTOR_STATUS_1" localSheetId="48">'x-414'!$B$20</definedName>
    <definedName name="TABLE_FACTOR_STATUS_1" localSheetId="49">'x-415'!$B$20</definedName>
    <definedName name="TABLE_FACTOR_STATUS_1" localSheetId="50">'x-416'!$B$20</definedName>
    <definedName name="TABLE_FACTOR_STATUS_1" localSheetId="51">'x-417'!$B$20</definedName>
    <definedName name="TABLE_FACTOR_STATUS_1" localSheetId="52">'x-418'!$B$20</definedName>
    <definedName name="TABLE_FACTOR_STATUS_1" localSheetId="53">'x-419'!$B$20</definedName>
    <definedName name="TABLE_FACTOR_STATUS_1" localSheetId="54">'x-420'!$B$20</definedName>
    <definedName name="TABLE_FACTOR_STATUS_1" localSheetId="55">'x-421'!$B$20</definedName>
    <definedName name="TABLE_FACTOR_STATUS_1" localSheetId="56">'x-422'!$B$20</definedName>
    <definedName name="TABLE_FACTOR_STATUS_1" localSheetId="57">'x-423'!$B$20</definedName>
    <definedName name="TABLE_FACTOR_STATUS_1" localSheetId="58">'x-424'!$B$20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'x-605'!$B$20</definedName>
    <definedName name="TABLE_FACTOR_STATUS_1" localSheetId="65">'x-606'!$B$20</definedName>
    <definedName name="TABLE_FACTOR_STATUS_1" localSheetId="66">'x-607'!$B$20</definedName>
    <definedName name="TABLE_FACTOR_STATUS_1" localSheetId="67">'x-608'!$B$20</definedName>
    <definedName name="TABLE_FACTOR_STATUS_1" localSheetId="68">'x-609'!$B$20</definedName>
    <definedName name="TABLE_FACTOR_STATUS_1" localSheetId="69">'x-610'!$B$20</definedName>
    <definedName name="TABLE_FACTOR_STATUS_1" localSheetId="70">'x-611'!$B$20</definedName>
    <definedName name="TABLE_FACTOR_STATUS_1" localSheetId="71">'x-612'!$B$20</definedName>
    <definedName name="TABLE_FACTOR_STATUS_1" localSheetId="72">'x-613'!$B$20</definedName>
    <definedName name="TABLE_FACTOR_STATUS_1" localSheetId="73">'x-614'!$B$20</definedName>
    <definedName name="TABLE_FACTOR_STATUS_1" localSheetId="74">'x-615'!$B$20</definedName>
    <definedName name="TABLE_FACTOR_STATUS_1" localSheetId="75">'x-703'!$B$20</definedName>
    <definedName name="TABLE_FACTOR_STATUS_1" localSheetId="76">'x-704'!$B$20</definedName>
    <definedName name="TABLE_FACTOR_STATUS_1" localSheetId="77">'x-705'!$B$20</definedName>
    <definedName name="TABLE_FACTOR_STATUS_1" localSheetId="78">'x-706'!$B$20</definedName>
    <definedName name="TABLE_FACTOR_STATUS_1" localSheetId="79">'x-707'!$B$20</definedName>
    <definedName name="TABLE_FACTOR_STATUS_1" localSheetId="80">'x-708'!$B$20</definedName>
    <definedName name="TABLE_FACTOR_STATUS_1" localSheetId="81">'x-709'!$B$20</definedName>
    <definedName name="TABLE_FACTOR_STATUS_1" localSheetId="82">'x-710'!$B$20</definedName>
    <definedName name="TABLE_FACTOR_STATUS_1" localSheetId="83">'x-711'!$B$20</definedName>
    <definedName name="TABLE_FACTOR_STATUS_1" localSheetId="84">'x-712'!$B$20</definedName>
    <definedName name="TABLE_FACTOR_STATUS_1" localSheetId="85">'x-713'!$B$20</definedName>
    <definedName name="TABLE_FACTOR_STATUS_1" localSheetId="86">'x-714'!$B$20</definedName>
    <definedName name="TABLE_FACTOR_STATUS_1" localSheetId="87">'x-715'!$B$20</definedName>
    <definedName name="TABLE_FACTOR_STATUS_1" localSheetId="88">'x-716'!$B$20</definedName>
    <definedName name="TABLE_FACTOR_STATUS_1" localSheetId="89">'x-717'!$B$20</definedName>
    <definedName name="TABLE_FACTOR_STATUS_1" localSheetId="90">'x-718'!$B$20</definedName>
    <definedName name="TABLE_FACTOR_STATUS_1" localSheetId="91">'x-719'!$B$20</definedName>
    <definedName name="TABLE_FACTOR_STATUS_1" localSheetId="92">'x-720'!$B$20</definedName>
    <definedName name="TABLE_FACTOR_STATUS_1" localSheetId="93">'x-801'!$B$20</definedName>
    <definedName name="TABLE_FACTOR_STATUS_1" localSheetId="94">'x-802'!$B$20</definedName>
    <definedName name="TABLE_FACTOR_STATUS_1" localSheetId="95">'x-803'!$B$20</definedName>
    <definedName name="TABLE_FACTOR_STATUS_1" localSheetId="96">'x-804'!$B$20</definedName>
    <definedName name="TABLE_FACTOR_STATUS_1" localSheetId="97">'x-805'!$B$20</definedName>
    <definedName name="TABLE_FACTOR_STATUS_1" localSheetId="98">'x-806'!$B$20</definedName>
    <definedName name="TABLE_FACTOR_STATUS_1" localSheetId="99">'x-807'!$B$20</definedName>
    <definedName name="TABLE_FACTOR_STATUS_1" localSheetId="100">'x-808'!$B$20</definedName>
    <definedName name="TABLE_FACTOR_STATUS_1" localSheetId="101">'x-809'!$B$20</definedName>
    <definedName name="TABLE_FACTOR_STATUS_1" localSheetId="102">'x-810'!$B$20</definedName>
    <definedName name="TABLE_FACTOR_STATUS_1" localSheetId="103">'x-811'!$B$20</definedName>
    <definedName name="TABLE_FACTOR_STATUS_1" localSheetId="104">'x-812'!$B$20</definedName>
    <definedName name="TABLE_FACTOR_STATUS_1" localSheetId="105">'x-813'!$B$20</definedName>
    <definedName name="TABLE_FACTOR_STATUS_1" localSheetId="106">'x-814'!$B$20</definedName>
    <definedName name="TABLE_FACTOR_STATUS_1" localSheetId="107">'x-815'!$B$20</definedName>
    <definedName name="TABLE_FACTOR_STATUS_1" localSheetId="108">'x-817'!$B$20</definedName>
    <definedName name="TABLE_FACTOR_STATUS_1" localSheetId="109">'x-818'!$B$20</definedName>
    <definedName name="TABLE_FACTOR_STATUS_1" localSheetId="110">'x-819'!$B$20</definedName>
    <definedName name="TABLE_FACTOR_STATUS_1" localSheetId="111">'x-820'!$B$20</definedName>
    <definedName name="TABLE_FACTOR_STATUS_1" localSheetId="112">'x-821'!$B$20</definedName>
    <definedName name="TABLE_FACTOR_STATUS_1" localSheetId="113">'x-822'!$B$20</definedName>
    <definedName name="TABLE_FACTOR_STATUS_1" localSheetId="114">'x-823'!$B$20</definedName>
    <definedName name="TABLE_FACTOR_STATUS_1" localSheetId="115">'x-824'!$B$20</definedName>
    <definedName name="TABLE_FACTOR_STATUS_1" localSheetId="116">'x-825'!$B$20</definedName>
    <definedName name="TABLE_FACTOR_STATUS_1" localSheetId="117">'x-826'!$B$20</definedName>
    <definedName name="TABLE_FACTOR_STATUS_1" localSheetId="118">'x-827'!$B$20</definedName>
    <definedName name="TABLE_FACTOR_STATUS_2" localSheetId="15">'x-204'!$I$20</definedName>
    <definedName name="TABLE_FACTOR_STATUS_2" localSheetId="37">'x-403'!$Q$20</definedName>
    <definedName name="TABLE_FACTOR_STATUS_2" localSheetId="38">'x-404'!$Q$20</definedName>
    <definedName name="TABLE_FACTOR_STATUS_2" localSheetId="43">'x-409'!$Q$20</definedName>
    <definedName name="TABLE_FACTOR_STATUS_2" localSheetId="44">'x-410'!$Q$20</definedName>
    <definedName name="TABLE_FACTOR_STATUS_2" localSheetId="49">'x-415'!$Q$20</definedName>
    <definedName name="TABLE_FACTOR_STATUS_2" localSheetId="102">'x-810'!$Q$20</definedName>
    <definedName name="TABLE_FACTOR_TYPE" localSheetId="7">'[1]x-Series Number'!$B$9</definedName>
    <definedName name="TABLE_FACTOR_TYPE" localSheetId="12">'x-201'!$B$9</definedName>
    <definedName name="TABLE_FACTOR_TYPE" localSheetId="13">'x-202'!$B$9</definedName>
    <definedName name="TABLE_FACTOR_TYPE" localSheetId="14">'x-203'!$B$9</definedName>
    <definedName name="TABLE_FACTOR_TYPE" localSheetId="15">'x-204'!$B$9</definedName>
    <definedName name="TABLE_FACTOR_TYPE" localSheetId="16">'x-205'!$B$9</definedName>
    <definedName name="TABLE_FACTOR_TYPE" localSheetId="17">'x-206'!$B$9</definedName>
    <definedName name="TABLE_FACTOR_TYPE" localSheetId="18">'x-207'!$B$9</definedName>
    <definedName name="TABLE_FACTOR_TYPE" localSheetId="19">'x-208'!$B$9</definedName>
    <definedName name="TABLE_FACTOR_TYPE" localSheetId="20">'x-209'!$B$9</definedName>
    <definedName name="TABLE_FACTOR_TYPE" localSheetId="21">'x-214'!$B$9</definedName>
    <definedName name="TABLE_FACTOR_TYPE" localSheetId="22">'x-215'!$B$9</definedName>
    <definedName name="TABLE_FACTOR_TYPE" localSheetId="23">'x-216'!$B$9</definedName>
    <definedName name="TABLE_FACTOR_TYPE" localSheetId="24">'x-217'!$B$9</definedName>
    <definedName name="TABLE_FACTOR_TYPE" localSheetId="25">'x-218'!$B$9</definedName>
    <definedName name="TABLE_FACTOR_TYPE" localSheetId="26">'x-219'!$B$9</definedName>
    <definedName name="TABLE_FACTOR_TYPE" localSheetId="27">'x-301'!$B$9</definedName>
    <definedName name="TABLE_FACTOR_TYPE" localSheetId="28">'x-302'!$B$9</definedName>
    <definedName name="TABLE_FACTOR_TYPE" localSheetId="29">'x-303'!$B$9</definedName>
    <definedName name="TABLE_FACTOR_TYPE" localSheetId="30">'x-304'!$B$9</definedName>
    <definedName name="TABLE_FACTOR_TYPE" localSheetId="31">'x-305'!$B$9</definedName>
    <definedName name="TABLE_FACTOR_TYPE" localSheetId="32">'x-306'!$B$9</definedName>
    <definedName name="TABLE_FACTOR_TYPE" localSheetId="33">'x-307'!$B$9</definedName>
    <definedName name="TABLE_FACTOR_TYPE" localSheetId="34">'x-308'!$B$9</definedName>
    <definedName name="TABLE_FACTOR_TYPE" localSheetId="35">'x-401'!$B$9</definedName>
    <definedName name="TABLE_FACTOR_TYPE" localSheetId="36">'x-402'!$B$9</definedName>
    <definedName name="TABLE_FACTOR_TYPE" localSheetId="37">'x-403'!$B$9</definedName>
    <definedName name="TABLE_FACTOR_TYPE" localSheetId="38">'x-404'!$B$9</definedName>
    <definedName name="TABLE_FACTOR_TYPE" localSheetId="39">'x-405'!$B$9</definedName>
    <definedName name="TABLE_FACTOR_TYPE" localSheetId="40">'x-406'!$B$9</definedName>
    <definedName name="TABLE_FACTOR_TYPE" localSheetId="41">'x-407'!$B$9</definedName>
    <definedName name="TABLE_FACTOR_TYPE" localSheetId="42">'x-408'!$B$9</definedName>
    <definedName name="TABLE_FACTOR_TYPE" localSheetId="43">'x-409'!$B$9</definedName>
    <definedName name="TABLE_FACTOR_TYPE" localSheetId="44">'x-410'!$B$9</definedName>
    <definedName name="TABLE_FACTOR_TYPE" localSheetId="45">'x-411'!$B$9</definedName>
    <definedName name="TABLE_FACTOR_TYPE" localSheetId="46">'x-412'!$B$9</definedName>
    <definedName name="TABLE_FACTOR_TYPE" localSheetId="47">'x-413'!$B$9</definedName>
    <definedName name="TABLE_FACTOR_TYPE" localSheetId="48">'x-414'!$B$9</definedName>
    <definedName name="TABLE_FACTOR_TYPE" localSheetId="49">'x-415'!$B$9</definedName>
    <definedName name="TABLE_FACTOR_TYPE" localSheetId="50">'x-416'!$B$9</definedName>
    <definedName name="TABLE_FACTOR_TYPE" localSheetId="51">'x-417'!$B$9</definedName>
    <definedName name="TABLE_FACTOR_TYPE" localSheetId="52">'x-418'!$B$9</definedName>
    <definedName name="TABLE_FACTOR_TYPE" localSheetId="53">'x-419'!$B$9</definedName>
    <definedName name="TABLE_FACTOR_TYPE" localSheetId="54">'x-420'!$B$9</definedName>
    <definedName name="TABLE_FACTOR_TYPE" localSheetId="55">'x-421'!$B$9</definedName>
    <definedName name="TABLE_FACTOR_TYPE" localSheetId="56">'x-422'!$B$9</definedName>
    <definedName name="TABLE_FACTOR_TYPE" localSheetId="57">'x-423'!$B$9</definedName>
    <definedName name="TABLE_FACTOR_TYPE" localSheetId="58">'x-424'!$B$9</definedName>
    <definedName name="TABLE_FACTOR_TYPE" localSheetId="59">'x-501'!$B$9</definedName>
    <definedName name="TABLE_FACTOR_TYPE" localSheetId="60">'x-502'!$B$9</definedName>
    <definedName name="TABLE_FACTOR_TYPE" localSheetId="61">'x-503'!$B$9</definedName>
    <definedName name="TABLE_FACTOR_TYPE" localSheetId="62">'x-504'!$B$9</definedName>
    <definedName name="TABLE_FACTOR_TYPE" localSheetId="63">'x-505'!$B$9</definedName>
    <definedName name="TABLE_FACTOR_TYPE" localSheetId="64">'x-605'!$B$9</definedName>
    <definedName name="TABLE_FACTOR_TYPE" localSheetId="65">'x-606'!$B$9</definedName>
    <definedName name="TABLE_FACTOR_TYPE" localSheetId="66">'x-607'!$B$9</definedName>
    <definedName name="TABLE_FACTOR_TYPE" localSheetId="67">'x-608'!$B$9</definedName>
    <definedName name="TABLE_FACTOR_TYPE" localSheetId="68">'x-609'!$B$9</definedName>
    <definedName name="TABLE_FACTOR_TYPE" localSheetId="69">'x-610'!$B$9</definedName>
    <definedName name="TABLE_FACTOR_TYPE" localSheetId="70">'x-611'!$B$9</definedName>
    <definedName name="TABLE_FACTOR_TYPE" localSheetId="71">'x-612'!$B$9</definedName>
    <definedName name="TABLE_FACTOR_TYPE" localSheetId="72">'x-613'!$B$9</definedName>
    <definedName name="TABLE_FACTOR_TYPE" localSheetId="73">'x-614'!$B$9</definedName>
    <definedName name="TABLE_FACTOR_TYPE" localSheetId="74">'x-615'!$B$9</definedName>
    <definedName name="TABLE_FACTOR_TYPE" localSheetId="75">'x-703'!$B$9</definedName>
    <definedName name="TABLE_FACTOR_TYPE" localSheetId="76">'x-704'!$B$9</definedName>
    <definedName name="TABLE_FACTOR_TYPE" localSheetId="77">'x-705'!$B$9</definedName>
    <definedName name="TABLE_FACTOR_TYPE" localSheetId="78">'x-706'!$B$9</definedName>
    <definedName name="TABLE_FACTOR_TYPE" localSheetId="79">'x-707'!$B$9</definedName>
    <definedName name="TABLE_FACTOR_TYPE" localSheetId="80">'x-708'!$B$9</definedName>
    <definedName name="TABLE_FACTOR_TYPE" localSheetId="81">'x-709'!$B$9</definedName>
    <definedName name="TABLE_FACTOR_TYPE" localSheetId="82">'x-710'!$B$9</definedName>
    <definedName name="TABLE_FACTOR_TYPE" localSheetId="83">'x-711'!$B$9</definedName>
    <definedName name="TABLE_FACTOR_TYPE" localSheetId="84">'x-712'!$B$9</definedName>
    <definedName name="TABLE_FACTOR_TYPE" localSheetId="85">'x-713'!$B$9</definedName>
    <definedName name="TABLE_FACTOR_TYPE" localSheetId="86">'x-714'!$B$9</definedName>
    <definedName name="TABLE_FACTOR_TYPE" localSheetId="87">'x-715'!$B$9</definedName>
    <definedName name="TABLE_FACTOR_TYPE" localSheetId="88">'x-716'!$B$9</definedName>
    <definedName name="TABLE_FACTOR_TYPE" localSheetId="89">'x-717'!$B$9</definedName>
    <definedName name="TABLE_FACTOR_TYPE" localSheetId="90">'x-718'!$B$9</definedName>
    <definedName name="TABLE_FACTOR_TYPE" localSheetId="91">'x-719'!$B$9</definedName>
    <definedName name="TABLE_FACTOR_TYPE" localSheetId="92">'x-720'!$B$9</definedName>
    <definedName name="TABLE_FACTOR_TYPE" localSheetId="93">'x-801'!$B$9</definedName>
    <definedName name="TABLE_FACTOR_TYPE" localSheetId="94">'x-802'!$B$9</definedName>
    <definedName name="TABLE_FACTOR_TYPE" localSheetId="95">'x-803'!$B$9</definedName>
    <definedName name="TABLE_FACTOR_TYPE" localSheetId="96">'x-804'!$B$9</definedName>
    <definedName name="TABLE_FACTOR_TYPE" localSheetId="97">'x-805'!$B$9</definedName>
    <definedName name="TABLE_FACTOR_TYPE" localSheetId="98">'x-806'!$B$9</definedName>
    <definedName name="TABLE_FACTOR_TYPE" localSheetId="99">'x-807'!$B$9</definedName>
    <definedName name="TABLE_FACTOR_TYPE" localSheetId="100">'x-808'!$B$9</definedName>
    <definedName name="TABLE_FACTOR_TYPE" localSheetId="101">'x-809'!$B$9</definedName>
    <definedName name="TABLE_FACTOR_TYPE" localSheetId="102">'x-810'!$B$9</definedName>
    <definedName name="TABLE_FACTOR_TYPE" localSheetId="103">'x-811'!$B$9</definedName>
    <definedName name="TABLE_FACTOR_TYPE" localSheetId="104">'x-812'!$B$9</definedName>
    <definedName name="TABLE_FACTOR_TYPE" localSheetId="105">'x-813'!$B$9</definedName>
    <definedName name="TABLE_FACTOR_TYPE" localSheetId="106">'x-814'!$B$9</definedName>
    <definedName name="TABLE_FACTOR_TYPE" localSheetId="107">'x-815'!$B$9</definedName>
    <definedName name="TABLE_FACTOR_TYPE" localSheetId="108">'x-817'!$B$9</definedName>
    <definedName name="TABLE_FACTOR_TYPE" localSheetId="109">'x-818'!$B$9</definedName>
    <definedName name="TABLE_FACTOR_TYPE" localSheetId="110">'x-819'!$B$9</definedName>
    <definedName name="TABLE_FACTOR_TYPE" localSheetId="111">'x-820'!$B$9</definedName>
    <definedName name="TABLE_FACTOR_TYPE" localSheetId="112">'x-821'!$B$9</definedName>
    <definedName name="TABLE_FACTOR_TYPE" localSheetId="113">'x-822'!$B$9</definedName>
    <definedName name="TABLE_FACTOR_TYPE" localSheetId="114">'x-823'!$B$9</definedName>
    <definedName name="TABLE_FACTOR_TYPE" localSheetId="115">'x-824'!$B$9</definedName>
    <definedName name="TABLE_FACTOR_TYPE" localSheetId="116">'x-825'!$B$9</definedName>
    <definedName name="TABLE_FACTOR_TYPE" localSheetId="117">'x-826'!$B$9</definedName>
    <definedName name="TABLE_FACTOR_TYPE" localSheetId="118">'x-827'!$B$9</definedName>
    <definedName name="TABLE_FACTOR_TYPE">'x-Series Number'!$B$9</definedName>
    <definedName name="table_factor_type_1" localSheetId="8">'x-101'!$B$9</definedName>
    <definedName name="table_factor_type_1" localSheetId="9">'x-102'!$B$9</definedName>
    <definedName name="table_factor_type_1" localSheetId="10">'x-103'!$B$9</definedName>
    <definedName name="table_factor_type_1" localSheetId="11">'x-104'!$B$9</definedName>
    <definedName name="TABLE_FACTOR_TYPE_1" localSheetId="12">'x-201'!$B$9</definedName>
    <definedName name="TABLE_FACTOR_TYPE_1" localSheetId="13">'x-202'!$B$9</definedName>
    <definedName name="TABLE_FACTOR_TYPE_1" localSheetId="14">'x-203'!$B$9</definedName>
    <definedName name="TABLE_FACTOR_TYPE_1" localSheetId="15">'x-204'!$B$9</definedName>
    <definedName name="TABLE_FACTOR_TYPE_1" localSheetId="16">'x-205'!$B$9</definedName>
    <definedName name="TABLE_FACTOR_TYPE_1" localSheetId="17">'x-206'!$B$9</definedName>
    <definedName name="TABLE_FACTOR_TYPE_1" localSheetId="18">'x-207'!$B$9</definedName>
    <definedName name="TABLE_FACTOR_TYPE_1" localSheetId="19">'x-208'!$B$9</definedName>
    <definedName name="TABLE_FACTOR_TYPE_1" localSheetId="20">'x-209'!$B$9</definedName>
    <definedName name="TABLE_FACTOR_TYPE_1" localSheetId="21">'x-214'!$B$9</definedName>
    <definedName name="TABLE_FACTOR_TYPE_1" localSheetId="22">'x-215'!$B$9</definedName>
    <definedName name="TABLE_FACTOR_TYPE_1" localSheetId="23">'x-216'!$B$9</definedName>
    <definedName name="TABLE_FACTOR_TYPE_1" localSheetId="24">'x-217'!$B$9</definedName>
    <definedName name="TABLE_FACTOR_TYPE_1" localSheetId="25">'x-218'!$B$9</definedName>
    <definedName name="TABLE_FACTOR_TYPE_1" localSheetId="26">'x-219'!$B$9</definedName>
    <definedName name="TABLE_FACTOR_TYPE_1" localSheetId="27">'x-301'!$B$9</definedName>
    <definedName name="TABLE_FACTOR_TYPE_1" localSheetId="28">'x-302'!$B$9</definedName>
    <definedName name="TABLE_FACTOR_TYPE_1" localSheetId="29">'x-303'!$B$9</definedName>
    <definedName name="TABLE_FACTOR_TYPE_1" localSheetId="30">'x-304'!$B$9</definedName>
    <definedName name="TABLE_FACTOR_TYPE_1" localSheetId="31">'x-305'!$B$9</definedName>
    <definedName name="TABLE_FACTOR_TYPE_1" localSheetId="32">'x-306'!$B$9</definedName>
    <definedName name="TABLE_FACTOR_TYPE_1" localSheetId="33">'x-307'!$B$9</definedName>
    <definedName name="TABLE_FACTOR_TYPE_1" localSheetId="34">'x-308'!$B$9</definedName>
    <definedName name="TABLE_FACTOR_TYPE_1" localSheetId="35">'x-401'!$B$9</definedName>
    <definedName name="TABLE_FACTOR_TYPE_1" localSheetId="36">'x-402'!$B$9</definedName>
    <definedName name="TABLE_FACTOR_TYPE_1" localSheetId="37">'x-403'!$B$9</definedName>
    <definedName name="TABLE_FACTOR_TYPE_1" localSheetId="38">'x-404'!$B$9</definedName>
    <definedName name="TABLE_FACTOR_TYPE_1" localSheetId="39">'x-405'!$B$9</definedName>
    <definedName name="TABLE_FACTOR_TYPE_1" localSheetId="40">'x-406'!$B$9</definedName>
    <definedName name="TABLE_FACTOR_TYPE_1" localSheetId="41">'x-407'!$B$9</definedName>
    <definedName name="TABLE_FACTOR_TYPE_1" localSheetId="42">'x-408'!$B$9</definedName>
    <definedName name="TABLE_FACTOR_TYPE_1" localSheetId="43">'x-409'!$B$9</definedName>
    <definedName name="TABLE_FACTOR_TYPE_1" localSheetId="44">'x-410'!$B$9</definedName>
    <definedName name="TABLE_FACTOR_TYPE_1" localSheetId="45">'x-411'!$B$9</definedName>
    <definedName name="TABLE_FACTOR_TYPE_1" localSheetId="46">'x-412'!$B$9</definedName>
    <definedName name="TABLE_FACTOR_TYPE_1" localSheetId="47">'x-413'!$B$9</definedName>
    <definedName name="TABLE_FACTOR_TYPE_1" localSheetId="48">'x-414'!$B$9</definedName>
    <definedName name="TABLE_FACTOR_TYPE_1" localSheetId="49">'x-415'!$B$9</definedName>
    <definedName name="TABLE_FACTOR_TYPE_1" localSheetId="50">'x-416'!$B$9</definedName>
    <definedName name="TABLE_FACTOR_TYPE_1" localSheetId="51">'x-417'!$B$9</definedName>
    <definedName name="TABLE_FACTOR_TYPE_1" localSheetId="52">'x-418'!$B$9</definedName>
    <definedName name="TABLE_FACTOR_TYPE_1" localSheetId="53">'x-419'!$B$9</definedName>
    <definedName name="TABLE_FACTOR_TYPE_1" localSheetId="54">'x-420'!$B$9</definedName>
    <definedName name="TABLE_FACTOR_TYPE_1" localSheetId="55">'x-421'!$B$9</definedName>
    <definedName name="TABLE_FACTOR_TYPE_1" localSheetId="56">'x-422'!$B$9</definedName>
    <definedName name="TABLE_FACTOR_TYPE_1" localSheetId="57">'x-423'!$B$9</definedName>
    <definedName name="TABLE_FACTOR_TYPE_1" localSheetId="58">'x-424'!$B$9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'x-605'!$B$9</definedName>
    <definedName name="TABLE_FACTOR_TYPE_1" localSheetId="65">'x-606'!$B$9</definedName>
    <definedName name="TABLE_FACTOR_TYPE_1" localSheetId="66">'x-607'!$B$9</definedName>
    <definedName name="TABLE_FACTOR_TYPE_1" localSheetId="67">'x-608'!$B$9</definedName>
    <definedName name="TABLE_FACTOR_TYPE_1" localSheetId="68">'x-609'!$B$9</definedName>
    <definedName name="TABLE_FACTOR_TYPE_1" localSheetId="69">'x-610'!$B$9</definedName>
    <definedName name="TABLE_FACTOR_TYPE_1" localSheetId="70">'x-611'!$B$9</definedName>
    <definedName name="TABLE_FACTOR_TYPE_1" localSheetId="71">'x-612'!$B$9</definedName>
    <definedName name="TABLE_FACTOR_TYPE_1" localSheetId="72">'x-613'!$B$9</definedName>
    <definedName name="TABLE_FACTOR_TYPE_1" localSheetId="73">'x-614'!$B$9</definedName>
    <definedName name="TABLE_FACTOR_TYPE_1" localSheetId="74">'x-615'!$B$9</definedName>
    <definedName name="TABLE_FACTOR_TYPE_1" localSheetId="75">'x-703'!$B$9</definedName>
    <definedName name="TABLE_FACTOR_TYPE_1" localSheetId="76">'x-704'!$B$9</definedName>
    <definedName name="TABLE_FACTOR_TYPE_1" localSheetId="77">'x-705'!$B$9</definedName>
    <definedName name="TABLE_FACTOR_TYPE_1" localSheetId="78">'x-706'!$B$9</definedName>
    <definedName name="TABLE_FACTOR_TYPE_1" localSheetId="79">'x-707'!$B$9</definedName>
    <definedName name="TABLE_FACTOR_TYPE_1" localSheetId="80">'x-708'!$B$9</definedName>
    <definedName name="TABLE_FACTOR_TYPE_1" localSheetId="81">'x-709'!$B$9</definedName>
    <definedName name="TABLE_FACTOR_TYPE_1" localSheetId="82">'x-710'!$B$9</definedName>
    <definedName name="TABLE_FACTOR_TYPE_1" localSheetId="83">'x-711'!$B$9</definedName>
    <definedName name="TABLE_FACTOR_TYPE_1" localSheetId="84">'x-712'!$B$9</definedName>
    <definedName name="TABLE_FACTOR_TYPE_1" localSheetId="85">'x-713'!$B$9</definedName>
    <definedName name="TABLE_FACTOR_TYPE_1" localSheetId="86">'x-714'!$B$9</definedName>
    <definedName name="TABLE_FACTOR_TYPE_1" localSheetId="87">'x-715'!$B$9</definedName>
    <definedName name="TABLE_FACTOR_TYPE_1" localSheetId="88">'x-716'!$B$9</definedName>
    <definedName name="TABLE_FACTOR_TYPE_1" localSheetId="89">'x-717'!$B$9</definedName>
    <definedName name="TABLE_FACTOR_TYPE_1" localSheetId="90">'x-718'!$B$9</definedName>
    <definedName name="TABLE_FACTOR_TYPE_1" localSheetId="91">'x-719'!$B$9</definedName>
    <definedName name="TABLE_FACTOR_TYPE_1" localSheetId="92">'x-720'!$B$9</definedName>
    <definedName name="TABLE_FACTOR_TYPE_1" localSheetId="93">'x-801'!$B$9</definedName>
    <definedName name="TABLE_FACTOR_TYPE_1" localSheetId="94">'x-802'!$B$9</definedName>
    <definedName name="TABLE_FACTOR_TYPE_1" localSheetId="95">'x-803'!$B$9</definedName>
    <definedName name="TABLE_FACTOR_TYPE_1" localSheetId="96">'x-804'!$B$9</definedName>
    <definedName name="TABLE_FACTOR_TYPE_1" localSheetId="97">'x-805'!$B$9</definedName>
    <definedName name="TABLE_FACTOR_TYPE_1" localSheetId="98">'x-806'!$B$9</definedName>
    <definedName name="TABLE_FACTOR_TYPE_1" localSheetId="99">'x-807'!$B$9</definedName>
    <definedName name="TABLE_FACTOR_TYPE_1" localSheetId="100">'x-808'!$B$9</definedName>
    <definedName name="TABLE_FACTOR_TYPE_1" localSheetId="101">'x-809'!$B$9</definedName>
    <definedName name="TABLE_FACTOR_TYPE_1" localSheetId="102">'x-810'!$B$9</definedName>
    <definedName name="TABLE_FACTOR_TYPE_1" localSheetId="103">'x-811'!$B$9</definedName>
    <definedName name="TABLE_FACTOR_TYPE_1" localSheetId="104">'x-812'!$B$9</definedName>
    <definedName name="TABLE_FACTOR_TYPE_1" localSheetId="105">'x-813'!$B$9</definedName>
    <definedName name="TABLE_FACTOR_TYPE_1" localSheetId="106">'x-814'!$B$9</definedName>
    <definedName name="TABLE_FACTOR_TYPE_1" localSheetId="107">'x-815'!$B$9</definedName>
    <definedName name="TABLE_FACTOR_TYPE_1" localSheetId="108">'x-817'!$B$9</definedName>
    <definedName name="TABLE_FACTOR_TYPE_1" localSheetId="109">'x-818'!$B$9</definedName>
    <definedName name="TABLE_FACTOR_TYPE_1" localSheetId="110">'x-819'!$B$9</definedName>
    <definedName name="TABLE_FACTOR_TYPE_1" localSheetId="111">'x-820'!$B$9</definedName>
    <definedName name="TABLE_FACTOR_TYPE_1" localSheetId="112">'x-821'!$B$9</definedName>
    <definedName name="TABLE_FACTOR_TYPE_1" localSheetId="113">'x-822'!$B$9</definedName>
    <definedName name="TABLE_FACTOR_TYPE_1" localSheetId="114">'x-823'!$B$9</definedName>
    <definedName name="TABLE_FACTOR_TYPE_1" localSheetId="115">'x-824'!$B$9</definedName>
    <definedName name="TABLE_FACTOR_TYPE_1" localSheetId="116">'x-825'!$B$9</definedName>
    <definedName name="TABLE_FACTOR_TYPE_1" localSheetId="117">'x-826'!$B$9</definedName>
    <definedName name="TABLE_FACTOR_TYPE_1" localSheetId="118">'x-827'!$B$9</definedName>
    <definedName name="TABLE_FACTOR_TYPE_2" localSheetId="15">'x-204'!$I$9</definedName>
    <definedName name="TABLE_FACTOR_TYPE_2" localSheetId="37">'x-403'!$Q$9</definedName>
    <definedName name="TABLE_FACTOR_TYPE_2" localSheetId="38">'x-404'!$Q$9</definedName>
    <definedName name="TABLE_FACTOR_TYPE_2" localSheetId="43">'x-409'!$Q$9</definedName>
    <definedName name="TABLE_FACTOR_TYPE_2" localSheetId="44">'x-410'!$Q$9</definedName>
    <definedName name="TABLE_FACTOR_TYPE_2" localSheetId="49">'x-415'!$Q$9</definedName>
    <definedName name="TABLE_FACTOR_TYPE_2" localSheetId="102">'x-810'!$Q$9</definedName>
    <definedName name="TABLE_GENDER" localSheetId="12">'x-201'!$B$11</definedName>
    <definedName name="TABLE_GENDER" localSheetId="13">'x-202'!$B$11</definedName>
    <definedName name="TABLE_GENDER" localSheetId="14">'x-203'!$B$11</definedName>
    <definedName name="TABLE_GENDER" localSheetId="15">'x-204'!$B$11</definedName>
    <definedName name="TABLE_GENDER" localSheetId="16">'x-205'!$B$11</definedName>
    <definedName name="TABLE_GENDER" localSheetId="17">'x-206'!$B$11</definedName>
    <definedName name="TABLE_GENDER" localSheetId="18">'x-207'!$B$11</definedName>
    <definedName name="TABLE_GENDER" localSheetId="19">'x-208'!$B$11</definedName>
    <definedName name="TABLE_GENDER" localSheetId="20">'x-209'!$B$11</definedName>
    <definedName name="TABLE_GENDER" localSheetId="21">'x-214'!$B$11</definedName>
    <definedName name="TABLE_GENDER" localSheetId="22">'x-215'!$B$11</definedName>
    <definedName name="TABLE_GENDER" localSheetId="23">'x-216'!$B$11</definedName>
    <definedName name="TABLE_GENDER" localSheetId="24">'x-217'!$B$11</definedName>
    <definedName name="TABLE_GENDER" localSheetId="25">'x-218'!$B$11</definedName>
    <definedName name="TABLE_GENDER" localSheetId="26">'x-219'!$B$11</definedName>
    <definedName name="TABLE_GENDER" localSheetId="27">'x-301'!$B$11</definedName>
    <definedName name="TABLE_GENDER" localSheetId="28">'x-302'!$B$11</definedName>
    <definedName name="TABLE_GENDER" localSheetId="29">'x-303'!$B$11</definedName>
    <definedName name="TABLE_GENDER" localSheetId="30">'x-304'!$B$11</definedName>
    <definedName name="TABLE_GENDER" localSheetId="31">'x-305'!$B$11</definedName>
    <definedName name="TABLE_GENDER" localSheetId="32">'x-306'!$B$11</definedName>
    <definedName name="TABLE_GENDER" localSheetId="33">'x-307'!$B$11</definedName>
    <definedName name="TABLE_GENDER" localSheetId="34">'x-308'!$B$11</definedName>
    <definedName name="TABLE_GENDER" localSheetId="35">'x-401'!$B$11</definedName>
    <definedName name="TABLE_GENDER" localSheetId="36">'x-402'!$B$11</definedName>
    <definedName name="TABLE_GENDER" localSheetId="37">'x-403'!$B$11</definedName>
    <definedName name="TABLE_GENDER" localSheetId="38">'x-404'!$B$11</definedName>
    <definedName name="TABLE_GENDER" localSheetId="39">'x-405'!$B$11</definedName>
    <definedName name="TABLE_GENDER" localSheetId="40">'x-406'!$B$11</definedName>
    <definedName name="TABLE_GENDER" localSheetId="41">'x-407'!$B$11</definedName>
    <definedName name="TABLE_GENDER" localSheetId="42">'x-408'!$B$11</definedName>
    <definedName name="TABLE_GENDER" localSheetId="43">'x-409'!$B$11</definedName>
    <definedName name="TABLE_GENDER" localSheetId="44">'x-410'!$B$11</definedName>
    <definedName name="TABLE_GENDER" localSheetId="45">'x-411'!$B$11</definedName>
    <definedName name="TABLE_GENDER" localSheetId="46">'x-412'!$B$11</definedName>
    <definedName name="TABLE_GENDER" localSheetId="47">'x-413'!$B$11</definedName>
    <definedName name="TABLE_GENDER" localSheetId="48">'x-414'!$B$11</definedName>
    <definedName name="TABLE_GENDER" localSheetId="49">'x-415'!$B$11</definedName>
    <definedName name="TABLE_GENDER" localSheetId="50">'x-416'!$B$11</definedName>
    <definedName name="TABLE_GENDER" localSheetId="51">'x-417'!$B$11</definedName>
    <definedName name="TABLE_GENDER" localSheetId="52">'x-418'!$B$11</definedName>
    <definedName name="TABLE_GENDER" localSheetId="53">'x-419'!$B$11</definedName>
    <definedName name="TABLE_GENDER" localSheetId="54">'x-420'!$B$11</definedName>
    <definedName name="TABLE_GENDER" localSheetId="55">'x-421'!$B$11</definedName>
    <definedName name="TABLE_GENDER" localSheetId="56">'x-422'!$B$11</definedName>
    <definedName name="TABLE_GENDER" localSheetId="57">'x-423'!$B$11</definedName>
    <definedName name="TABLE_GENDER" localSheetId="58">'x-424'!$B$11</definedName>
    <definedName name="TABLE_GENDER" localSheetId="59">'x-501'!$B$11</definedName>
    <definedName name="TABLE_GENDER" localSheetId="60">'x-502'!$B$11</definedName>
    <definedName name="TABLE_GENDER" localSheetId="61">'x-503'!$B$11</definedName>
    <definedName name="TABLE_GENDER" localSheetId="62">'x-504'!$B$11</definedName>
    <definedName name="TABLE_GENDER" localSheetId="63">'x-505'!$B$11</definedName>
    <definedName name="TABLE_GENDER" localSheetId="64">'x-605'!$B$11</definedName>
    <definedName name="TABLE_GENDER" localSheetId="65">'x-606'!$B$11</definedName>
    <definedName name="TABLE_GENDER" localSheetId="66">'x-607'!$B$11</definedName>
    <definedName name="TABLE_GENDER" localSheetId="67">'x-608'!$B$11</definedName>
    <definedName name="TABLE_GENDER" localSheetId="68">'x-609'!$B$11</definedName>
    <definedName name="TABLE_GENDER" localSheetId="69">'x-610'!$B$11</definedName>
    <definedName name="TABLE_GENDER" localSheetId="70">'x-611'!$B$11</definedName>
    <definedName name="TABLE_GENDER" localSheetId="71">'x-612'!$B$11</definedName>
    <definedName name="TABLE_GENDER" localSheetId="72">'x-613'!$B$11</definedName>
    <definedName name="TABLE_GENDER" localSheetId="73">'x-614'!$B$11</definedName>
    <definedName name="TABLE_GENDER" localSheetId="74">'x-615'!$B$11</definedName>
    <definedName name="TABLE_GENDER" localSheetId="75">'x-703'!$B$11</definedName>
    <definedName name="TABLE_GENDER" localSheetId="76">'x-704'!$B$11</definedName>
    <definedName name="TABLE_GENDER" localSheetId="77">'x-705'!$B$11</definedName>
    <definedName name="TABLE_GENDER" localSheetId="78">'x-706'!$B$11</definedName>
    <definedName name="TABLE_GENDER" localSheetId="79">'x-707'!$B$11</definedName>
    <definedName name="TABLE_GENDER" localSheetId="80">'x-708'!$B$11</definedName>
    <definedName name="TABLE_GENDER" localSheetId="81">'x-709'!$B$11</definedName>
    <definedName name="TABLE_GENDER" localSheetId="82">'x-710'!$B$11</definedName>
    <definedName name="TABLE_GENDER" localSheetId="83">'x-711'!$B$11</definedName>
    <definedName name="TABLE_GENDER" localSheetId="84">'x-712'!$B$11</definedName>
    <definedName name="TABLE_GENDER" localSheetId="85">'x-713'!$B$11</definedName>
    <definedName name="TABLE_GENDER" localSheetId="86">'x-714'!$B$11</definedName>
    <definedName name="TABLE_GENDER" localSheetId="87">'x-715'!$B$11</definedName>
    <definedName name="TABLE_GENDER" localSheetId="88">'x-716'!$B$11</definedName>
    <definedName name="TABLE_GENDER" localSheetId="89">'x-717'!$B$11</definedName>
    <definedName name="TABLE_GENDER" localSheetId="90">'x-718'!$B$11</definedName>
    <definedName name="TABLE_GENDER" localSheetId="91">'x-719'!$B$11</definedName>
    <definedName name="TABLE_GENDER" localSheetId="92">'x-720'!$B$11</definedName>
    <definedName name="TABLE_GENDER" localSheetId="93">'x-801'!$B$11</definedName>
    <definedName name="TABLE_GENDER" localSheetId="94">'x-802'!$B$11</definedName>
    <definedName name="TABLE_GENDER" localSheetId="95">'x-803'!$B$11</definedName>
    <definedName name="TABLE_GENDER" localSheetId="96">'x-804'!$B$11</definedName>
    <definedName name="TABLE_GENDER" localSheetId="97">'x-805'!$B$11</definedName>
    <definedName name="TABLE_GENDER" localSheetId="98">'x-806'!$B$11</definedName>
    <definedName name="TABLE_GENDER" localSheetId="99">'x-807'!$B$11</definedName>
    <definedName name="TABLE_GENDER" localSheetId="100">'x-808'!$B$11</definedName>
    <definedName name="TABLE_GENDER" localSheetId="101">'x-809'!$B$11</definedName>
    <definedName name="TABLE_GENDER" localSheetId="102">'x-810'!$B$11</definedName>
    <definedName name="TABLE_GENDER" localSheetId="103">'x-811'!$B$11</definedName>
    <definedName name="TABLE_GENDER" localSheetId="104">'x-812'!$B$11</definedName>
    <definedName name="TABLE_GENDER" localSheetId="105">'x-813'!$B$11</definedName>
    <definedName name="TABLE_GENDER" localSheetId="106">'x-814'!$B$11</definedName>
    <definedName name="TABLE_GENDER" localSheetId="107">'x-815'!$B$11</definedName>
    <definedName name="TABLE_GENDER" localSheetId="108">'x-817'!$B$11</definedName>
    <definedName name="TABLE_GENDER" localSheetId="109">'x-818'!$B$11</definedName>
    <definedName name="TABLE_GENDER" localSheetId="110">'x-819'!$B$11</definedName>
    <definedName name="TABLE_GENDER" localSheetId="111">'x-820'!$B$11</definedName>
    <definedName name="TABLE_GENDER" localSheetId="112">'x-821'!$B$11</definedName>
    <definedName name="TABLE_GENDER" localSheetId="113">'x-822'!$B$11</definedName>
    <definedName name="TABLE_GENDER" localSheetId="114">'x-823'!$B$11</definedName>
    <definedName name="TABLE_GENDER" localSheetId="115">'x-824'!$B$11</definedName>
    <definedName name="TABLE_GENDER" localSheetId="116">'x-825'!$B$11</definedName>
    <definedName name="TABLE_GENDER" localSheetId="117">'x-826'!$B$11</definedName>
    <definedName name="TABLE_GENDER" localSheetId="118">'x-827'!$B$11</definedName>
    <definedName name="TABLE_GENDER">'x-Series Number'!$B$11</definedName>
    <definedName name="table_Gender_1" localSheetId="8">'x-101'!$B$11</definedName>
    <definedName name="table_gender_1" localSheetId="9">'x-102'!$B$11</definedName>
    <definedName name="table_Gender_1" localSheetId="10">'x-103'!$B$11</definedName>
    <definedName name="table_Gender_1" localSheetId="11">'x-104'!$B$11</definedName>
    <definedName name="TABLE_GENDER_1" localSheetId="12">'x-201'!$B$11</definedName>
    <definedName name="TABLE_GENDER_1" localSheetId="13">'x-202'!$B$11</definedName>
    <definedName name="TABLE_GENDER_1" localSheetId="14">'x-203'!$B$11</definedName>
    <definedName name="TABLE_GENDER_1" localSheetId="15">'x-204'!$B$11</definedName>
    <definedName name="TABLE_GENDER_1" localSheetId="16">'x-205'!$B$11</definedName>
    <definedName name="TABLE_GENDER_1" localSheetId="17">'x-206'!$B$11</definedName>
    <definedName name="TABLE_GENDER_1" localSheetId="18">'x-207'!$B$11</definedName>
    <definedName name="TABLE_GENDER_1" localSheetId="19">'x-208'!$B$11</definedName>
    <definedName name="TABLE_GENDER_1" localSheetId="20">'x-209'!$B$11</definedName>
    <definedName name="TABLE_GENDER_1" localSheetId="21">'x-214'!$B$11</definedName>
    <definedName name="TABLE_GENDER_1" localSheetId="22">'x-215'!$B$11</definedName>
    <definedName name="TABLE_GENDER_1" localSheetId="23">'x-216'!$B$11</definedName>
    <definedName name="TABLE_GENDER_1" localSheetId="24">'x-217'!$B$11</definedName>
    <definedName name="TABLE_GENDER_1" localSheetId="25">'x-218'!$B$11</definedName>
    <definedName name="TABLE_GENDER_1" localSheetId="26">'x-219'!$B$11</definedName>
    <definedName name="TABLE_GENDER_1" localSheetId="27">'x-301'!$B$11</definedName>
    <definedName name="TABLE_GENDER_1" localSheetId="28">'x-302'!$B$11</definedName>
    <definedName name="TABLE_GENDER_1" localSheetId="29">'x-303'!$B$11</definedName>
    <definedName name="TABLE_GENDER_1" localSheetId="30">'x-304'!$B$11</definedName>
    <definedName name="TABLE_GENDER_1" localSheetId="31">'x-305'!$B$11</definedName>
    <definedName name="TABLE_GENDER_1" localSheetId="32">'x-306'!$B$11</definedName>
    <definedName name="TABLE_GENDER_1" localSheetId="33">'x-307'!$B$11</definedName>
    <definedName name="TABLE_GENDER_1" localSheetId="34">'x-308'!$B$11</definedName>
    <definedName name="TABLE_GENDER_1" localSheetId="35">'x-401'!$B$11</definedName>
    <definedName name="TABLE_GENDER_1" localSheetId="36">'x-402'!$B$11</definedName>
    <definedName name="TABLE_GENDER_1" localSheetId="37">'x-403'!$B$11</definedName>
    <definedName name="TABLE_GENDER_1" localSheetId="38">'x-404'!$B$11</definedName>
    <definedName name="TABLE_GENDER_1" localSheetId="39">'x-405'!$B$11</definedName>
    <definedName name="TABLE_GENDER_1" localSheetId="40">'x-406'!$B$11</definedName>
    <definedName name="TABLE_GENDER_1" localSheetId="41">'x-407'!$B$11</definedName>
    <definedName name="TABLE_GENDER_1" localSheetId="42">'x-408'!$B$11</definedName>
    <definedName name="TABLE_GENDER_1" localSheetId="43">'x-409'!$B$11</definedName>
    <definedName name="TABLE_GENDER_1" localSheetId="44">'x-410'!$B$11</definedName>
    <definedName name="TABLE_GENDER_1" localSheetId="45">'x-411'!$B$11</definedName>
    <definedName name="TABLE_GENDER_1" localSheetId="46">'x-412'!$B$11</definedName>
    <definedName name="TABLE_GENDER_1" localSheetId="47">'x-413'!$B$11</definedName>
    <definedName name="TABLE_GENDER_1" localSheetId="48">'x-414'!$B$11</definedName>
    <definedName name="TABLE_GENDER_1" localSheetId="49">'x-415'!$B$11</definedName>
    <definedName name="TABLE_GENDER_1" localSheetId="50">'x-416'!$B$11</definedName>
    <definedName name="TABLE_GENDER_1" localSheetId="51">'x-417'!$B$11</definedName>
    <definedName name="TABLE_GENDER_1" localSheetId="52">'x-418'!$B$11</definedName>
    <definedName name="TABLE_GENDER_1" localSheetId="53">'x-419'!$B$11</definedName>
    <definedName name="TABLE_GENDER_1" localSheetId="54">'x-420'!$B$11</definedName>
    <definedName name="TABLE_GENDER_1" localSheetId="55">'x-421'!$B$11</definedName>
    <definedName name="TABLE_GENDER_1" localSheetId="56">'x-422'!$B$11</definedName>
    <definedName name="TABLE_GENDER_1" localSheetId="57">'x-423'!$B$11</definedName>
    <definedName name="TABLE_GENDER_1" localSheetId="58">'x-424'!$B$11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'x-605'!$B$11</definedName>
    <definedName name="TABLE_GENDER_1" localSheetId="65">'x-606'!$B$11</definedName>
    <definedName name="TABLE_GENDER_1" localSheetId="66">'x-607'!$B$11</definedName>
    <definedName name="TABLE_GENDER_1" localSheetId="67">'x-608'!$B$11</definedName>
    <definedName name="TABLE_GENDER_1" localSheetId="68">'x-609'!$B$11</definedName>
    <definedName name="TABLE_GENDER_1" localSheetId="69">'x-610'!$B$11</definedName>
    <definedName name="TABLE_GENDER_1" localSheetId="70">'x-611'!$B$11</definedName>
    <definedName name="TABLE_GENDER_1" localSheetId="71">'x-612'!$B$11</definedName>
    <definedName name="TABLE_GENDER_1" localSheetId="72">'x-613'!$B$11</definedName>
    <definedName name="TABLE_GENDER_1" localSheetId="73">'x-614'!$B$11</definedName>
    <definedName name="TABLE_GENDER_1" localSheetId="74">'x-615'!$B$11</definedName>
    <definedName name="TABLE_GENDER_1" localSheetId="75">'x-703'!$B$11</definedName>
    <definedName name="TABLE_GENDER_1" localSheetId="76">'x-704'!$B$11</definedName>
    <definedName name="TABLE_GENDER_1" localSheetId="77">'x-705'!$B$11</definedName>
    <definedName name="TABLE_GENDER_1" localSheetId="78">'x-706'!$B$11</definedName>
    <definedName name="TABLE_GENDER_1" localSheetId="79">'x-707'!$B$11</definedName>
    <definedName name="TABLE_GENDER_1" localSheetId="80">'x-708'!$B$11</definedName>
    <definedName name="TABLE_GENDER_1" localSheetId="81">'x-709'!$B$11</definedName>
    <definedName name="TABLE_GENDER_1" localSheetId="82">'x-710'!$B$11</definedName>
    <definedName name="TABLE_GENDER_1" localSheetId="83">'x-711'!$B$11</definedName>
    <definedName name="TABLE_GENDER_1" localSheetId="84">'x-712'!$B$11</definedName>
    <definedName name="TABLE_GENDER_1" localSheetId="85">'x-713'!$B$11</definedName>
    <definedName name="TABLE_GENDER_1" localSheetId="86">'x-714'!$B$11</definedName>
    <definedName name="TABLE_GENDER_1" localSheetId="87">'x-715'!$B$11</definedName>
    <definedName name="TABLE_GENDER_1" localSheetId="88">'x-716'!$B$11</definedName>
    <definedName name="TABLE_GENDER_1" localSheetId="89">'x-717'!$B$11</definedName>
    <definedName name="TABLE_GENDER_1" localSheetId="90">'x-718'!$B$11</definedName>
    <definedName name="TABLE_GENDER_1" localSheetId="91">'x-719'!$B$11</definedName>
    <definedName name="TABLE_GENDER_1" localSheetId="92">'x-720'!$B$11</definedName>
    <definedName name="TABLE_GENDER_1" localSheetId="93">'x-801'!$B$11</definedName>
    <definedName name="TABLE_GENDER_1" localSheetId="94">'x-802'!$B$11</definedName>
    <definedName name="TABLE_GENDER_1" localSheetId="95">'x-803'!$B$11</definedName>
    <definedName name="TABLE_GENDER_1" localSheetId="96">'x-804'!$B$11</definedName>
    <definedName name="TABLE_GENDER_1" localSheetId="97">'x-805'!$B$11</definedName>
    <definedName name="TABLE_GENDER_1" localSheetId="98">'x-806'!$B$11</definedName>
    <definedName name="TABLE_GENDER_1" localSheetId="99">'x-807'!$B$11</definedName>
    <definedName name="TABLE_GENDER_1" localSheetId="100">'x-808'!$B$11</definedName>
    <definedName name="TABLE_GENDER_1" localSheetId="101">'x-809'!$B$11</definedName>
    <definedName name="TABLE_GENDER_1" localSheetId="102">'x-810'!$B$11</definedName>
    <definedName name="TABLE_GENDER_1" localSheetId="103">'x-811'!$B$11</definedName>
    <definedName name="TABLE_GENDER_1" localSheetId="104">'x-812'!$B$11</definedName>
    <definedName name="TABLE_GENDER_1" localSheetId="105">'x-813'!$B$11</definedName>
    <definedName name="TABLE_GENDER_1" localSheetId="106">'x-814'!$B$11</definedName>
    <definedName name="TABLE_GENDER_1" localSheetId="107">'x-815'!$B$11</definedName>
    <definedName name="TABLE_GENDER_1" localSheetId="108">'x-817'!$B$11</definedName>
    <definedName name="TABLE_GENDER_1" localSheetId="109">'x-818'!$B$11</definedName>
    <definedName name="TABLE_GENDER_1" localSheetId="110">'x-819'!$B$11</definedName>
    <definedName name="TABLE_GENDER_1" localSheetId="111">'x-820'!$B$11</definedName>
    <definedName name="TABLE_GENDER_1" localSheetId="112">'x-821'!$B$11</definedName>
    <definedName name="TABLE_GENDER_1" localSheetId="113">'x-822'!$B$11</definedName>
    <definedName name="TABLE_GENDER_1" localSheetId="114">'x-823'!$B$11</definedName>
    <definedName name="TABLE_GENDER_1" localSheetId="115">'x-824'!$B$11</definedName>
    <definedName name="TABLE_GENDER_1" localSheetId="116">'x-825'!$B$11</definedName>
    <definedName name="TABLE_GENDER_1" localSheetId="117">'x-826'!$B$11</definedName>
    <definedName name="TABLE_GENDER_1" localSheetId="118">'x-827'!$B$11</definedName>
    <definedName name="TABLE_GENDER_2" localSheetId="15">'x-204'!$I$11</definedName>
    <definedName name="TABLE_GENDER_2" localSheetId="37">'x-403'!$Q$11</definedName>
    <definedName name="TABLE_GENDER_2" localSheetId="38">'x-404'!$Q$11</definedName>
    <definedName name="TABLE_GENDER_2" localSheetId="43">'x-409'!$Q$11</definedName>
    <definedName name="TABLE_GENDER_2" localSheetId="44">'x-410'!$Q$11</definedName>
    <definedName name="TABLE_GENDER_2" localSheetId="49">'x-415'!$Q$11</definedName>
    <definedName name="TABLE_GENDER_2" localSheetId="102">'x-810'!$Q$11</definedName>
    <definedName name="TABLE_INFO" localSheetId="12">'x-201'!$A$6:$B$20</definedName>
    <definedName name="TABLE_INFO" localSheetId="13">'x-202'!$A$6:$B$20</definedName>
    <definedName name="TABLE_INFO" localSheetId="14">'x-203'!$A$6:$B$20</definedName>
    <definedName name="TABLE_INFO" localSheetId="15">'x-204'!$A$6:$B$20</definedName>
    <definedName name="TABLE_INFO" localSheetId="16">'x-205'!$A$6:$B$20</definedName>
    <definedName name="TABLE_INFO" localSheetId="17">'x-206'!$A$6:$B$20</definedName>
    <definedName name="TABLE_INFO" localSheetId="18">'x-207'!$A$6:$B$20</definedName>
    <definedName name="TABLE_INFO" localSheetId="19">'x-208'!$A$6:$B$20</definedName>
    <definedName name="TABLE_INFO" localSheetId="20">'x-209'!$A$6:$B$20</definedName>
    <definedName name="TABLE_INFO" localSheetId="21">'x-214'!$A$6:$B$20</definedName>
    <definedName name="TABLE_INFO" localSheetId="22">'x-215'!$A$6:$B$20</definedName>
    <definedName name="TABLE_INFO" localSheetId="23">'x-216'!$A$6:$B$20</definedName>
    <definedName name="TABLE_INFO" localSheetId="24">'x-217'!$A$6:$B$20</definedName>
    <definedName name="TABLE_INFO" localSheetId="25">'x-218'!$A$6:$B$20</definedName>
    <definedName name="TABLE_INFO" localSheetId="26">'x-219'!$A$6:$B$20</definedName>
    <definedName name="TABLE_INFO" localSheetId="27">'x-301'!$A$6:$B$20</definedName>
    <definedName name="TABLE_INFO" localSheetId="28">'x-302'!$A$6:$B$20</definedName>
    <definedName name="TABLE_INFO" localSheetId="29">'x-303'!$A$6:$B$20</definedName>
    <definedName name="TABLE_INFO" localSheetId="30">'x-304'!$A$6:$B$20</definedName>
    <definedName name="TABLE_INFO" localSheetId="31">'x-305'!$A$6:$B$20</definedName>
    <definedName name="TABLE_INFO" localSheetId="32">'x-306'!$A$6:$B$20</definedName>
    <definedName name="TABLE_INFO" localSheetId="33">'x-307'!$A$6:$B$20</definedName>
    <definedName name="TABLE_INFO" localSheetId="34">'x-308'!$A$6:$B$20</definedName>
    <definedName name="TABLE_INFO" localSheetId="35">'x-401'!$A$6:$B$20</definedName>
    <definedName name="TABLE_INFO" localSheetId="36">'x-402'!$A$6:$B$20</definedName>
    <definedName name="TABLE_INFO" localSheetId="37">'x-403'!$A$6:$B$20</definedName>
    <definedName name="TABLE_INFO" localSheetId="38">'x-404'!$A$6:$B$20</definedName>
    <definedName name="TABLE_INFO" localSheetId="39">'x-405'!$A$6:$B$20</definedName>
    <definedName name="TABLE_INFO" localSheetId="40">'x-406'!$A$6:$B$20</definedName>
    <definedName name="TABLE_INFO" localSheetId="41">'x-407'!$A$6:$B$20</definedName>
    <definedName name="TABLE_INFO" localSheetId="42">'x-408'!$A$6:$B$20</definedName>
    <definedName name="TABLE_INFO" localSheetId="43">'x-409'!$A$6:$B$20</definedName>
    <definedName name="TABLE_INFO" localSheetId="44">'x-410'!$A$6:$B$20</definedName>
    <definedName name="TABLE_INFO" localSheetId="45">'x-411'!$A$6:$B$20</definedName>
    <definedName name="TABLE_INFO" localSheetId="46">'x-412'!$A$6:$B$20</definedName>
    <definedName name="TABLE_INFO" localSheetId="47">'x-413'!$A$6:$B$20</definedName>
    <definedName name="TABLE_INFO" localSheetId="48">'x-414'!$A$6:$B$20</definedName>
    <definedName name="TABLE_INFO" localSheetId="49">'x-415'!$A$6:$B$20</definedName>
    <definedName name="TABLE_INFO" localSheetId="50">'x-416'!$A$6:$B$20</definedName>
    <definedName name="TABLE_INFO" localSheetId="51">'x-417'!$A$6:$B$20</definedName>
    <definedName name="TABLE_INFO" localSheetId="52">'x-418'!$A$6:$B$20</definedName>
    <definedName name="TABLE_INFO" localSheetId="53">'x-419'!$A$6:$B$20</definedName>
    <definedName name="TABLE_INFO" localSheetId="54">'x-420'!$A$6:$B$20</definedName>
    <definedName name="TABLE_INFO" localSheetId="55">'x-421'!$A$6:$B$20</definedName>
    <definedName name="TABLE_INFO" localSheetId="56">'x-422'!$A$6:$B$20</definedName>
    <definedName name="TABLE_INFO" localSheetId="57">'x-423'!$A$6:$B$20</definedName>
    <definedName name="TABLE_INFO" localSheetId="58">'x-424'!$A$6:$B$20</definedName>
    <definedName name="TABLE_INFO" localSheetId="59">'x-501'!$A$6:$B$20</definedName>
    <definedName name="TABLE_INFO" localSheetId="60">'x-502'!$A$6:$B$20</definedName>
    <definedName name="TABLE_INFO" localSheetId="61">'x-503'!$A$6:$B$20</definedName>
    <definedName name="TABLE_INFO" localSheetId="62">'x-504'!$A$6:$B$20</definedName>
    <definedName name="TABLE_INFO" localSheetId="63">'x-505'!$A$6:$B$20</definedName>
    <definedName name="TABLE_INFO" localSheetId="64">'x-605'!$A$6:$B$20</definedName>
    <definedName name="TABLE_INFO" localSheetId="65">'x-606'!$A$6:$B$20</definedName>
    <definedName name="TABLE_INFO" localSheetId="66">'x-607'!$A$6:$B$20</definedName>
    <definedName name="TABLE_INFO" localSheetId="67">'x-608'!$A$6:$B$20</definedName>
    <definedName name="TABLE_INFO" localSheetId="68">'x-609'!$A$6:$B$20</definedName>
    <definedName name="TABLE_INFO" localSheetId="69">'x-610'!$A$6:$B$20</definedName>
    <definedName name="TABLE_INFO" localSheetId="70">'x-611'!$A$6:$B$20</definedName>
    <definedName name="TABLE_INFO" localSheetId="71">'x-612'!$A$6:$B$20</definedName>
    <definedName name="TABLE_INFO" localSheetId="72">'x-613'!$A$6:$B$20</definedName>
    <definedName name="TABLE_INFO" localSheetId="73">'x-614'!$A$6:$B$20</definedName>
    <definedName name="TABLE_INFO" localSheetId="74">'x-615'!$A$6:$B$20</definedName>
    <definedName name="TABLE_INFO" localSheetId="75">'x-703'!$A$6:$B$20</definedName>
    <definedName name="TABLE_INFO" localSheetId="76">'x-704'!$A$6:$B$20</definedName>
    <definedName name="TABLE_INFO" localSheetId="77">'x-705'!$A$6:$B$20</definedName>
    <definedName name="TABLE_INFO" localSheetId="78">'x-706'!$A$6:$B$20</definedName>
    <definedName name="TABLE_INFO" localSheetId="79">'x-707'!$A$6:$B$20</definedName>
    <definedName name="TABLE_INFO" localSheetId="80">'x-708'!$A$6:$B$20</definedName>
    <definedName name="TABLE_INFO" localSheetId="81">'x-709'!$A$6:$B$20</definedName>
    <definedName name="TABLE_INFO" localSheetId="82">'x-710'!$A$6:$B$20</definedName>
    <definedName name="TABLE_INFO" localSheetId="83">'x-711'!$A$6:$B$20</definedName>
    <definedName name="TABLE_INFO" localSheetId="84">'x-712'!$A$6:$B$20</definedName>
    <definedName name="TABLE_INFO" localSheetId="85">'x-713'!$A$6:$B$20</definedName>
    <definedName name="TABLE_INFO" localSheetId="86">'x-714'!$A$6:$B$20</definedName>
    <definedName name="TABLE_INFO" localSheetId="87">'x-715'!$A$6:$B$20</definedName>
    <definedName name="TABLE_INFO" localSheetId="88">'x-716'!$A$6:$B$20</definedName>
    <definedName name="TABLE_INFO" localSheetId="89">'x-717'!$A$6:$B$20</definedName>
    <definedName name="TABLE_INFO" localSheetId="90">'x-718'!$A$6:$B$20</definedName>
    <definedName name="TABLE_INFO" localSheetId="91">'x-719'!$A$6:$B$20</definedName>
    <definedName name="TABLE_INFO" localSheetId="92">'x-720'!$A$6:$B$20</definedName>
    <definedName name="TABLE_INFO" localSheetId="93">'x-801'!$A$6:$B$20</definedName>
    <definedName name="TABLE_INFO" localSheetId="94">'x-802'!$A$6:$B$20</definedName>
    <definedName name="TABLE_INFO" localSheetId="95">'x-803'!$A$6:$B$20</definedName>
    <definedName name="TABLE_INFO" localSheetId="96">'x-804'!$A$6:$B$20</definedName>
    <definedName name="TABLE_INFO" localSheetId="97">'x-805'!$A$6:$B$20</definedName>
    <definedName name="TABLE_INFO" localSheetId="98">'x-806'!$A$6:$B$20</definedName>
    <definedName name="TABLE_INFO" localSheetId="99">'x-807'!$A$6:$B$20</definedName>
    <definedName name="TABLE_INFO" localSheetId="100">'x-808'!$A$6:$B$20</definedName>
    <definedName name="TABLE_INFO" localSheetId="101">'x-809'!$A$6:$B$20</definedName>
    <definedName name="TABLE_INFO" localSheetId="102">'x-810'!$A$6:$B$20</definedName>
    <definedName name="TABLE_INFO" localSheetId="103">'x-811'!$A$6:$B$20</definedName>
    <definedName name="TABLE_INFO" localSheetId="104">'x-812'!$A$6:$B$20</definedName>
    <definedName name="TABLE_INFO" localSheetId="105">'x-813'!$A$6:$B$20</definedName>
    <definedName name="TABLE_INFO" localSheetId="106">'x-814'!$A$6:$B$20</definedName>
    <definedName name="TABLE_INFO" localSheetId="107">'x-815'!$A$6:$B$20</definedName>
    <definedName name="TABLE_INFO" localSheetId="108">'x-817'!$A$6:$B$20</definedName>
    <definedName name="TABLE_INFO" localSheetId="109">'x-818'!$A$6:$B$20</definedName>
    <definedName name="TABLE_INFO" localSheetId="110">'x-819'!$A$6:$B$20</definedName>
    <definedName name="TABLE_INFO" localSheetId="111">'x-820'!$A$6:$B$20</definedName>
    <definedName name="TABLE_INFO" localSheetId="112">'x-821'!$A$6:$B$20</definedName>
    <definedName name="TABLE_INFO" localSheetId="113">'x-822'!$A$6:$B$20</definedName>
    <definedName name="TABLE_INFO" localSheetId="114">'x-823'!$A$6:$B$20</definedName>
    <definedName name="TABLE_INFO" localSheetId="115">'x-824'!$A$6:$B$20</definedName>
    <definedName name="TABLE_INFO" localSheetId="116">'x-825'!$A$6:$B$20</definedName>
    <definedName name="TABLE_INFO" localSheetId="117">'x-826'!$A$6:$B$20</definedName>
    <definedName name="TABLE_INFO" localSheetId="118">'x-827'!$A$6:$B$20</definedName>
    <definedName name="TABLE_INFO">'x-Series Number'!$A$6:$B$20</definedName>
    <definedName name="table_info_1" localSheetId="8">'x-101'!$A$6:$F$20</definedName>
    <definedName name="table_info_1" localSheetId="9">'x-102'!$A$6:$F$20</definedName>
    <definedName name="table_info_1" localSheetId="10">'x-103'!$A$6:$F$20</definedName>
    <definedName name="table_info_1" localSheetId="11">'x-104'!$A$6:$F$20</definedName>
    <definedName name="TABLE_INFO_1" localSheetId="12">'x-201'!$A$6:$E$20</definedName>
    <definedName name="TABLE_INFO_1" localSheetId="13">'x-202'!$A$6:$E$20</definedName>
    <definedName name="TABLE_INFO_1" localSheetId="14">'x-203'!$A$6:$E$20</definedName>
    <definedName name="TABLE_INFO_1" localSheetId="15">'x-204'!$A$6:$E$20</definedName>
    <definedName name="TABLE_INFO_1" localSheetId="16">'x-205'!$A$6:$E$20</definedName>
    <definedName name="TABLE_INFO_1" localSheetId="17">'x-206'!$A$6:$E$20</definedName>
    <definedName name="TABLE_INFO_1" localSheetId="18">'x-207'!$A$6:$E$20</definedName>
    <definedName name="TABLE_INFO_1" localSheetId="19">'x-208'!$A$6:$D$20</definedName>
    <definedName name="TABLE_INFO_1" localSheetId="20">'x-209'!$A$6:$C$20</definedName>
    <definedName name="TABLE_INFO_1" localSheetId="21">'x-214'!$A$6:$D$20</definedName>
    <definedName name="TABLE_INFO_1" localSheetId="22">'x-215'!$A$6:$D$20</definedName>
    <definedName name="TABLE_INFO_1" localSheetId="23">'x-216'!$A$6:$D$20</definedName>
    <definedName name="TABLE_INFO_1" localSheetId="24">'x-217'!$A$6:$B$20</definedName>
    <definedName name="TABLE_INFO_1" localSheetId="25">'x-218'!$A$6:$B$20</definedName>
    <definedName name="TABLE_INFO_1" localSheetId="26">'x-219'!$A$6:$B$20</definedName>
    <definedName name="TABLE_INFO_1" localSheetId="27">'x-301'!$A$6:$G$20</definedName>
    <definedName name="TABLE_INFO_1" localSheetId="28">'x-302'!$A$6:$G$20</definedName>
    <definedName name="TABLE_INFO_1" localSheetId="29">'x-303'!$A$6:$C$20</definedName>
    <definedName name="TABLE_INFO_1" localSheetId="30">'x-304'!$A$6:$E$20</definedName>
    <definedName name="TABLE_INFO_1" localSheetId="31">'x-305'!$A$6:$E$20</definedName>
    <definedName name="TABLE_INFO_1" localSheetId="32">'x-306'!$A$6:$D$20</definedName>
    <definedName name="TABLE_INFO_1" localSheetId="33">'x-307'!$A$6:$B$20</definedName>
    <definedName name="TABLE_INFO_1" localSheetId="34">'x-308'!$A$6:$B$20</definedName>
    <definedName name="TABLE_INFO_1" localSheetId="35">'x-401'!$A$6:$M$20</definedName>
    <definedName name="TABLE_INFO_1" localSheetId="36">'x-402'!$A$6:$M$20</definedName>
    <definedName name="TABLE_INFO_1" localSheetId="37">'x-403'!$A$6:$M$20</definedName>
    <definedName name="TABLE_INFO_1" localSheetId="38">'x-404'!$A$6:$M$20</definedName>
    <definedName name="TABLE_INFO_1" localSheetId="39">'x-405'!$A$6:$M$20</definedName>
    <definedName name="TABLE_INFO_1" localSheetId="40">'x-406'!$A$6:$M$20</definedName>
    <definedName name="TABLE_INFO_1" localSheetId="41">'x-407'!$A$6:$M$20</definedName>
    <definedName name="TABLE_INFO_1" localSheetId="42">'x-408'!$A$6:$M$20</definedName>
    <definedName name="TABLE_INFO_1" localSheetId="43">'x-409'!$A$6:$M$20</definedName>
    <definedName name="TABLE_INFO_1" localSheetId="44">'x-410'!$A$6:$M$20</definedName>
    <definedName name="TABLE_INFO_1" localSheetId="45">'x-411'!$A$6:$M$20</definedName>
    <definedName name="TABLE_INFO_1" localSheetId="46">'x-412'!$A$6:$M$20</definedName>
    <definedName name="TABLE_INFO_1" localSheetId="47">'x-413'!$A$6:$M$20</definedName>
    <definedName name="TABLE_INFO_1" localSheetId="48">'x-414'!$A$6:$M$20</definedName>
    <definedName name="TABLE_INFO_1" localSheetId="49">'x-415'!$A$6:$M$20</definedName>
    <definedName name="TABLE_INFO_1" localSheetId="50">'x-416'!$A$6:$M$20</definedName>
    <definedName name="TABLE_INFO_1" localSheetId="51">'x-417'!$A$6:$M$20</definedName>
    <definedName name="TABLE_INFO_1" localSheetId="52">'x-418'!$A$6:$M$20</definedName>
    <definedName name="TABLE_INFO_1" localSheetId="53">'x-419'!$A$6:$M$20</definedName>
    <definedName name="TABLE_INFO_1" localSheetId="54">'x-420'!$A$6:$M$20</definedName>
    <definedName name="TABLE_INFO_1" localSheetId="55">'x-421'!$A$6:$M$20</definedName>
    <definedName name="TABLE_INFO_1" localSheetId="56">'x-422'!$A$6:$M$20</definedName>
    <definedName name="TABLE_INFO_1" localSheetId="57">'x-423'!$A$6:$M$20</definedName>
    <definedName name="TABLE_INFO_1" localSheetId="58">'x-424'!$A$6:$B$20</definedName>
    <definedName name="TABLE_INFO_1" localSheetId="59">'x-501'!$A$6:$C$20</definedName>
    <definedName name="TABLE_INFO_1" localSheetId="60">'x-502'!$A$6:$C$20</definedName>
    <definedName name="TABLE_INFO_1" localSheetId="61">'x-503'!$A$6:$C$20</definedName>
    <definedName name="TABLE_INFO_1" localSheetId="62">'x-504'!$A$6:$B$20</definedName>
    <definedName name="TABLE_INFO_1" localSheetId="63">'x-505'!$A$6:$B$20</definedName>
    <definedName name="TABLE_INFO_1" localSheetId="64">'x-605'!$A$6:$C$20</definedName>
    <definedName name="TABLE_INFO_1" localSheetId="65">'x-606'!$A$6:$B$20</definedName>
    <definedName name="TABLE_INFO_1" localSheetId="66">'x-607'!$A$6:$C$20</definedName>
    <definedName name="TABLE_INFO_1" localSheetId="67">'x-608'!$A$6:$C$20</definedName>
    <definedName name="TABLE_INFO_1" localSheetId="68">'x-609'!$A$6:$M$20</definedName>
    <definedName name="TABLE_INFO_1" localSheetId="69">'x-610'!$A$6:$M$20</definedName>
    <definedName name="TABLE_INFO_1" localSheetId="70">'x-611'!$A$6:$B$20</definedName>
    <definedName name="TABLE_INFO_1" localSheetId="71">'x-612'!$A$6:$B$20</definedName>
    <definedName name="TABLE_INFO_1" localSheetId="72">'x-613'!$A$6:$B$20</definedName>
    <definedName name="TABLE_INFO_1" localSheetId="73">'x-614'!$A$6:$B$20</definedName>
    <definedName name="TABLE_INFO_1" localSheetId="74">'x-615'!$A$6:$M$20</definedName>
    <definedName name="TABLE_INFO_1" localSheetId="75">'x-703'!$A$6:$C$20</definedName>
    <definedName name="TABLE_INFO_1" localSheetId="76">'x-704'!$A$6:$U$20</definedName>
    <definedName name="TABLE_INFO_1" localSheetId="77">'x-705'!$A$6:$U$20</definedName>
    <definedName name="TABLE_INFO_1" localSheetId="78">'x-706'!$A$6:$U$20</definedName>
    <definedName name="TABLE_INFO_1" localSheetId="79">'x-707'!$A$6:$U$20</definedName>
    <definedName name="TABLE_INFO_1" localSheetId="80">'x-708'!$A$6:$U$20</definedName>
    <definedName name="TABLE_INFO_1" localSheetId="81">'x-709'!$A$6:$U$20</definedName>
    <definedName name="TABLE_INFO_1" localSheetId="82">'x-710'!$A$6:$U$20</definedName>
    <definedName name="TABLE_INFO_1" localSheetId="83">'x-711'!$A$6:$U$20</definedName>
    <definedName name="TABLE_INFO_1" localSheetId="84">'x-712'!$A$6:$U$20</definedName>
    <definedName name="TABLE_INFO_1" localSheetId="85">'x-713'!$A$6:$U$20</definedName>
    <definedName name="TABLE_INFO_1" localSheetId="86">'x-714'!$A$6:$U$20</definedName>
    <definedName name="TABLE_INFO_1" localSheetId="87">'x-715'!$A$6:$U$20</definedName>
    <definedName name="TABLE_INFO_1" localSheetId="88">'x-716'!$A$6:$U$20</definedName>
    <definedName name="TABLE_INFO_1" localSheetId="89">'x-717'!$A$6:$U$20</definedName>
    <definedName name="TABLE_INFO_1" localSheetId="90">'x-718'!$A$6:$U$20</definedName>
    <definedName name="TABLE_INFO_1" localSheetId="91">'x-719'!$A$6:$U$20</definedName>
    <definedName name="TABLE_INFO_1" localSheetId="92">'x-720'!$A$6:$D$20</definedName>
    <definedName name="TABLE_INFO_1" localSheetId="93">'x-801'!$A$6:$M$20</definedName>
    <definedName name="TABLE_INFO_1" localSheetId="94">'x-802'!$A$6:$M$20</definedName>
    <definedName name="TABLE_INFO_1" localSheetId="95">'x-803'!$A$6:$M$20</definedName>
    <definedName name="TABLE_INFO_1" localSheetId="96">'x-804'!$A$6:$M$20</definedName>
    <definedName name="TABLE_INFO_1" localSheetId="97">'x-805'!$A$6:$M$20</definedName>
    <definedName name="TABLE_INFO_1" localSheetId="98">'x-806'!$A$6:$M$20</definedName>
    <definedName name="TABLE_INFO_1" localSheetId="99">'x-807'!$A$6:$M$20</definedName>
    <definedName name="TABLE_INFO_1" localSheetId="100">'x-808'!$A$6:$M$20</definedName>
    <definedName name="TABLE_INFO_1" localSheetId="101">'x-809'!$A$6:$M$20</definedName>
    <definedName name="TABLE_INFO_1" localSheetId="102">'x-810'!$A$6:$M$20</definedName>
    <definedName name="TABLE_INFO_1" localSheetId="103">'x-811'!$A$6:$M$20</definedName>
    <definedName name="TABLE_INFO_1" localSheetId="104">'x-812'!$A$6:$M$20</definedName>
    <definedName name="TABLE_INFO_1" localSheetId="105">'x-813'!$A$6:$M$20</definedName>
    <definedName name="TABLE_INFO_1" localSheetId="106">'x-814'!$A$6:$B$20</definedName>
    <definedName name="TABLE_INFO_1" localSheetId="107">'x-815'!$A$6:$C$20</definedName>
    <definedName name="TABLE_INFO_1" localSheetId="108">'x-817'!$A$6:$M$20</definedName>
    <definedName name="TABLE_INFO_1" localSheetId="109">'x-818'!$A$6:$M$20</definedName>
    <definedName name="TABLE_INFO_1" localSheetId="110">'x-819'!$A$6:$M$20</definedName>
    <definedName name="TABLE_INFO_1" localSheetId="111">'x-820'!$A$6:$M$20</definedName>
    <definedName name="TABLE_INFO_1" localSheetId="112">'x-821'!$A$6:$M$20</definedName>
    <definedName name="TABLE_INFO_1" localSheetId="113">'x-822'!$A$6:$M$20</definedName>
    <definedName name="TABLE_INFO_1" localSheetId="114">'x-823'!$A$6:$M$20</definedName>
    <definedName name="TABLE_INFO_1" localSheetId="115">'x-824'!$A$6:$AU$20</definedName>
    <definedName name="TABLE_INFO_1" localSheetId="116">'x-825'!$A$6:$B$20</definedName>
    <definedName name="TABLE_INFO_1" localSheetId="117">'x-826'!$A$6:$B$20</definedName>
    <definedName name="TABLE_INFO_1" localSheetId="118">'x-827'!$A$6:$B$20</definedName>
    <definedName name="TABLE_INFO_2" localSheetId="15">'x-204'!$H$6:$L$20</definedName>
    <definedName name="TABLE_INFO_2" localSheetId="37">'x-403'!$P$6:$Q$20</definedName>
    <definedName name="TABLE_INFO_2" localSheetId="38">'x-404'!$P$6:$Q$20</definedName>
    <definedName name="TABLE_INFO_2" localSheetId="43">'x-409'!$P$6:$AB$20</definedName>
    <definedName name="TABLE_INFO_2" localSheetId="44">'x-410'!$P$6:$AB$20</definedName>
    <definedName name="TABLE_INFO_2" localSheetId="49">'x-415'!$P$6:$AB$20</definedName>
    <definedName name="TABLE_INFO_2" localSheetId="102">'x-810'!$P$6:$AB$20</definedName>
    <definedName name="TABLE_REFERENCE" localSheetId="12">'x-201'!$B$15</definedName>
    <definedName name="TABLE_REFERENCE" localSheetId="13">'x-202'!$B$15</definedName>
    <definedName name="TABLE_REFERENCE" localSheetId="14">'x-203'!$B$15</definedName>
    <definedName name="TABLE_REFERENCE" localSheetId="15">'x-204'!$B$15</definedName>
    <definedName name="TABLE_REFERENCE" localSheetId="16">'x-205'!$B$15</definedName>
    <definedName name="TABLE_REFERENCE" localSheetId="17">'x-206'!$B$15</definedName>
    <definedName name="TABLE_REFERENCE" localSheetId="18">'x-207'!$B$15</definedName>
    <definedName name="TABLE_REFERENCE" localSheetId="19">'x-208'!$B$15</definedName>
    <definedName name="TABLE_REFERENCE" localSheetId="20">'x-209'!$B$15</definedName>
    <definedName name="TABLE_REFERENCE" localSheetId="21">'x-214'!$B$15</definedName>
    <definedName name="TABLE_REFERENCE" localSheetId="22">'x-215'!$B$15</definedName>
    <definedName name="TABLE_REFERENCE" localSheetId="23">'x-216'!$B$15</definedName>
    <definedName name="TABLE_REFERENCE" localSheetId="24">'x-217'!$B$15</definedName>
    <definedName name="TABLE_REFERENCE" localSheetId="25">'x-218'!$B$15</definedName>
    <definedName name="TABLE_REFERENCE" localSheetId="26">'x-219'!$B$15</definedName>
    <definedName name="TABLE_REFERENCE" localSheetId="27">'x-301'!$B$15</definedName>
    <definedName name="TABLE_REFERENCE" localSheetId="28">'x-302'!$B$15</definedName>
    <definedName name="TABLE_REFERENCE" localSheetId="29">'x-303'!$B$15</definedName>
    <definedName name="TABLE_REFERENCE" localSheetId="30">'x-304'!$B$15</definedName>
    <definedName name="TABLE_REFERENCE" localSheetId="31">'x-305'!$B$15</definedName>
    <definedName name="TABLE_REFERENCE" localSheetId="32">'x-306'!$B$15</definedName>
    <definedName name="TABLE_REFERENCE" localSheetId="33">'x-307'!$B$15</definedName>
    <definedName name="TABLE_REFERENCE" localSheetId="34">'x-308'!$B$15</definedName>
    <definedName name="TABLE_REFERENCE" localSheetId="35">'x-401'!$B$15</definedName>
    <definedName name="TABLE_REFERENCE" localSheetId="36">'x-402'!$B$15</definedName>
    <definedName name="TABLE_REFERENCE" localSheetId="37">'x-403'!$B$15</definedName>
    <definedName name="TABLE_REFERENCE" localSheetId="38">'x-404'!$B$15</definedName>
    <definedName name="TABLE_REFERENCE" localSheetId="39">'x-405'!$B$15</definedName>
    <definedName name="TABLE_REFERENCE" localSheetId="40">'x-406'!$B$15</definedName>
    <definedName name="TABLE_REFERENCE" localSheetId="41">'x-407'!$B$15</definedName>
    <definedName name="TABLE_REFERENCE" localSheetId="42">'x-408'!$B$15</definedName>
    <definedName name="TABLE_REFERENCE" localSheetId="43">'x-409'!$B$15</definedName>
    <definedName name="TABLE_REFERENCE" localSheetId="44">'x-410'!$B$15</definedName>
    <definedName name="TABLE_REFERENCE" localSheetId="45">'x-411'!$B$15</definedName>
    <definedName name="TABLE_REFERENCE" localSheetId="46">'x-412'!$B$15</definedName>
    <definedName name="TABLE_REFERENCE" localSheetId="47">'x-413'!$B$15</definedName>
    <definedName name="TABLE_REFERENCE" localSheetId="48">'x-414'!$B$15</definedName>
    <definedName name="TABLE_REFERENCE" localSheetId="49">'x-415'!$B$15</definedName>
    <definedName name="TABLE_REFERENCE" localSheetId="50">'x-416'!$B$15</definedName>
    <definedName name="TABLE_REFERENCE" localSheetId="51">'x-417'!$B$15</definedName>
    <definedName name="TABLE_REFERENCE" localSheetId="52">'x-418'!$B$15</definedName>
    <definedName name="TABLE_REFERENCE" localSheetId="53">'x-419'!$B$15</definedName>
    <definedName name="TABLE_REFERENCE" localSheetId="54">'x-420'!$B$15</definedName>
    <definedName name="TABLE_REFERENCE" localSheetId="55">'x-421'!$B$15</definedName>
    <definedName name="TABLE_REFERENCE" localSheetId="56">'x-422'!$B$15</definedName>
    <definedName name="TABLE_REFERENCE" localSheetId="57">'x-423'!$B$15</definedName>
    <definedName name="TABLE_REFERENCE" localSheetId="58">'x-424'!$B$15</definedName>
    <definedName name="TABLE_REFERENCE" localSheetId="59">'x-501'!$B$15</definedName>
    <definedName name="TABLE_REFERENCE" localSheetId="60">'x-502'!$B$15</definedName>
    <definedName name="TABLE_REFERENCE" localSheetId="61">'x-503'!$B$15</definedName>
    <definedName name="TABLE_REFERENCE" localSheetId="62">'x-504'!$B$15</definedName>
    <definedName name="TABLE_REFERENCE" localSheetId="63">'x-505'!$B$15</definedName>
    <definedName name="TABLE_REFERENCE" localSheetId="64">'x-605'!$B$15</definedName>
    <definedName name="TABLE_REFERENCE" localSheetId="65">'x-606'!$B$15</definedName>
    <definedName name="TABLE_REFERENCE" localSheetId="66">'x-607'!$B$15</definedName>
    <definedName name="TABLE_REFERENCE" localSheetId="67">'x-608'!$B$15</definedName>
    <definedName name="TABLE_REFERENCE" localSheetId="68">'x-609'!$B$15</definedName>
    <definedName name="TABLE_REFERENCE" localSheetId="69">'x-610'!$B$15</definedName>
    <definedName name="TABLE_REFERENCE" localSheetId="70">'x-611'!$B$15</definedName>
    <definedName name="TABLE_REFERENCE" localSheetId="71">'x-612'!$B$15</definedName>
    <definedName name="TABLE_REFERENCE" localSheetId="72">'x-613'!$B$15</definedName>
    <definedName name="TABLE_REFERENCE" localSheetId="73">'x-614'!$B$15</definedName>
    <definedName name="TABLE_REFERENCE" localSheetId="74">'x-615'!$B$15</definedName>
    <definedName name="TABLE_REFERENCE" localSheetId="75">'x-703'!$B$15</definedName>
    <definedName name="TABLE_REFERENCE" localSheetId="76">'x-704'!$B$15</definedName>
    <definedName name="TABLE_REFERENCE" localSheetId="77">'x-705'!$B$15</definedName>
    <definedName name="TABLE_REFERENCE" localSheetId="78">'x-706'!$B$15</definedName>
    <definedName name="TABLE_REFERENCE" localSheetId="79">'x-707'!$B$15</definedName>
    <definedName name="TABLE_REFERENCE" localSheetId="80">'x-708'!$B$15</definedName>
    <definedName name="TABLE_REFERENCE" localSheetId="81">'x-709'!$B$15</definedName>
    <definedName name="TABLE_REFERENCE" localSheetId="82">'x-710'!$B$15</definedName>
    <definedName name="TABLE_REFERENCE" localSheetId="83">'x-711'!$B$15</definedName>
    <definedName name="TABLE_REFERENCE" localSheetId="84">'x-712'!$B$15</definedName>
    <definedName name="TABLE_REFERENCE" localSheetId="85">'x-713'!$B$15</definedName>
    <definedName name="TABLE_REFERENCE" localSheetId="86">'x-714'!$B$15</definedName>
    <definedName name="TABLE_REFERENCE" localSheetId="87">'x-715'!$B$15</definedName>
    <definedName name="TABLE_REFERENCE" localSheetId="88">'x-716'!$B$15</definedName>
    <definedName name="TABLE_REFERENCE" localSheetId="89">'x-717'!$B$15</definedName>
    <definedName name="TABLE_REFERENCE" localSheetId="90">'x-718'!$B$15</definedName>
    <definedName name="TABLE_REFERENCE" localSheetId="91">'x-719'!$B$15</definedName>
    <definedName name="TABLE_REFERENCE" localSheetId="92">'x-720'!$B$15</definedName>
    <definedName name="TABLE_REFERENCE" localSheetId="93">'x-801'!$B$15</definedName>
    <definedName name="TABLE_REFERENCE" localSheetId="94">'x-802'!$B$15</definedName>
    <definedName name="TABLE_REFERENCE" localSheetId="95">'x-803'!$B$15</definedName>
    <definedName name="TABLE_REFERENCE" localSheetId="96">'x-804'!$B$15</definedName>
    <definedName name="TABLE_REFERENCE" localSheetId="97">'x-805'!$B$15</definedName>
    <definedName name="TABLE_REFERENCE" localSheetId="98">'x-806'!$B$15</definedName>
    <definedName name="TABLE_REFERENCE" localSheetId="99">'x-807'!$B$15</definedName>
    <definedName name="TABLE_REFERENCE" localSheetId="100">'x-808'!$B$15</definedName>
    <definedName name="TABLE_REFERENCE" localSheetId="101">'x-809'!$B$15</definedName>
    <definedName name="TABLE_REFERENCE" localSheetId="102">'x-810'!$B$15</definedName>
    <definedName name="TABLE_REFERENCE" localSheetId="103">'x-811'!$B$15</definedName>
    <definedName name="TABLE_REFERENCE" localSheetId="104">'x-812'!$B$15</definedName>
    <definedName name="TABLE_REFERENCE" localSheetId="105">'x-813'!$B$15</definedName>
    <definedName name="TABLE_REFERENCE" localSheetId="106">'x-814'!$B$15</definedName>
    <definedName name="TABLE_REFERENCE" localSheetId="107">'x-815'!$B$15</definedName>
    <definedName name="TABLE_REFERENCE" localSheetId="108">'x-817'!$B$15</definedName>
    <definedName name="TABLE_REFERENCE" localSheetId="109">'x-818'!$B$15</definedName>
    <definedName name="TABLE_REFERENCE" localSheetId="110">'x-819'!$B$15</definedName>
    <definedName name="TABLE_REFERENCE" localSheetId="111">'x-820'!$B$15</definedName>
    <definedName name="TABLE_REFERENCE" localSheetId="112">'x-821'!$B$15</definedName>
    <definedName name="TABLE_REFERENCE" localSheetId="113">'x-822'!$B$15</definedName>
    <definedName name="TABLE_REFERENCE" localSheetId="114">'x-823'!$B$15</definedName>
    <definedName name="TABLE_REFERENCE" localSheetId="115">'x-824'!$B$15</definedName>
    <definedName name="TABLE_REFERENCE" localSheetId="116">'x-825'!$B$15</definedName>
    <definedName name="TABLE_REFERENCE" localSheetId="117">'x-826'!$B$15</definedName>
    <definedName name="TABLE_REFERENCE" localSheetId="118">'x-827'!$B$15</definedName>
    <definedName name="TABLE_REFERENCE">'x-Series Number'!$B$15</definedName>
    <definedName name="table_reference_1" localSheetId="8">'x-101'!$B$15</definedName>
    <definedName name="table_reference_1" localSheetId="9">'x-102'!$B$15</definedName>
    <definedName name="table_reference_1" localSheetId="10">'x-103'!$B$15</definedName>
    <definedName name="table_reference_1" localSheetId="11">'x-104'!$B$15</definedName>
    <definedName name="TABLE_REFERENCE_1" localSheetId="12">'x-201'!$B$15</definedName>
    <definedName name="TABLE_REFERENCE_1" localSheetId="13">'x-202'!$B$15</definedName>
    <definedName name="TABLE_REFERENCE_1" localSheetId="14">'x-203'!$B$15</definedName>
    <definedName name="TABLE_REFERENCE_1" localSheetId="15">'x-204'!$B$15</definedName>
    <definedName name="TABLE_REFERENCE_1" localSheetId="16">'x-205'!$B$15</definedName>
    <definedName name="TABLE_REFERENCE_1" localSheetId="17">'x-206'!$B$15</definedName>
    <definedName name="TABLE_REFERENCE_1" localSheetId="18">'x-207'!$B$15</definedName>
    <definedName name="TABLE_REFERENCE_1" localSheetId="19">'x-208'!$B$15</definedName>
    <definedName name="TABLE_REFERENCE_1" localSheetId="20">'x-209'!$B$15</definedName>
    <definedName name="TABLE_REFERENCE_1" localSheetId="21">'x-214'!$B$15</definedName>
    <definedName name="TABLE_REFERENCE_1" localSheetId="22">'x-215'!$B$15</definedName>
    <definedName name="TABLE_REFERENCE_1" localSheetId="23">'x-216'!$B$15</definedName>
    <definedName name="TABLE_REFERENCE_1" localSheetId="24">'x-217'!$B$15</definedName>
    <definedName name="TABLE_REFERENCE_1" localSheetId="25">'x-218'!$B$15</definedName>
    <definedName name="TABLE_REFERENCE_1" localSheetId="26">'x-219'!$B$15</definedName>
    <definedName name="TABLE_REFERENCE_1" localSheetId="27">'x-301'!$B$15</definedName>
    <definedName name="TABLE_REFERENCE_1" localSheetId="28">'x-302'!$B$15</definedName>
    <definedName name="TABLE_REFERENCE_1" localSheetId="29">'x-303'!$B$15</definedName>
    <definedName name="TABLE_REFERENCE_1" localSheetId="30">'x-304'!$B$15</definedName>
    <definedName name="TABLE_REFERENCE_1" localSheetId="31">'x-305'!$B$15</definedName>
    <definedName name="TABLE_REFERENCE_1" localSheetId="32">'x-306'!$B$15</definedName>
    <definedName name="TABLE_REFERENCE_1" localSheetId="33">'x-307'!$B$15</definedName>
    <definedName name="TABLE_REFERENCE_1" localSheetId="34">'x-308'!$B$15</definedName>
    <definedName name="TABLE_REFERENCE_1" localSheetId="35">'x-401'!$B$15</definedName>
    <definedName name="TABLE_REFERENCE_1" localSheetId="36">'x-402'!$B$15</definedName>
    <definedName name="TABLE_REFERENCE_1" localSheetId="37">'x-403'!$B$15</definedName>
    <definedName name="TABLE_REFERENCE_1" localSheetId="38">'x-404'!$B$15</definedName>
    <definedName name="TABLE_REFERENCE_1" localSheetId="39">'x-405'!$B$15</definedName>
    <definedName name="TABLE_REFERENCE_1" localSheetId="40">'x-406'!$B$15</definedName>
    <definedName name="TABLE_REFERENCE_1" localSheetId="41">'x-407'!$B$15</definedName>
    <definedName name="TABLE_REFERENCE_1" localSheetId="42">'x-408'!$B$15</definedName>
    <definedName name="TABLE_REFERENCE_1" localSheetId="43">'x-409'!$B$15</definedName>
    <definedName name="TABLE_REFERENCE_1" localSheetId="44">'x-410'!$B$15</definedName>
    <definedName name="TABLE_REFERENCE_1" localSheetId="45">'x-411'!$B$15</definedName>
    <definedName name="TABLE_REFERENCE_1" localSheetId="46">'x-412'!$B$15</definedName>
    <definedName name="TABLE_REFERENCE_1" localSheetId="47">'x-413'!$B$15</definedName>
    <definedName name="TABLE_REFERENCE_1" localSheetId="48">'x-414'!$B$15</definedName>
    <definedName name="TABLE_REFERENCE_1" localSheetId="49">'x-415'!$B$15</definedName>
    <definedName name="TABLE_REFERENCE_1" localSheetId="50">'x-416'!$B$15</definedName>
    <definedName name="TABLE_REFERENCE_1" localSheetId="51">'x-417'!$B$15</definedName>
    <definedName name="TABLE_REFERENCE_1" localSheetId="52">'x-418'!$B$15</definedName>
    <definedName name="TABLE_REFERENCE_1" localSheetId="53">'x-419'!$B$15</definedName>
    <definedName name="TABLE_REFERENCE_1" localSheetId="54">'x-420'!$B$15</definedName>
    <definedName name="TABLE_REFERENCE_1" localSheetId="55">'x-421'!$B$15</definedName>
    <definedName name="TABLE_REFERENCE_1" localSheetId="56">'x-422'!$B$15</definedName>
    <definedName name="TABLE_REFERENCE_1" localSheetId="57">'x-423'!$B$15</definedName>
    <definedName name="TABLE_REFERENCE_1" localSheetId="58">'x-424'!$B$15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'x-605'!$B$15</definedName>
    <definedName name="TABLE_REFERENCE_1" localSheetId="65">'x-606'!$B$15</definedName>
    <definedName name="TABLE_REFERENCE_1" localSheetId="66">'x-607'!$B$15</definedName>
    <definedName name="TABLE_REFERENCE_1" localSheetId="67">'x-608'!$B$15</definedName>
    <definedName name="TABLE_REFERENCE_1" localSheetId="68">'x-609'!$B$15</definedName>
    <definedName name="TABLE_REFERENCE_1" localSheetId="69">'x-610'!$B$15</definedName>
    <definedName name="TABLE_REFERENCE_1" localSheetId="70">'x-611'!$B$15</definedName>
    <definedName name="TABLE_REFERENCE_1" localSheetId="71">'x-612'!$B$15</definedName>
    <definedName name="TABLE_REFERENCE_1" localSheetId="72">'x-613'!$B$15</definedName>
    <definedName name="TABLE_REFERENCE_1" localSheetId="73">'x-614'!$B$15</definedName>
    <definedName name="TABLE_REFERENCE_1" localSheetId="74">'x-615'!$B$15</definedName>
    <definedName name="TABLE_REFERENCE_1" localSheetId="75">'x-703'!$B$15</definedName>
    <definedName name="TABLE_REFERENCE_1" localSheetId="76">'x-704'!$B$15</definedName>
    <definedName name="TABLE_REFERENCE_1" localSheetId="77">'x-705'!$B$15</definedName>
    <definedName name="TABLE_REFERENCE_1" localSheetId="78">'x-706'!$B$15</definedName>
    <definedName name="TABLE_REFERENCE_1" localSheetId="79">'x-707'!$B$15</definedName>
    <definedName name="TABLE_REFERENCE_1" localSheetId="80">'x-708'!$B$15</definedName>
    <definedName name="TABLE_REFERENCE_1" localSheetId="81">'x-709'!$B$15</definedName>
    <definedName name="TABLE_REFERENCE_1" localSheetId="82">'x-710'!$B$15</definedName>
    <definedName name="TABLE_REFERENCE_1" localSheetId="83">'x-711'!$B$15</definedName>
    <definedName name="TABLE_REFERENCE_1" localSheetId="84">'x-712'!$B$15</definedName>
    <definedName name="TABLE_REFERENCE_1" localSheetId="85">'x-713'!$B$15</definedName>
    <definedName name="TABLE_REFERENCE_1" localSheetId="86">'x-714'!$B$15</definedName>
    <definedName name="TABLE_REFERENCE_1" localSheetId="87">'x-715'!$B$15</definedName>
    <definedName name="TABLE_REFERENCE_1" localSheetId="88">'x-716'!$B$15</definedName>
    <definedName name="TABLE_REFERENCE_1" localSheetId="89">'x-717'!$B$15</definedName>
    <definedName name="TABLE_REFERENCE_1" localSheetId="90">'x-718'!$B$15</definedName>
    <definedName name="TABLE_REFERENCE_1" localSheetId="91">'x-719'!$B$15</definedName>
    <definedName name="TABLE_REFERENCE_1" localSheetId="92">'x-720'!$B$15</definedName>
    <definedName name="TABLE_REFERENCE_1" localSheetId="93">'x-801'!$B$15</definedName>
    <definedName name="TABLE_REFERENCE_1" localSheetId="94">'x-802'!$B$15</definedName>
    <definedName name="TABLE_REFERENCE_1" localSheetId="95">'x-803'!$B$15</definedName>
    <definedName name="TABLE_REFERENCE_1" localSheetId="96">'x-804'!$B$15</definedName>
    <definedName name="TABLE_REFERENCE_1" localSheetId="97">'x-805'!$B$15</definedName>
    <definedName name="TABLE_REFERENCE_1" localSheetId="98">'x-806'!$B$15</definedName>
    <definedName name="TABLE_REFERENCE_1" localSheetId="99">'x-807'!$B$15</definedName>
    <definedName name="TABLE_REFERENCE_1" localSheetId="100">'x-808'!$B$15</definedName>
    <definedName name="TABLE_REFERENCE_1" localSheetId="101">'x-809'!$B$15</definedName>
    <definedName name="TABLE_REFERENCE_1" localSheetId="102">'x-810'!$B$15</definedName>
    <definedName name="TABLE_REFERENCE_1" localSheetId="103">'x-811'!$B$15</definedName>
    <definedName name="TABLE_REFERENCE_1" localSheetId="104">'x-812'!$B$15</definedName>
    <definedName name="TABLE_REFERENCE_1" localSheetId="105">'x-813'!$B$15</definedName>
    <definedName name="TABLE_REFERENCE_1" localSheetId="106">'x-814'!$B$15</definedName>
    <definedName name="TABLE_REFERENCE_1" localSheetId="107">'x-815'!$B$15</definedName>
    <definedName name="TABLE_REFERENCE_1" localSheetId="108">'x-817'!$B$15</definedName>
    <definedName name="TABLE_REFERENCE_1" localSheetId="109">'x-818'!$B$15</definedName>
    <definedName name="TABLE_REFERENCE_1" localSheetId="110">'x-819'!$B$15</definedName>
    <definedName name="TABLE_REFERENCE_1" localSheetId="111">'x-820'!$B$15</definedName>
    <definedName name="TABLE_REFERENCE_1" localSheetId="112">'x-821'!$B$15</definedName>
    <definedName name="TABLE_REFERENCE_1" localSheetId="113">'x-822'!$B$15</definedName>
    <definedName name="TABLE_REFERENCE_1" localSheetId="114">'x-823'!$B$15</definedName>
    <definedName name="TABLE_REFERENCE_1" localSheetId="115">'x-824'!$B$15</definedName>
    <definedName name="TABLE_REFERENCE_1" localSheetId="116">'x-825'!$B$15</definedName>
    <definedName name="TABLE_REFERENCE_1" localSheetId="117">'x-826'!$B$15</definedName>
    <definedName name="TABLE_REFERENCE_1" localSheetId="118">'x-827'!$B$15</definedName>
    <definedName name="TABLE_REFERENCE_2" localSheetId="15">'x-204'!$I$15</definedName>
    <definedName name="TABLE_REFERENCE_2" localSheetId="37">'x-403'!$Q$15</definedName>
    <definedName name="TABLE_REFERENCE_2" localSheetId="38">'x-404'!$Q$15</definedName>
    <definedName name="TABLE_REFERENCE_2" localSheetId="43">'x-409'!$Q$15</definedName>
    <definedName name="TABLE_REFERENCE_2" localSheetId="44">'x-410'!$Q$15</definedName>
    <definedName name="TABLE_REFERENCE_2" localSheetId="49">'x-415'!$Q$15</definedName>
    <definedName name="TABLE_REFERENCE_2" localSheetId="102">'x-810'!$Q$15</definedName>
    <definedName name="TABLE_REFERENCE_GUIDANCE" localSheetId="12">'x-201'!$B$16</definedName>
    <definedName name="TABLE_REFERENCE_GUIDANCE" localSheetId="13">'x-202'!$B$16</definedName>
    <definedName name="TABLE_REFERENCE_GUIDANCE" localSheetId="14">'x-203'!$B$16</definedName>
    <definedName name="TABLE_REFERENCE_GUIDANCE" localSheetId="15">'x-204'!$B$16</definedName>
    <definedName name="TABLE_REFERENCE_GUIDANCE" localSheetId="16">'x-205'!$B$16</definedName>
    <definedName name="TABLE_REFERENCE_GUIDANCE" localSheetId="17">'x-206'!$B$16</definedName>
    <definedName name="TABLE_REFERENCE_GUIDANCE" localSheetId="18">'x-207'!$B$16</definedName>
    <definedName name="TABLE_REFERENCE_GUIDANCE" localSheetId="19">'x-208'!$B$16</definedName>
    <definedName name="TABLE_REFERENCE_GUIDANCE" localSheetId="20">'x-209'!$B$16</definedName>
    <definedName name="TABLE_REFERENCE_GUIDANCE" localSheetId="21">'x-214'!$B$16</definedName>
    <definedName name="TABLE_REFERENCE_GUIDANCE" localSheetId="22">'x-215'!$B$16</definedName>
    <definedName name="TABLE_REFERENCE_GUIDANCE" localSheetId="23">'x-216'!$B$16</definedName>
    <definedName name="TABLE_REFERENCE_GUIDANCE" localSheetId="24">'x-217'!$B$16</definedName>
    <definedName name="TABLE_REFERENCE_GUIDANCE" localSheetId="25">'x-218'!$B$16</definedName>
    <definedName name="TABLE_REFERENCE_GUIDANCE" localSheetId="26">'x-219'!$B$16</definedName>
    <definedName name="TABLE_REFERENCE_GUIDANCE" localSheetId="27">'x-301'!$B$16</definedName>
    <definedName name="TABLE_REFERENCE_GUIDANCE" localSheetId="28">'x-302'!$B$16</definedName>
    <definedName name="TABLE_REFERENCE_GUIDANCE" localSheetId="29">'x-303'!$B$16</definedName>
    <definedName name="TABLE_REFERENCE_GUIDANCE" localSheetId="30">'x-304'!$B$16</definedName>
    <definedName name="TABLE_REFERENCE_GUIDANCE" localSheetId="31">'x-305'!$B$16</definedName>
    <definedName name="TABLE_REFERENCE_GUIDANCE" localSheetId="32">'x-306'!$B$16</definedName>
    <definedName name="TABLE_REFERENCE_GUIDANCE" localSheetId="33">'x-307'!$B$16</definedName>
    <definedName name="TABLE_REFERENCE_GUIDANCE" localSheetId="34">'x-308'!$B$16</definedName>
    <definedName name="TABLE_REFERENCE_GUIDANCE" localSheetId="35">'x-401'!$B$16</definedName>
    <definedName name="TABLE_REFERENCE_GUIDANCE" localSheetId="36">'x-402'!$B$16</definedName>
    <definedName name="TABLE_REFERENCE_GUIDANCE" localSheetId="37">'x-403'!$B$16</definedName>
    <definedName name="TABLE_REFERENCE_GUIDANCE" localSheetId="38">'x-404'!$B$16</definedName>
    <definedName name="TABLE_REFERENCE_GUIDANCE" localSheetId="39">'x-405'!$B$16</definedName>
    <definedName name="TABLE_REFERENCE_GUIDANCE" localSheetId="40">'x-406'!$B$16</definedName>
    <definedName name="TABLE_REFERENCE_GUIDANCE" localSheetId="41">'x-407'!$B$16</definedName>
    <definedName name="TABLE_REFERENCE_GUIDANCE" localSheetId="42">'x-408'!$B$16</definedName>
    <definedName name="TABLE_REFERENCE_GUIDANCE" localSheetId="43">'x-409'!$B$16</definedName>
    <definedName name="TABLE_REFERENCE_GUIDANCE" localSheetId="44">'x-410'!$B$16</definedName>
    <definedName name="TABLE_REFERENCE_GUIDANCE" localSheetId="45">'x-411'!$B$16</definedName>
    <definedName name="TABLE_REFERENCE_GUIDANCE" localSheetId="46">'x-412'!$B$16</definedName>
    <definedName name="TABLE_REFERENCE_GUIDANCE" localSheetId="47">'x-413'!$B$16</definedName>
    <definedName name="TABLE_REFERENCE_GUIDANCE" localSheetId="48">'x-414'!$B$16</definedName>
    <definedName name="TABLE_REFERENCE_GUIDANCE" localSheetId="49">'x-415'!$B$16</definedName>
    <definedName name="TABLE_REFERENCE_GUIDANCE" localSheetId="50">'x-416'!$B$16</definedName>
    <definedName name="TABLE_REFERENCE_GUIDANCE" localSheetId="51">'x-417'!$B$16</definedName>
    <definedName name="TABLE_REFERENCE_GUIDANCE" localSheetId="52">'x-418'!$B$16</definedName>
    <definedName name="TABLE_REFERENCE_GUIDANCE" localSheetId="53">'x-419'!$B$16</definedName>
    <definedName name="TABLE_REFERENCE_GUIDANCE" localSheetId="54">'x-420'!$B$16</definedName>
    <definedName name="TABLE_REFERENCE_GUIDANCE" localSheetId="55">'x-421'!$B$16</definedName>
    <definedName name="TABLE_REFERENCE_GUIDANCE" localSheetId="56">'x-422'!$B$16</definedName>
    <definedName name="TABLE_REFERENCE_GUIDANCE" localSheetId="57">'x-423'!$B$16</definedName>
    <definedName name="TABLE_REFERENCE_GUIDANCE" localSheetId="58">'x-424'!$B$16</definedName>
    <definedName name="TABLE_REFERENCE_GUIDANCE" localSheetId="59">'x-501'!$B$16</definedName>
    <definedName name="TABLE_REFERENCE_GUIDANCE" localSheetId="60">'x-502'!$B$16</definedName>
    <definedName name="TABLE_REFERENCE_GUIDANCE" localSheetId="61">'x-503'!$B$16</definedName>
    <definedName name="TABLE_REFERENCE_GUIDANCE" localSheetId="62">'x-504'!$B$16</definedName>
    <definedName name="TABLE_REFERENCE_GUIDANCE" localSheetId="63">'x-505'!$B$16</definedName>
    <definedName name="TABLE_REFERENCE_GUIDANCE" localSheetId="64">'x-605'!$B$16</definedName>
    <definedName name="TABLE_REFERENCE_GUIDANCE" localSheetId="65">'x-606'!$B$16</definedName>
    <definedName name="TABLE_REFERENCE_GUIDANCE" localSheetId="66">'x-607'!$B$16</definedName>
    <definedName name="TABLE_REFERENCE_GUIDANCE" localSheetId="67">'x-608'!$B$16</definedName>
    <definedName name="TABLE_REFERENCE_GUIDANCE" localSheetId="68">'x-609'!$B$16</definedName>
    <definedName name="TABLE_REFERENCE_GUIDANCE" localSheetId="69">'x-610'!$B$16</definedName>
    <definedName name="TABLE_REFERENCE_GUIDANCE" localSheetId="70">'x-611'!$B$16</definedName>
    <definedName name="TABLE_REFERENCE_GUIDANCE" localSheetId="71">'x-612'!$B$16</definedName>
    <definedName name="TABLE_REFERENCE_GUIDANCE" localSheetId="72">'x-613'!$B$16</definedName>
    <definedName name="TABLE_REFERENCE_GUIDANCE" localSheetId="73">'x-614'!$B$16</definedName>
    <definedName name="TABLE_REFERENCE_GUIDANCE" localSheetId="74">'x-615'!$B$16</definedName>
    <definedName name="TABLE_REFERENCE_GUIDANCE" localSheetId="75">'x-703'!$B$16</definedName>
    <definedName name="TABLE_REFERENCE_GUIDANCE" localSheetId="76">'x-704'!$B$16</definedName>
    <definedName name="TABLE_REFERENCE_GUIDANCE" localSheetId="77">'x-705'!$B$16</definedName>
    <definedName name="TABLE_REFERENCE_GUIDANCE" localSheetId="78">'x-706'!$B$16</definedName>
    <definedName name="TABLE_REFERENCE_GUIDANCE" localSheetId="79">'x-707'!$B$16</definedName>
    <definedName name="TABLE_REFERENCE_GUIDANCE" localSheetId="80">'x-708'!$B$16</definedName>
    <definedName name="TABLE_REFERENCE_GUIDANCE" localSheetId="81">'x-709'!$B$16</definedName>
    <definedName name="TABLE_REFERENCE_GUIDANCE" localSheetId="82">'x-710'!$B$16</definedName>
    <definedName name="TABLE_REFERENCE_GUIDANCE" localSheetId="83">'x-711'!$B$16</definedName>
    <definedName name="TABLE_REFERENCE_GUIDANCE" localSheetId="84">'x-712'!$B$16</definedName>
    <definedName name="TABLE_REFERENCE_GUIDANCE" localSheetId="85">'x-713'!$B$16</definedName>
    <definedName name="TABLE_REFERENCE_GUIDANCE" localSheetId="86">'x-714'!$B$16</definedName>
    <definedName name="TABLE_REFERENCE_GUIDANCE" localSheetId="87">'x-715'!$B$16</definedName>
    <definedName name="TABLE_REFERENCE_GUIDANCE" localSheetId="88">'x-716'!$B$16</definedName>
    <definedName name="TABLE_REFERENCE_GUIDANCE" localSheetId="89">'x-717'!$B$16</definedName>
    <definedName name="TABLE_REFERENCE_GUIDANCE" localSheetId="90">'x-718'!$B$16</definedName>
    <definedName name="TABLE_REFERENCE_GUIDANCE" localSheetId="91">'x-719'!$B$16</definedName>
    <definedName name="TABLE_REFERENCE_GUIDANCE" localSheetId="92">'x-720'!$B$16</definedName>
    <definedName name="TABLE_REFERENCE_GUIDANCE" localSheetId="93">'x-801'!$B$16</definedName>
    <definedName name="TABLE_REFERENCE_GUIDANCE" localSheetId="94">'x-802'!$B$16</definedName>
    <definedName name="TABLE_REFERENCE_GUIDANCE" localSheetId="95">'x-803'!$B$16</definedName>
    <definedName name="TABLE_REFERENCE_GUIDANCE" localSheetId="96">'x-804'!$B$16</definedName>
    <definedName name="TABLE_REFERENCE_GUIDANCE" localSheetId="97">'x-805'!$B$16</definedName>
    <definedName name="TABLE_REFERENCE_GUIDANCE" localSheetId="98">'x-806'!$B$16</definedName>
    <definedName name="TABLE_REFERENCE_GUIDANCE" localSheetId="99">'x-807'!$B$16</definedName>
    <definedName name="TABLE_REFERENCE_GUIDANCE" localSheetId="100">'x-808'!$B$16</definedName>
    <definedName name="TABLE_REFERENCE_GUIDANCE" localSheetId="101">'x-809'!$B$16</definedName>
    <definedName name="TABLE_REFERENCE_GUIDANCE" localSheetId="102">'x-810'!$B$16</definedName>
    <definedName name="TABLE_REFERENCE_GUIDANCE" localSheetId="103">'x-811'!$B$16</definedName>
    <definedName name="TABLE_REFERENCE_GUIDANCE" localSheetId="104">'x-812'!$B$16</definedName>
    <definedName name="TABLE_REFERENCE_GUIDANCE" localSheetId="105">'x-813'!$B$16</definedName>
    <definedName name="TABLE_REFERENCE_GUIDANCE" localSheetId="106">'x-814'!$B$16</definedName>
    <definedName name="TABLE_REFERENCE_GUIDANCE" localSheetId="107">'x-815'!$B$16</definedName>
    <definedName name="TABLE_REFERENCE_GUIDANCE" localSheetId="108">'x-817'!$B$16</definedName>
    <definedName name="TABLE_REFERENCE_GUIDANCE" localSheetId="109">'x-818'!$B$16</definedName>
    <definedName name="TABLE_REFERENCE_GUIDANCE" localSheetId="110">'x-819'!$B$16</definedName>
    <definedName name="TABLE_REFERENCE_GUIDANCE" localSheetId="111">'x-820'!$B$16</definedName>
    <definedName name="TABLE_REFERENCE_GUIDANCE" localSheetId="112">'x-821'!$B$16</definedName>
    <definedName name="TABLE_REFERENCE_GUIDANCE" localSheetId="113">'x-822'!$B$16</definedName>
    <definedName name="TABLE_REFERENCE_GUIDANCE" localSheetId="114">'x-823'!$B$16</definedName>
    <definedName name="TABLE_REFERENCE_GUIDANCE" localSheetId="115">'x-824'!$B$16</definedName>
    <definedName name="TABLE_REFERENCE_GUIDANCE" localSheetId="116">'x-825'!$B$16</definedName>
    <definedName name="TABLE_REFERENCE_GUIDANCE" localSheetId="117">'x-826'!$B$16</definedName>
    <definedName name="TABLE_REFERENCE_GUIDANCE" localSheetId="118">'x-827'!$B$16</definedName>
    <definedName name="TABLE_REFERENCE_GUIDANCE">'x-Series Number'!$B$16</definedName>
    <definedName name="table_reference_guidance_1" localSheetId="8">'x-101'!$B$16</definedName>
    <definedName name="table_reference_guidance_1" localSheetId="9">'x-102'!$B$16</definedName>
    <definedName name="table_reference_guidance_1" localSheetId="10">'x-103'!$B$16</definedName>
    <definedName name="table_reference_guidance_1" localSheetId="11">'x-104'!$B$16</definedName>
    <definedName name="TABLE_REFERENCE_GUIDANCE_1" localSheetId="12">'x-201'!$B$16</definedName>
    <definedName name="TABLE_REFERENCE_GUIDANCE_1" localSheetId="13">'x-202'!$B$16</definedName>
    <definedName name="TABLE_REFERENCE_GUIDANCE_1" localSheetId="14">'x-203'!$B$16</definedName>
    <definedName name="TABLE_REFERENCE_GUIDANCE_1" localSheetId="15">'x-204'!$B$16</definedName>
    <definedName name="TABLE_REFERENCE_GUIDANCE_1" localSheetId="16">'x-205'!$B$16</definedName>
    <definedName name="TABLE_REFERENCE_GUIDANCE_1" localSheetId="17">'x-206'!$B$16</definedName>
    <definedName name="TABLE_REFERENCE_GUIDANCE_1" localSheetId="18">'x-207'!$B$16</definedName>
    <definedName name="TABLE_REFERENCE_GUIDANCE_1" localSheetId="19">'x-208'!$B$16</definedName>
    <definedName name="TABLE_REFERENCE_GUIDANCE_1" localSheetId="20">'x-209'!$B$16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'x-217'!$B$16</definedName>
    <definedName name="TABLE_REFERENCE_GUIDANCE_1" localSheetId="25">'x-218'!$B$16</definedName>
    <definedName name="TABLE_REFERENCE_GUIDANCE_1" localSheetId="26">'x-219'!$B$16</definedName>
    <definedName name="TABLE_REFERENCE_GUIDANCE_1" localSheetId="27">'x-301'!$B$16</definedName>
    <definedName name="TABLE_REFERENCE_GUIDANCE_1" localSheetId="28">'x-302'!$B$16</definedName>
    <definedName name="TABLE_REFERENCE_GUIDANCE_1" localSheetId="29">'x-303'!$B$16</definedName>
    <definedName name="TABLE_REFERENCE_GUIDANCE_1" localSheetId="30">'x-304'!$B$16</definedName>
    <definedName name="TABLE_REFERENCE_GUIDANCE_1" localSheetId="31">'x-305'!$B$16</definedName>
    <definedName name="TABLE_REFERENCE_GUIDANCE_1" localSheetId="32">'x-306'!$B$16</definedName>
    <definedName name="TABLE_REFERENCE_GUIDANCE_1" localSheetId="33">'x-307'!$B$16</definedName>
    <definedName name="TABLE_REFERENCE_GUIDANCE_1" localSheetId="34">'x-308'!$B$16</definedName>
    <definedName name="TABLE_REFERENCE_GUIDANCE_1" localSheetId="35">'x-401'!$B$16</definedName>
    <definedName name="TABLE_REFERENCE_GUIDANCE_1" localSheetId="36">'x-402'!$B$16</definedName>
    <definedName name="TABLE_REFERENCE_GUIDANCE_1" localSheetId="37">'x-403'!$B$16</definedName>
    <definedName name="TABLE_REFERENCE_GUIDANCE_1" localSheetId="38">'x-404'!$B$16</definedName>
    <definedName name="TABLE_REFERENCE_GUIDANCE_1" localSheetId="39">'x-405'!$B$16</definedName>
    <definedName name="TABLE_REFERENCE_GUIDANCE_1" localSheetId="40">'x-406'!$B$16</definedName>
    <definedName name="TABLE_REFERENCE_GUIDANCE_1" localSheetId="41">'x-407'!$B$16</definedName>
    <definedName name="TABLE_REFERENCE_GUIDANCE_1" localSheetId="42">'x-408'!$B$16</definedName>
    <definedName name="TABLE_REFERENCE_GUIDANCE_1" localSheetId="43">'x-409'!$B$16</definedName>
    <definedName name="TABLE_REFERENCE_GUIDANCE_1" localSheetId="44">'x-410'!$B$16</definedName>
    <definedName name="TABLE_REFERENCE_GUIDANCE_1" localSheetId="45">'x-411'!$B$16</definedName>
    <definedName name="TABLE_REFERENCE_GUIDANCE_1" localSheetId="46">'x-412'!$B$16</definedName>
    <definedName name="TABLE_REFERENCE_GUIDANCE_1" localSheetId="47">'x-413'!$B$16</definedName>
    <definedName name="TABLE_REFERENCE_GUIDANCE_1" localSheetId="48">'x-414'!$B$16</definedName>
    <definedName name="TABLE_REFERENCE_GUIDANCE_1" localSheetId="49">'x-415'!$B$16</definedName>
    <definedName name="TABLE_REFERENCE_GUIDANCE_1" localSheetId="50">'x-416'!$B$16</definedName>
    <definedName name="TABLE_REFERENCE_GUIDANCE_1" localSheetId="51">'x-417'!$B$16</definedName>
    <definedName name="TABLE_REFERENCE_GUIDANCE_1" localSheetId="52">'x-418'!$B$16</definedName>
    <definedName name="TABLE_REFERENCE_GUIDANCE_1" localSheetId="53">'x-419'!$B$16</definedName>
    <definedName name="TABLE_REFERENCE_GUIDANCE_1" localSheetId="54">'x-420'!$B$16</definedName>
    <definedName name="TABLE_REFERENCE_GUIDANCE_1" localSheetId="55">'x-421'!$B$16</definedName>
    <definedName name="TABLE_REFERENCE_GUIDANCE_1" localSheetId="56">'x-422'!$B$16</definedName>
    <definedName name="TABLE_REFERENCE_GUIDANCE_1" localSheetId="57">'x-423'!$B$16</definedName>
    <definedName name="TABLE_REFERENCE_GUIDANCE_1" localSheetId="58">'x-424'!$B$16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'x-605'!$B$16</definedName>
    <definedName name="TABLE_REFERENCE_GUIDANCE_1" localSheetId="65">'x-606'!$B$16</definedName>
    <definedName name="TABLE_REFERENCE_GUIDANCE_1" localSheetId="66">'x-607'!$B$16</definedName>
    <definedName name="TABLE_REFERENCE_GUIDANCE_1" localSheetId="67">'x-608'!$B$16</definedName>
    <definedName name="TABLE_REFERENCE_GUIDANCE_1" localSheetId="68">'x-609'!$B$16</definedName>
    <definedName name="TABLE_REFERENCE_GUIDANCE_1" localSheetId="69">'x-610'!$B$16</definedName>
    <definedName name="TABLE_REFERENCE_GUIDANCE_1" localSheetId="70">'x-611'!$B$16</definedName>
    <definedName name="TABLE_REFERENCE_GUIDANCE_1" localSheetId="71">'x-612'!$B$16</definedName>
    <definedName name="TABLE_REFERENCE_GUIDANCE_1" localSheetId="72">'x-613'!$B$16</definedName>
    <definedName name="TABLE_REFERENCE_GUIDANCE_1" localSheetId="73">'x-614'!$B$16</definedName>
    <definedName name="TABLE_REFERENCE_GUIDANCE_1" localSheetId="74">'x-615'!$B$16</definedName>
    <definedName name="TABLE_REFERENCE_GUIDANCE_1" localSheetId="75">'x-703'!$B$16</definedName>
    <definedName name="TABLE_REFERENCE_GUIDANCE_1" localSheetId="76">'x-704'!$B$16</definedName>
    <definedName name="TABLE_REFERENCE_GUIDANCE_1" localSheetId="77">'x-705'!$B$16</definedName>
    <definedName name="TABLE_REFERENCE_GUIDANCE_1" localSheetId="78">'x-706'!$B$16</definedName>
    <definedName name="TABLE_REFERENCE_GUIDANCE_1" localSheetId="79">'x-707'!$B$16</definedName>
    <definedName name="TABLE_REFERENCE_GUIDANCE_1" localSheetId="80">'x-708'!$B$16</definedName>
    <definedName name="TABLE_REFERENCE_GUIDANCE_1" localSheetId="81">'x-709'!$B$16</definedName>
    <definedName name="TABLE_REFERENCE_GUIDANCE_1" localSheetId="82">'x-710'!$B$16</definedName>
    <definedName name="TABLE_REFERENCE_GUIDANCE_1" localSheetId="83">'x-711'!$B$16</definedName>
    <definedName name="TABLE_REFERENCE_GUIDANCE_1" localSheetId="84">'x-712'!$B$16</definedName>
    <definedName name="TABLE_REFERENCE_GUIDANCE_1" localSheetId="85">'x-713'!$B$16</definedName>
    <definedName name="TABLE_REFERENCE_GUIDANCE_1" localSheetId="86">'x-714'!$B$16</definedName>
    <definedName name="TABLE_REFERENCE_GUIDANCE_1" localSheetId="87">'x-715'!$B$16</definedName>
    <definedName name="TABLE_REFERENCE_GUIDANCE_1" localSheetId="88">'x-716'!$B$16</definedName>
    <definedName name="TABLE_REFERENCE_GUIDANCE_1" localSheetId="89">'x-717'!$B$16</definedName>
    <definedName name="TABLE_REFERENCE_GUIDANCE_1" localSheetId="90">'x-718'!$B$16</definedName>
    <definedName name="TABLE_REFERENCE_GUIDANCE_1" localSheetId="91">'x-719'!$B$16</definedName>
    <definedName name="TABLE_REFERENCE_GUIDANCE_1" localSheetId="92">'x-720'!$B$16</definedName>
    <definedName name="TABLE_REFERENCE_GUIDANCE_1" localSheetId="93">'x-801'!$B$16</definedName>
    <definedName name="TABLE_REFERENCE_GUIDANCE_1" localSheetId="94">'x-802'!$B$16</definedName>
    <definedName name="TABLE_REFERENCE_GUIDANCE_1" localSheetId="95">'x-803'!$B$16</definedName>
    <definedName name="TABLE_REFERENCE_GUIDANCE_1" localSheetId="96">'x-804'!$B$16</definedName>
    <definedName name="TABLE_REFERENCE_GUIDANCE_1" localSheetId="97">'x-805'!$B$16</definedName>
    <definedName name="TABLE_REFERENCE_GUIDANCE_1" localSheetId="98">'x-806'!$B$16</definedName>
    <definedName name="TABLE_REFERENCE_GUIDANCE_1" localSheetId="99">'x-807'!$B$16</definedName>
    <definedName name="TABLE_REFERENCE_GUIDANCE_1" localSheetId="100">'x-808'!$B$16</definedName>
    <definedName name="TABLE_REFERENCE_GUIDANCE_1" localSheetId="101">'x-809'!$B$16</definedName>
    <definedName name="TABLE_REFERENCE_GUIDANCE_1" localSheetId="102">'x-810'!$B$16</definedName>
    <definedName name="TABLE_REFERENCE_GUIDANCE_1" localSheetId="103">'x-811'!$B$16</definedName>
    <definedName name="TABLE_REFERENCE_GUIDANCE_1" localSheetId="104">'x-812'!$B$16</definedName>
    <definedName name="TABLE_REFERENCE_GUIDANCE_1" localSheetId="105">'x-813'!$B$16</definedName>
    <definedName name="TABLE_REFERENCE_GUIDANCE_1" localSheetId="106">'x-814'!$B$16</definedName>
    <definedName name="TABLE_REFERENCE_GUIDANCE_1" localSheetId="107">'x-815'!$B$16</definedName>
    <definedName name="TABLE_REFERENCE_GUIDANCE_1" localSheetId="108">'x-817'!$B$16</definedName>
    <definedName name="TABLE_REFERENCE_GUIDANCE_1" localSheetId="109">'x-818'!$B$16</definedName>
    <definedName name="TABLE_REFERENCE_GUIDANCE_1" localSheetId="110">'x-819'!$B$16</definedName>
    <definedName name="TABLE_REFERENCE_GUIDANCE_1" localSheetId="111">'x-820'!$B$16</definedName>
    <definedName name="TABLE_REFERENCE_GUIDANCE_1" localSheetId="112">'x-821'!$B$16</definedName>
    <definedName name="TABLE_REFERENCE_GUIDANCE_1" localSheetId="113">'x-822'!$B$16</definedName>
    <definedName name="TABLE_REFERENCE_GUIDANCE_1" localSheetId="114">'x-823'!$B$16</definedName>
    <definedName name="TABLE_REFERENCE_GUIDANCE_1" localSheetId="115">'x-824'!$B$16</definedName>
    <definedName name="TABLE_REFERENCE_GUIDANCE_1" localSheetId="116">'x-825'!$B$16</definedName>
    <definedName name="TABLE_REFERENCE_GUIDANCE_1" localSheetId="117">'x-826'!$B$16</definedName>
    <definedName name="TABLE_REFERENCE_GUIDANCE_1" localSheetId="118">'x-827'!$B$16</definedName>
    <definedName name="TABLE_REFERENCE_GUIDANCE_2" localSheetId="15">'x-204'!$I$16</definedName>
    <definedName name="TABLE_REFERENCE_GUIDANCE_2" localSheetId="37">'x-403'!$Q$16</definedName>
    <definedName name="TABLE_REFERENCE_GUIDANCE_2" localSheetId="38">'x-404'!$Q$16</definedName>
    <definedName name="TABLE_REFERENCE_GUIDANCE_2" localSheetId="43">'x-409'!$Q$16</definedName>
    <definedName name="TABLE_REFERENCE_GUIDANCE_2" localSheetId="44">'x-410'!$Q$16</definedName>
    <definedName name="TABLE_REFERENCE_GUIDANCE_2" localSheetId="49">'x-415'!$Q$16</definedName>
    <definedName name="TABLE_REFERENCE_GUIDANCE_2" localSheetId="102">'x-810'!$Q$16</definedName>
    <definedName name="TABLE_RELATED" localSheetId="12">'x-201'!$B$17</definedName>
    <definedName name="TABLE_RELATED" localSheetId="13">'x-202'!$B$17</definedName>
    <definedName name="TABLE_RELATED" localSheetId="14">'x-203'!$B$17</definedName>
    <definedName name="TABLE_RELATED" localSheetId="15">'x-204'!$B$17</definedName>
    <definedName name="TABLE_RELATED" localSheetId="16">'x-205'!$B$17</definedName>
    <definedName name="TABLE_RELATED" localSheetId="17">'x-206'!$B$17</definedName>
    <definedName name="TABLE_RELATED" localSheetId="18">'x-207'!$B$17</definedName>
    <definedName name="TABLE_RELATED" localSheetId="19">'x-208'!$B$17</definedName>
    <definedName name="TABLE_RELATED" localSheetId="20">'x-209'!$B$17</definedName>
    <definedName name="TABLE_RELATED" localSheetId="21">'x-214'!$B$17</definedName>
    <definedName name="TABLE_RELATED" localSheetId="22">'x-215'!$B$17</definedName>
    <definedName name="TABLE_RELATED" localSheetId="23">'x-216'!$B$17</definedName>
    <definedName name="TABLE_RELATED" localSheetId="24">'x-217'!$B$17</definedName>
    <definedName name="TABLE_RELATED" localSheetId="25">'x-218'!$B$17</definedName>
    <definedName name="TABLE_RELATED" localSheetId="26">'x-219'!$B$17</definedName>
    <definedName name="TABLE_RELATED" localSheetId="27">'x-301'!$B$17</definedName>
    <definedName name="TABLE_RELATED" localSheetId="28">'x-302'!$B$17</definedName>
    <definedName name="TABLE_RELATED" localSheetId="29">'x-303'!$B$17</definedName>
    <definedName name="TABLE_RELATED" localSheetId="30">'x-304'!$B$17</definedName>
    <definedName name="TABLE_RELATED" localSheetId="31">'x-305'!$B$17</definedName>
    <definedName name="TABLE_RELATED" localSheetId="32">'x-306'!$B$17</definedName>
    <definedName name="TABLE_RELATED" localSheetId="33">'x-307'!$B$17</definedName>
    <definedName name="TABLE_RELATED" localSheetId="34">'x-308'!$B$17</definedName>
    <definedName name="TABLE_RELATED" localSheetId="35">'x-401'!$B$17</definedName>
    <definedName name="TABLE_RELATED" localSheetId="36">'x-402'!$B$17</definedName>
    <definedName name="TABLE_RELATED" localSheetId="37">'x-403'!$B$17</definedName>
    <definedName name="TABLE_RELATED" localSheetId="38">'x-404'!$B$17</definedName>
    <definedName name="TABLE_RELATED" localSheetId="39">'x-405'!$B$17</definedName>
    <definedName name="TABLE_RELATED" localSheetId="40">'x-406'!$B$17</definedName>
    <definedName name="TABLE_RELATED" localSheetId="41">'x-407'!$B$17</definedName>
    <definedName name="TABLE_RELATED" localSheetId="42">'x-408'!$B$17</definedName>
    <definedName name="TABLE_RELATED" localSheetId="43">'x-409'!$B$17</definedName>
    <definedName name="TABLE_RELATED" localSheetId="44">'x-410'!$B$17</definedName>
    <definedName name="TABLE_RELATED" localSheetId="45">'x-411'!$B$17</definedName>
    <definedName name="TABLE_RELATED" localSheetId="46">'x-412'!$B$17</definedName>
    <definedName name="TABLE_RELATED" localSheetId="47">'x-413'!$B$17</definedName>
    <definedName name="TABLE_RELATED" localSheetId="48">'x-414'!$B$17</definedName>
    <definedName name="TABLE_RELATED" localSheetId="49">'x-415'!$B$17</definedName>
    <definedName name="TABLE_RELATED" localSheetId="50">'x-416'!$B$17</definedName>
    <definedName name="TABLE_RELATED" localSheetId="51">'x-417'!$B$17</definedName>
    <definedName name="TABLE_RELATED" localSheetId="52">'x-418'!$B$17</definedName>
    <definedName name="TABLE_RELATED" localSheetId="53">'x-419'!$B$17</definedName>
    <definedName name="TABLE_RELATED" localSheetId="54">'x-420'!$B$17</definedName>
    <definedName name="TABLE_RELATED" localSheetId="55">'x-421'!$B$17</definedName>
    <definedName name="TABLE_RELATED" localSheetId="56">'x-422'!$B$17</definedName>
    <definedName name="TABLE_RELATED" localSheetId="57">'x-423'!$B$17</definedName>
    <definedName name="TABLE_RELATED" localSheetId="58">'x-424'!$B$17</definedName>
    <definedName name="TABLE_RELATED" localSheetId="59">'x-501'!$B$17</definedName>
    <definedName name="TABLE_RELATED" localSheetId="60">'x-502'!$B$17</definedName>
    <definedName name="TABLE_RELATED" localSheetId="61">'x-503'!$B$17</definedName>
    <definedName name="TABLE_RELATED" localSheetId="62">'x-504'!$B$17</definedName>
    <definedName name="TABLE_RELATED" localSheetId="63">'x-505'!$B$17</definedName>
    <definedName name="TABLE_RELATED" localSheetId="64">'x-605'!$B$17</definedName>
    <definedName name="TABLE_RELATED" localSheetId="65">'x-606'!$B$17</definedName>
    <definedName name="TABLE_RELATED" localSheetId="66">'x-607'!$B$17</definedName>
    <definedName name="TABLE_RELATED" localSheetId="67">'x-608'!$B$17</definedName>
    <definedName name="TABLE_RELATED" localSheetId="68">'x-609'!$B$17</definedName>
    <definedName name="TABLE_RELATED" localSheetId="69">'x-610'!$B$17</definedName>
    <definedName name="TABLE_RELATED" localSheetId="70">'x-611'!$B$17</definedName>
    <definedName name="TABLE_RELATED" localSheetId="71">'x-612'!$B$17</definedName>
    <definedName name="TABLE_RELATED" localSheetId="72">'x-613'!$B$17</definedName>
    <definedName name="TABLE_RELATED" localSheetId="73">'x-614'!$B$17</definedName>
    <definedName name="TABLE_RELATED" localSheetId="74">'x-615'!$B$17</definedName>
    <definedName name="TABLE_RELATED" localSheetId="75">'x-703'!$B$17</definedName>
    <definedName name="TABLE_RELATED" localSheetId="76">'x-704'!$B$17</definedName>
    <definedName name="TABLE_RELATED" localSheetId="77">'x-705'!$B$17</definedName>
    <definedName name="TABLE_RELATED" localSheetId="78">'x-706'!$B$17</definedName>
    <definedName name="TABLE_RELATED" localSheetId="79">'x-707'!$B$17</definedName>
    <definedName name="TABLE_RELATED" localSheetId="80">'x-708'!$B$17</definedName>
    <definedName name="TABLE_RELATED" localSheetId="81">'x-709'!$B$17</definedName>
    <definedName name="TABLE_RELATED" localSheetId="82">'x-710'!$B$17</definedName>
    <definedName name="TABLE_RELATED" localSheetId="83">'x-711'!$B$17</definedName>
    <definedName name="TABLE_RELATED" localSheetId="84">'x-712'!$B$17</definedName>
    <definedName name="TABLE_RELATED" localSheetId="85">'x-713'!$B$17</definedName>
    <definedName name="TABLE_RELATED" localSheetId="86">'x-714'!$B$17</definedName>
    <definedName name="TABLE_RELATED" localSheetId="87">'x-715'!$B$17</definedName>
    <definedName name="TABLE_RELATED" localSheetId="88">'x-716'!$B$17</definedName>
    <definedName name="TABLE_RELATED" localSheetId="89">'x-717'!$B$17</definedName>
    <definedName name="TABLE_RELATED" localSheetId="90">'x-718'!$B$17</definedName>
    <definedName name="TABLE_RELATED" localSheetId="91">'x-719'!$B$17</definedName>
    <definedName name="TABLE_RELATED" localSheetId="92">'x-720'!$B$17</definedName>
    <definedName name="TABLE_RELATED" localSheetId="93">'x-801'!$B$17</definedName>
    <definedName name="TABLE_RELATED" localSheetId="94">'x-802'!$B$17</definedName>
    <definedName name="TABLE_RELATED" localSheetId="95">'x-803'!$B$17</definedName>
    <definedName name="TABLE_RELATED" localSheetId="96">'x-804'!$B$17</definedName>
    <definedName name="TABLE_RELATED" localSheetId="97">'x-805'!$B$17</definedName>
    <definedName name="TABLE_RELATED" localSheetId="98">'x-806'!$B$17</definedName>
    <definedName name="TABLE_RELATED" localSheetId="99">'x-807'!$B$17</definedName>
    <definedName name="TABLE_RELATED" localSheetId="100">'x-808'!$B$17</definedName>
    <definedName name="TABLE_RELATED" localSheetId="101">'x-809'!$B$17</definedName>
    <definedName name="TABLE_RELATED" localSheetId="102">'x-810'!$B$17</definedName>
    <definedName name="TABLE_RELATED" localSheetId="103">'x-811'!$B$17</definedName>
    <definedName name="TABLE_RELATED" localSheetId="104">'x-812'!$B$17</definedName>
    <definedName name="TABLE_RELATED" localSheetId="105">'x-813'!$B$17</definedName>
    <definedName name="TABLE_RELATED" localSheetId="106">'x-814'!$B$17</definedName>
    <definedName name="TABLE_RELATED" localSheetId="107">'x-815'!$B$17</definedName>
    <definedName name="TABLE_RELATED" localSheetId="108">'x-817'!$B$17</definedName>
    <definedName name="TABLE_RELATED" localSheetId="109">'x-818'!$B$17</definedName>
    <definedName name="TABLE_RELATED" localSheetId="110">'x-819'!$B$17</definedName>
    <definedName name="TABLE_RELATED" localSheetId="111">'x-820'!$B$17</definedName>
    <definedName name="TABLE_RELATED" localSheetId="112">'x-821'!$B$17</definedName>
    <definedName name="TABLE_RELATED" localSheetId="113">'x-822'!$B$17</definedName>
    <definedName name="TABLE_RELATED" localSheetId="114">'x-823'!$B$17</definedName>
    <definedName name="TABLE_RELATED" localSheetId="115">'x-824'!$B$17</definedName>
    <definedName name="TABLE_RELATED" localSheetId="116">'x-825'!$B$17</definedName>
    <definedName name="TABLE_RELATED" localSheetId="117">'x-826'!$B$17</definedName>
    <definedName name="TABLE_RELATED" localSheetId="118">'x-827'!$B$17</definedName>
    <definedName name="TABLE_RELATED">'x-Series Number'!$B$17</definedName>
    <definedName name="table_related_1" localSheetId="8">'x-101'!$B$17</definedName>
    <definedName name="table_related_1" localSheetId="9">'x-102'!$B$17</definedName>
    <definedName name="table_related_1" localSheetId="10">'x-103'!$B$17</definedName>
    <definedName name="table_related_1" localSheetId="11">'x-104'!$B$17</definedName>
    <definedName name="TABLE_RELATED_1" localSheetId="12">'x-201'!$B$17</definedName>
    <definedName name="TABLE_RELATED_1" localSheetId="13">'x-202'!$B$17</definedName>
    <definedName name="TABLE_RELATED_1" localSheetId="14">'x-203'!$B$17</definedName>
    <definedName name="TABLE_RELATED_1" localSheetId="15">'x-204'!$B$17</definedName>
    <definedName name="TABLE_RELATED_1" localSheetId="16">'x-205'!$B$17</definedName>
    <definedName name="TABLE_RELATED_1" localSheetId="17">'x-206'!$B$17</definedName>
    <definedName name="TABLE_RELATED_1" localSheetId="18">'x-207'!$B$17</definedName>
    <definedName name="TABLE_RELATED_1" localSheetId="19">'x-208'!$B$17</definedName>
    <definedName name="TABLE_RELATED_1" localSheetId="20">'x-209'!$B$17</definedName>
    <definedName name="TABLE_RELATED_1" localSheetId="21">'x-214'!$B$17</definedName>
    <definedName name="TABLE_RELATED_1" localSheetId="22">'x-215'!$B$17</definedName>
    <definedName name="TABLE_RELATED_1" localSheetId="23">'x-216'!$B$17</definedName>
    <definedName name="TABLE_RELATED_1" localSheetId="24">'x-217'!$B$17</definedName>
    <definedName name="TABLE_RELATED_1" localSheetId="25">'x-218'!$B$17</definedName>
    <definedName name="TABLE_RELATED_1" localSheetId="26">'x-219'!$B$17</definedName>
    <definedName name="TABLE_RELATED_1" localSheetId="27">'x-301'!$B$17</definedName>
    <definedName name="TABLE_RELATED_1" localSheetId="28">'x-302'!$B$17</definedName>
    <definedName name="TABLE_RELATED_1" localSheetId="29">'x-303'!$B$17</definedName>
    <definedName name="TABLE_RELATED_1" localSheetId="30">'x-304'!$B$17</definedName>
    <definedName name="TABLE_RELATED_1" localSheetId="31">'x-305'!$B$17</definedName>
    <definedName name="TABLE_RELATED_1" localSheetId="32">'x-306'!$B$17</definedName>
    <definedName name="TABLE_RELATED_1" localSheetId="33">'x-307'!$B$17</definedName>
    <definedName name="TABLE_RELATED_1" localSheetId="34">'x-308'!$B$17</definedName>
    <definedName name="TABLE_RELATED_1" localSheetId="35">'x-401'!$B$17</definedName>
    <definedName name="TABLE_RELATED_1" localSheetId="36">'x-402'!$B$17</definedName>
    <definedName name="TABLE_RELATED_1" localSheetId="37">'x-403'!$B$17</definedName>
    <definedName name="TABLE_RELATED_1" localSheetId="38">'x-404'!$B$17</definedName>
    <definedName name="TABLE_RELATED_1" localSheetId="39">'x-405'!$B$17</definedName>
    <definedName name="TABLE_RELATED_1" localSheetId="40">'x-406'!$B$17</definedName>
    <definedName name="TABLE_RELATED_1" localSheetId="41">'x-407'!$B$17</definedName>
    <definedName name="TABLE_RELATED_1" localSheetId="42">'x-408'!$B$17</definedName>
    <definedName name="TABLE_RELATED_1" localSheetId="43">'x-409'!$B$17</definedName>
    <definedName name="TABLE_RELATED_1" localSheetId="44">'x-410'!$B$17</definedName>
    <definedName name="TABLE_RELATED_1" localSheetId="45">'x-411'!$B$17</definedName>
    <definedName name="TABLE_RELATED_1" localSheetId="46">'x-412'!$B$17</definedName>
    <definedName name="TABLE_RELATED_1" localSheetId="47">'x-413'!$B$17</definedName>
    <definedName name="TABLE_RELATED_1" localSheetId="48">'x-414'!$B$17</definedName>
    <definedName name="TABLE_RELATED_1" localSheetId="49">'x-415'!$B$17</definedName>
    <definedName name="TABLE_RELATED_1" localSheetId="50">'x-416'!$B$17</definedName>
    <definedName name="TABLE_RELATED_1" localSheetId="51">'x-417'!$B$17</definedName>
    <definedName name="TABLE_RELATED_1" localSheetId="52">'x-418'!$B$17</definedName>
    <definedName name="TABLE_RELATED_1" localSheetId="53">'x-419'!$B$17</definedName>
    <definedName name="TABLE_RELATED_1" localSheetId="54">'x-420'!$B$17</definedName>
    <definedName name="TABLE_RELATED_1" localSheetId="55">'x-421'!$B$17</definedName>
    <definedName name="TABLE_RELATED_1" localSheetId="56">'x-422'!$B$17</definedName>
    <definedName name="TABLE_RELATED_1" localSheetId="57">'x-423'!$B$17</definedName>
    <definedName name="TABLE_RELATED_1" localSheetId="58">'x-424'!$B$17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'x-605'!$B$17</definedName>
    <definedName name="TABLE_RELATED_1" localSheetId="65">'x-606'!$B$17</definedName>
    <definedName name="TABLE_RELATED_1" localSheetId="66">'x-607'!$B$17</definedName>
    <definedName name="TABLE_RELATED_1" localSheetId="67">'x-608'!$B$17</definedName>
    <definedName name="TABLE_RELATED_1" localSheetId="68">'x-609'!$B$17</definedName>
    <definedName name="TABLE_RELATED_1" localSheetId="69">'x-610'!$B$17</definedName>
    <definedName name="TABLE_RELATED_1" localSheetId="70">'x-611'!$B$17</definedName>
    <definedName name="TABLE_RELATED_1" localSheetId="71">'x-612'!$B$17</definedName>
    <definedName name="TABLE_RELATED_1" localSheetId="72">'x-613'!$B$17</definedName>
    <definedName name="TABLE_RELATED_1" localSheetId="73">'x-614'!$B$17</definedName>
    <definedName name="TABLE_RELATED_1" localSheetId="74">'x-615'!$B$17</definedName>
    <definedName name="TABLE_RELATED_1" localSheetId="75">'x-703'!$B$17</definedName>
    <definedName name="TABLE_RELATED_1" localSheetId="76">'x-704'!$B$17</definedName>
    <definedName name="TABLE_RELATED_1" localSheetId="77">'x-705'!$B$17</definedName>
    <definedName name="TABLE_RELATED_1" localSheetId="78">'x-706'!$B$17</definedName>
    <definedName name="TABLE_RELATED_1" localSheetId="79">'x-707'!$B$17</definedName>
    <definedName name="TABLE_RELATED_1" localSheetId="80">'x-708'!$B$17</definedName>
    <definedName name="TABLE_RELATED_1" localSheetId="81">'x-709'!$B$17</definedName>
    <definedName name="TABLE_RELATED_1" localSheetId="82">'x-710'!$B$17</definedName>
    <definedName name="TABLE_RELATED_1" localSheetId="83">'x-711'!$B$17</definedName>
    <definedName name="TABLE_RELATED_1" localSheetId="84">'x-712'!$B$17</definedName>
    <definedName name="TABLE_RELATED_1" localSheetId="85">'x-713'!$B$17</definedName>
    <definedName name="TABLE_RELATED_1" localSheetId="86">'x-714'!$B$17</definedName>
    <definedName name="TABLE_RELATED_1" localSheetId="87">'x-715'!$B$17</definedName>
    <definedName name="TABLE_RELATED_1" localSheetId="88">'x-716'!$B$17</definedName>
    <definedName name="TABLE_RELATED_1" localSheetId="89">'x-717'!$B$17</definedName>
    <definedName name="TABLE_RELATED_1" localSheetId="90">'x-718'!$B$17</definedName>
    <definedName name="TABLE_RELATED_1" localSheetId="91">'x-719'!$B$17</definedName>
    <definedName name="TABLE_RELATED_1" localSheetId="92">'x-720'!$B$17</definedName>
    <definedName name="TABLE_RELATED_1" localSheetId="93">'x-801'!$B$17</definedName>
    <definedName name="TABLE_RELATED_1" localSheetId="94">'x-802'!$B$17</definedName>
    <definedName name="TABLE_RELATED_1" localSheetId="95">'x-803'!$B$17</definedName>
    <definedName name="TABLE_RELATED_1" localSheetId="96">'x-804'!$B$17</definedName>
    <definedName name="TABLE_RELATED_1" localSheetId="97">'x-805'!$B$17</definedName>
    <definedName name="TABLE_RELATED_1" localSheetId="98">'x-806'!$B$17</definedName>
    <definedName name="TABLE_RELATED_1" localSheetId="99">'x-807'!$B$17</definedName>
    <definedName name="TABLE_RELATED_1" localSheetId="100">'x-808'!$B$17</definedName>
    <definedName name="TABLE_RELATED_1" localSheetId="101">'x-809'!$B$17</definedName>
    <definedName name="TABLE_RELATED_1" localSheetId="102">'x-810'!$B$17</definedName>
    <definedName name="TABLE_RELATED_1" localSheetId="103">'x-811'!$B$17</definedName>
    <definedName name="TABLE_RELATED_1" localSheetId="104">'x-812'!$B$17</definedName>
    <definedName name="TABLE_RELATED_1" localSheetId="105">'x-813'!$B$17</definedName>
    <definedName name="TABLE_RELATED_1" localSheetId="106">'x-814'!$B$17</definedName>
    <definedName name="TABLE_RELATED_1" localSheetId="107">'x-815'!$B$17</definedName>
    <definedName name="TABLE_RELATED_1" localSheetId="108">'x-817'!$B$17</definedName>
    <definedName name="TABLE_RELATED_1" localSheetId="109">'x-818'!$B$17</definedName>
    <definedName name="TABLE_RELATED_1" localSheetId="110">'x-819'!$B$17</definedName>
    <definedName name="TABLE_RELATED_1" localSheetId="111">'x-820'!$B$17</definedName>
    <definedName name="TABLE_RELATED_1" localSheetId="112">'x-821'!$B$17</definedName>
    <definedName name="TABLE_RELATED_1" localSheetId="113">'x-822'!$B$17</definedName>
    <definedName name="TABLE_RELATED_1" localSheetId="114">'x-823'!$B$17</definedName>
    <definedName name="TABLE_RELATED_1" localSheetId="115">'x-824'!$B$17</definedName>
    <definedName name="TABLE_RELATED_1" localSheetId="116">'x-825'!$B$17</definedName>
    <definedName name="TABLE_RELATED_1" localSheetId="117">'x-826'!$B$17</definedName>
    <definedName name="TABLE_RELATED_1" localSheetId="118">'x-827'!$B$17</definedName>
    <definedName name="TABLE_RELATED_2" localSheetId="15">'x-204'!$I$17</definedName>
    <definedName name="TABLE_RELATED_2" localSheetId="37">'x-403'!$Q$17</definedName>
    <definedName name="TABLE_RELATED_2" localSheetId="38">'x-404'!$Q$17</definedName>
    <definedName name="TABLE_RELATED_2" localSheetId="43">'x-409'!$Q$17</definedName>
    <definedName name="TABLE_RELATED_2" localSheetId="44">'x-410'!$Q$17</definedName>
    <definedName name="TABLE_RELATED_2" localSheetId="49">'x-415'!$Q$17</definedName>
    <definedName name="TABLE_RELATED_2" localSheetId="102">'x-810'!$Q$17</definedName>
    <definedName name="TABLE_SECTION" localSheetId="12">'x-201'!$B$8</definedName>
    <definedName name="TABLE_SECTION" localSheetId="13">'x-202'!$B$8</definedName>
    <definedName name="TABLE_SECTION" localSheetId="14">'x-203'!$B$8</definedName>
    <definedName name="TABLE_SECTION" localSheetId="15">'x-204'!$B$8</definedName>
    <definedName name="TABLE_SECTION" localSheetId="16">'x-205'!$B$8</definedName>
    <definedName name="TABLE_SECTION" localSheetId="17">'x-206'!$B$8</definedName>
    <definedName name="TABLE_SECTION" localSheetId="18">'x-207'!$B$8</definedName>
    <definedName name="TABLE_SECTION" localSheetId="19">'x-208'!$B$8</definedName>
    <definedName name="TABLE_SECTION" localSheetId="20">'x-209'!$B$8</definedName>
    <definedName name="TABLE_SECTION" localSheetId="21">'x-214'!$B$8</definedName>
    <definedName name="TABLE_SECTION" localSheetId="22">'x-215'!$B$8</definedName>
    <definedName name="TABLE_SECTION" localSheetId="23">'x-216'!$B$8</definedName>
    <definedName name="TABLE_SECTION" localSheetId="24">'x-217'!$B$8</definedName>
    <definedName name="TABLE_SECTION" localSheetId="25">'x-218'!$B$8</definedName>
    <definedName name="TABLE_SECTION" localSheetId="26">'x-219'!$B$8</definedName>
    <definedName name="TABLE_SECTION" localSheetId="27">'x-301'!$B$8</definedName>
    <definedName name="TABLE_SECTION" localSheetId="28">'x-302'!$B$8</definedName>
    <definedName name="TABLE_SECTION" localSheetId="29">'x-303'!$B$8</definedName>
    <definedName name="TABLE_SECTION" localSheetId="30">'x-304'!$B$8</definedName>
    <definedName name="TABLE_SECTION" localSheetId="31">'x-305'!$B$8</definedName>
    <definedName name="TABLE_SECTION" localSheetId="32">'x-306'!$B$8</definedName>
    <definedName name="TABLE_SECTION" localSheetId="33">'x-307'!$B$8</definedName>
    <definedName name="TABLE_SECTION" localSheetId="34">'x-308'!$B$8</definedName>
    <definedName name="TABLE_SECTION" localSheetId="35">'x-401'!$B$8</definedName>
    <definedName name="TABLE_SECTION" localSheetId="36">'x-402'!$B$8</definedName>
    <definedName name="TABLE_SECTION" localSheetId="37">'x-403'!$B$8</definedName>
    <definedName name="TABLE_SECTION" localSheetId="38">'x-404'!$B$8</definedName>
    <definedName name="TABLE_SECTION" localSheetId="39">'x-405'!$B$8</definedName>
    <definedName name="TABLE_SECTION" localSheetId="40">'x-406'!$B$8</definedName>
    <definedName name="TABLE_SECTION" localSheetId="41">'x-407'!$B$8</definedName>
    <definedName name="TABLE_SECTION" localSheetId="42">'x-408'!$B$8</definedName>
    <definedName name="TABLE_SECTION" localSheetId="43">'x-409'!$B$8</definedName>
    <definedName name="TABLE_SECTION" localSheetId="44">'x-410'!$B$8</definedName>
    <definedName name="TABLE_SECTION" localSheetId="45">'x-411'!$B$8</definedName>
    <definedName name="TABLE_SECTION" localSheetId="46">'x-412'!$B$8</definedName>
    <definedName name="TABLE_SECTION" localSheetId="47">'x-413'!$B$8</definedName>
    <definedName name="TABLE_SECTION" localSheetId="48">'x-414'!$B$8</definedName>
    <definedName name="TABLE_SECTION" localSheetId="49">'x-415'!$B$8</definedName>
    <definedName name="TABLE_SECTION" localSheetId="50">'x-416'!$B$8</definedName>
    <definedName name="TABLE_SECTION" localSheetId="51">'x-417'!$B$8</definedName>
    <definedName name="TABLE_SECTION" localSheetId="52">'x-418'!$B$8</definedName>
    <definedName name="TABLE_SECTION" localSheetId="53">'x-419'!$B$8</definedName>
    <definedName name="TABLE_SECTION" localSheetId="54">'x-420'!$B$8</definedName>
    <definedName name="TABLE_SECTION" localSheetId="55">'x-421'!$B$8</definedName>
    <definedName name="TABLE_SECTION" localSheetId="56">'x-422'!$B$8</definedName>
    <definedName name="TABLE_SECTION" localSheetId="57">'x-423'!$B$8</definedName>
    <definedName name="TABLE_SECTION" localSheetId="58">'x-424'!$B$8</definedName>
    <definedName name="TABLE_SECTION" localSheetId="59">'x-501'!$B$8</definedName>
    <definedName name="TABLE_SECTION" localSheetId="60">'x-502'!$B$8</definedName>
    <definedName name="TABLE_SECTION" localSheetId="61">'x-503'!$B$8</definedName>
    <definedName name="TABLE_SECTION" localSheetId="62">'x-504'!$B$8</definedName>
    <definedName name="TABLE_SECTION" localSheetId="63">'x-505'!$B$8</definedName>
    <definedName name="TABLE_SECTION" localSheetId="64">'x-605'!$B$8</definedName>
    <definedName name="TABLE_SECTION" localSheetId="65">'x-606'!$B$8</definedName>
    <definedName name="TABLE_SECTION" localSheetId="66">'x-607'!$B$8</definedName>
    <definedName name="TABLE_SECTION" localSheetId="67">'x-608'!$B$8</definedName>
    <definedName name="TABLE_SECTION" localSheetId="68">'x-609'!$B$8</definedName>
    <definedName name="TABLE_SECTION" localSheetId="69">'x-610'!$B$8</definedName>
    <definedName name="TABLE_SECTION" localSheetId="70">'x-611'!$B$8</definedName>
    <definedName name="TABLE_SECTION" localSheetId="71">'x-612'!$B$8</definedName>
    <definedName name="TABLE_SECTION" localSheetId="72">'x-613'!$B$8</definedName>
    <definedName name="TABLE_SECTION" localSheetId="73">'x-614'!$B$8</definedName>
    <definedName name="TABLE_SECTION" localSheetId="74">'x-615'!$B$8</definedName>
    <definedName name="TABLE_SECTION" localSheetId="75">'x-703'!$B$8</definedName>
    <definedName name="TABLE_SECTION" localSheetId="76">'x-704'!$B$8</definedName>
    <definedName name="TABLE_SECTION" localSheetId="77">'x-705'!$B$8</definedName>
    <definedName name="TABLE_SECTION" localSheetId="78">'x-706'!$B$8</definedName>
    <definedName name="TABLE_SECTION" localSheetId="79">'x-707'!$B$8</definedName>
    <definedName name="TABLE_SECTION" localSheetId="80">'x-708'!$B$8</definedName>
    <definedName name="TABLE_SECTION" localSheetId="81">'x-709'!$B$8</definedName>
    <definedName name="TABLE_SECTION" localSheetId="82">'x-710'!$B$8</definedName>
    <definedName name="TABLE_SECTION" localSheetId="83">'x-711'!$B$8</definedName>
    <definedName name="TABLE_SECTION" localSheetId="84">'x-712'!$B$8</definedName>
    <definedName name="TABLE_SECTION" localSheetId="85">'x-713'!$B$8</definedName>
    <definedName name="TABLE_SECTION" localSheetId="86">'x-714'!$B$8</definedName>
    <definedName name="TABLE_SECTION" localSheetId="87">'x-715'!$B$8</definedName>
    <definedName name="TABLE_SECTION" localSheetId="88">'x-716'!$B$8</definedName>
    <definedName name="TABLE_SECTION" localSheetId="89">'x-717'!$B$8</definedName>
    <definedName name="TABLE_SECTION" localSheetId="90">'x-718'!$B$8</definedName>
    <definedName name="TABLE_SECTION" localSheetId="91">'x-719'!$B$8</definedName>
    <definedName name="TABLE_SECTION" localSheetId="92">'x-720'!$B$8</definedName>
    <definedName name="TABLE_SECTION" localSheetId="93">'x-801'!$B$8</definedName>
    <definedName name="TABLE_SECTION" localSheetId="94">'x-802'!$B$8</definedName>
    <definedName name="TABLE_SECTION" localSheetId="95">'x-803'!$B$8</definedName>
    <definedName name="TABLE_SECTION" localSheetId="96">'x-804'!$B$8</definedName>
    <definedName name="TABLE_SECTION" localSheetId="97">'x-805'!$B$8</definedName>
    <definedName name="TABLE_SECTION" localSheetId="98">'x-806'!$B$8</definedName>
    <definedName name="TABLE_SECTION" localSheetId="99">'x-807'!$B$8</definedName>
    <definedName name="TABLE_SECTION" localSheetId="100">'x-808'!$B$8</definedName>
    <definedName name="TABLE_SECTION" localSheetId="101">'x-809'!$B$8</definedName>
    <definedName name="TABLE_SECTION" localSheetId="102">'x-810'!$B$8</definedName>
    <definedName name="TABLE_SECTION" localSheetId="103">'x-811'!$B$8</definedName>
    <definedName name="TABLE_SECTION" localSheetId="104">'x-812'!$B$8</definedName>
    <definedName name="TABLE_SECTION" localSheetId="105">'x-813'!$B$8</definedName>
    <definedName name="TABLE_SECTION" localSheetId="106">'x-814'!$B$8</definedName>
    <definedName name="TABLE_SECTION" localSheetId="107">'x-815'!$B$8</definedName>
    <definedName name="TABLE_SECTION" localSheetId="108">'x-817'!$B$8</definedName>
    <definedName name="TABLE_SECTION" localSheetId="109">'x-818'!$B$8</definedName>
    <definedName name="TABLE_SECTION" localSheetId="110">'x-819'!$B$8</definedName>
    <definedName name="TABLE_SECTION" localSheetId="111">'x-820'!$B$8</definedName>
    <definedName name="TABLE_SECTION" localSheetId="112">'x-821'!$B$8</definedName>
    <definedName name="TABLE_SECTION" localSheetId="113">'x-822'!$B$8</definedName>
    <definedName name="TABLE_SECTION" localSheetId="114">'x-823'!$B$8</definedName>
    <definedName name="TABLE_SECTION" localSheetId="115">'x-824'!$B$8</definedName>
    <definedName name="TABLE_SECTION" localSheetId="116">'x-825'!$B$8</definedName>
    <definedName name="TABLE_SECTION" localSheetId="117">'x-826'!$B$8</definedName>
    <definedName name="TABLE_SECTION" localSheetId="118">'x-827'!$B$8</definedName>
    <definedName name="TABLE_SECTION">'x-Series Number'!$B$8</definedName>
    <definedName name="table_section_1" localSheetId="8">'x-101'!$B$8</definedName>
    <definedName name="table_section_1" localSheetId="9">'x-102'!$B$8</definedName>
    <definedName name="table_section_1" localSheetId="10">'x-103'!$B$8</definedName>
    <definedName name="table_section_1" localSheetId="11">'x-104'!$B$8</definedName>
    <definedName name="TABLE_SECTION_1" localSheetId="12">'x-201'!$B$8</definedName>
    <definedName name="TABLE_SECTION_1" localSheetId="13">'x-202'!$B$8</definedName>
    <definedName name="TABLE_SECTION_1" localSheetId="14">'x-203'!$B$8</definedName>
    <definedName name="TABLE_SECTION_1" localSheetId="15">'x-204'!$B$8</definedName>
    <definedName name="TABLE_SECTION_1" localSheetId="16">'x-205'!$B$8</definedName>
    <definedName name="TABLE_SECTION_1" localSheetId="17">'x-206'!$B$8</definedName>
    <definedName name="TABLE_SECTION_1" localSheetId="18">'x-207'!$B$8</definedName>
    <definedName name="TABLE_SECTION_1" localSheetId="19">'x-208'!$B$8</definedName>
    <definedName name="TABLE_SECTION_1" localSheetId="20">'x-209'!$B$8</definedName>
    <definedName name="TABLE_SECTION_1" localSheetId="21">'x-214'!$B$8</definedName>
    <definedName name="TABLE_SECTION_1" localSheetId="22">'x-215'!$B$8</definedName>
    <definedName name="TABLE_SECTION_1" localSheetId="23">'x-216'!$B$8</definedName>
    <definedName name="TABLE_SECTION_1" localSheetId="24">'x-217'!$B$8</definedName>
    <definedName name="TABLE_SECTION_1" localSheetId="25">'x-218'!$B$8</definedName>
    <definedName name="TABLE_SECTION_1" localSheetId="26">'x-219'!$B$8</definedName>
    <definedName name="TABLE_SECTION_1" localSheetId="27">'x-301'!$B$8</definedName>
    <definedName name="TABLE_SECTION_1" localSheetId="28">'x-302'!$B$8</definedName>
    <definedName name="TABLE_SECTION_1" localSheetId="29">'x-303'!$B$8</definedName>
    <definedName name="TABLE_SECTION_1" localSheetId="30">'x-304'!$B$8</definedName>
    <definedName name="TABLE_SECTION_1" localSheetId="31">'x-305'!$B$8</definedName>
    <definedName name="TABLE_SECTION_1" localSheetId="32">'x-306'!$B$8</definedName>
    <definedName name="TABLE_SECTION_1" localSheetId="33">'x-307'!$B$8</definedName>
    <definedName name="TABLE_SECTION_1" localSheetId="34">'x-308'!$B$8</definedName>
    <definedName name="TABLE_SECTION_1" localSheetId="35">'x-401'!$B$8</definedName>
    <definedName name="TABLE_SECTION_1" localSheetId="36">'x-402'!$B$8</definedName>
    <definedName name="TABLE_SECTION_1" localSheetId="37">'x-403'!$B$8</definedName>
    <definedName name="TABLE_SECTION_1" localSheetId="38">'x-404'!$B$8</definedName>
    <definedName name="TABLE_SECTION_1" localSheetId="39">'x-405'!$B$8</definedName>
    <definedName name="TABLE_SECTION_1" localSheetId="40">'x-406'!$B$8</definedName>
    <definedName name="TABLE_SECTION_1" localSheetId="41">'x-407'!$B$8</definedName>
    <definedName name="TABLE_SECTION_1" localSheetId="42">'x-408'!$B$8</definedName>
    <definedName name="TABLE_SECTION_1" localSheetId="43">'x-409'!$B$8</definedName>
    <definedName name="TABLE_SECTION_1" localSheetId="44">'x-410'!$B$8</definedName>
    <definedName name="TABLE_SECTION_1" localSheetId="45">'x-411'!$B$8</definedName>
    <definedName name="TABLE_SECTION_1" localSheetId="46">'x-412'!$B$8</definedName>
    <definedName name="TABLE_SECTION_1" localSheetId="47">'x-413'!$B$8</definedName>
    <definedName name="TABLE_SECTION_1" localSheetId="48">'x-414'!$B$8</definedName>
    <definedName name="TABLE_SECTION_1" localSheetId="49">'x-415'!$B$8</definedName>
    <definedName name="TABLE_SECTION_1" localSheetId="50">'x-416'!$B$8</definedName>
    <definedName name="TABLE_SECTION_1" localSheetId="51">'x-417'!$B$8</definedName>
    <definedName name="TABLE_SECTION_1" localSheetId="52">'x-418'!$B$8</definedName>
    <definedName name="TABLE_SECTION_1" localSheetId="53">'x-419'!$B$8</definedName>
    <definedName name="TABLE_SECTION_1" localSheetId="54">'x-420'!$B$8</definedName>
    <definedName name="TABLE_SECTION_1" localSheetId="55">'x-421'!$B$8</definedName>
    <definedName name="TABLE_SECTION_1" localSheetId="56">'x-422'!$B$8</definedName>
    <definedName name="TABLE_SECTION_1" localSheetId="57">'x-423'!$B$8</definedName>
    <definedName name="TABLE_SECTION_1" localSheetId="58">'x-424'!$B$8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'x-605'!$B$8</definedName>
    <definedName name="TABLE_SECTION_1" localSheetId="65">'x-606'!$B$8</definedName>
    <definedName name="TABLE_SECTION_1" localSheetId="66">'x-607'!$B$8</definedName>
    <definedName name="TABLE_SECTION_1" localSheetId="67">'x-608'!$B$8</definedName>
    <definedName name="TABLE_SECTION_1" localSheetId="68">'x-609'!$B$8</definedName>
    <definedName name="TABLE_SECTION_1" localSheetId="69">'x-610'!$B$8</definedName>
    <definedName name="TABLE_SECTION_1" localSheetId="70">'x-611'!$B$8</definedName>
    <definedName name="TABLE_SECTION_1" localSheetId="71">'x-612'!$B$8</definedName>
    <definedName name="TABLE_SECTION_1" localSheetId="72">'x-613'!$B$8</definedName>
    <definedName name="TABLE_SECTION_1" localSheetId="73">'x-614'!$B$8</definedName>
    <definedName name="TABLE_SECTION_1" localSheetId="74">'x-615'!$B$8</definedName>
    <definedName name="TABLE_SECTION_1" localSheetId="75">'x-703'!$B$8</definedName>
    <definedName name="TABLE_SECTION_1" localSheetId="76">'x-704'!$B$8</definedName>
    <definedName name="TABLE_SECTION_1" localSheetId="77">'x-705'!$B$8</definedName>
    <definedName name="TABLE_SECTION_1" localSheetId="78">'x-706'!$B$8</definedName>
    <definedName name="TABLE_SECTION_1" localSheetId="79">'x-707'!$B$8</definedName>
    <definedName name="TABLE_SECTION_1" localSheetId="80">'x-708'!$B$8</definedName>
    <definedName name="TABLE_SECTION_1" localSheetId="81">'x-709'!$B$8</definedName>
    <definedName name="TABLE_SECTION_1" localSheetId="82">'x-710'!$B$8</definedName>
    <definedName name="TABLE_SECTION_1" localSheetId="83">'x-711'!$B$8</definedName>
    <definedName name="TABLE_SECTION_1" localSheetId="84">'x-712'!$B$8</definedName>
    <definedName name="TABLE_SECTION_1" localSheetId="85">'x-713'!$B$8</definedName>
    <definedName name="TABLE_SECTION_1" localSheetId="86">'x-714'!$B$8</definedName>
    <definedName name="TABLE_SECTION_1" localSheetId="87">'x-715'!$B$8</definedName>
    <definedName name="TABLE_SECTION_1" localSheetId="88">'x-716'!$B$8</definedName>
    <definedName name="TABLE_SECTION_1" localSheetId="89">'x-717'!$B$8</definedName>
    <definedName name="TABLE_SECTION_1" localSheetId="90">'x-718'!$B$8</definedName>
    <definedName name="TABLE_SECTION_1" localSheetId="91">'x-719'!$B$8</definedName>
    <definedName name="TABLE_SECTION_1" localSheetId="92">'x-720'!$B$8</definedName>
    <definedName name="TABLE_SECTION_1" localSheetId="93">'x-801'!$B$8</definedName>
    <definedName name="TABLE_SECTION_1" localSheetId="94">'x-802'!$B$8</definedName>
    <definedName name="TABLE_SECTION_1" localSheetId="95">'x-803'!$B$8</definedName>
    <definedName name="TABLE_SECTION_1" localSheetId="96">'x-804'!$B$8</definedName>
    <definedName name="TABLE_SECTION_1" localSheetId="97">'x-805'!$B$8</definedName>
    <definedName name="TABLE_SECTION_1" localSheetId="98">'x-806'!$B$8</definedName>
    <definedName name="TABLE_SECTION_1" localSheetId="99">'x-807'!$B$8</definedName>
    <definedName name="TABLE_SECTION_1" localSheetId="100">'x-808'!$B$8</definedName>
    <definedName name="TABLE_SECTION_1" localSheetId="101">'x-809'!$B$8</definedName>
    <definedName name="TABLE_SECTION_1" localSheetId="102">'x-810'!$B$8</definedName>
    <definedName name="TABLE_SECTION_1" localSheetId="103">'x-811'!$B$8</definedName>
    <definedName name="TABLE_SECTION_1" localSheetId="104">'x-812'!$B$8</definedName>
    <definedName name="TABLE_SECTION_1" localSheetId="105">'x-813'!$B$8</definedName>
    <definedName name="TABLE_SECTION_1" localSheetId="106">'x-814'!$B$8</definedName>
    <definedName name="TABLE_SECTION_1" localSheetId="107">'x-815'!$B$8</definedName>
    <definedName name="TABLE_SECTION_1" localSheetId="108">'x-817'!$B$8</definedName>
    <definedName name="TABLE_SECTION_1" localSheetId="109">'x-818'!$B$8</definedName>
    <definedName name="TABLE_SECTION_1" localSheetId="110">'x-819'!$B$8</definedName>
    <definedName name="TABLE_SECTION_1" localSheetId="111">'x-820'!$B$8</definedName>
    <definedName name="TABLE_SECTION_1" localSheetId="112">'x-821'!$B$8</definedName>
    <definedName name="TABLE_SECTION_1" localSheetId="113">'x-822'!$B$8</definedName>
    <definedName name="TABLE_SECTION_1" localSheetId="114">'x-823'!$B$8</definedName>
    <definedName name="TABLE_SECTION_1" localSheetId="115">'x-824'!$B$8</definedName>
    <definedName name="TABLE_SECTION_1" localSheetId="116">'x-825'!$B$8</definedName>
    <definedName name="TABLE_SECTION_1" localSheetId="117">'x-826'!$B$8</definedName>
    <definedName name="TABLE_SECTION_1" localSheetId="118">'x-827'!$B$8</definedName>
    <definedName name="TABLE_SECTION_2" localSheetId="15">'x-204'!$I$8</definedName>
    <definedName name="TABLE_SECTION_2" localSheetId="37">'x-403'!$Q$8</definedName>
    <definedName name="TABLE_SECTION_2" localSheetId="38">'x-404'!$Q$8</definedName>
    <definedName name="TABLE_SECTION_2" localSheetId="43">'x-409'!$Q$8</definedName>
    <definedName name="TABLE_SECTION_2" localSheetId="44">'x-410'!$Q$8</definedName>
    <definedName name="TABLE_SECTION_2" localSheetId="49">'x-415'!$Q$8</definedName>
    <definedName name="TABLE_SECTION_2" localSheetId="102">'x-810'!$Q$8</definedName>
    <definedName name="TABLE_SECTION_NUMBER" localSheetId="12">'x-201'!$B$13</definedName>
    <definedName name="TABLE_SECTION_NUMBER" localSheetId="13">'x-202'!$B$13</definedName>
    <definedName name="TABLE_SECTION_NUMBER" localSheetId="14">'x-203'!$B$13</definedName>
    <definedName name="TABLE_SECTION_NUMBER" localSheetId="15">'x-204'!$B$13</definedName>
    <definedName name="TABLE_SECTION_NUMBER" localSheetId="16">'x-205'!$B$13</definedName>
    <definedName name="TABLE_SECTION_NUMBER" localSheetId="17">'x-206'!$B$13</definedName>
    <definedName name="TABLE_SECTION_NUMBER" localSheetId="18">'x-207'!$B$13</definedName>
    <definedName name="TABLE_SECTION_NUMBER" localSheetId="19">'x-208'!$B$13</definedName>
    <definedName name="TABLE_SECTION_NUMBER" localSheetId="20">'x-209'!$B$13</definedName>
    <definedName name="TABLE_SECTION_NUMBER" localSheetId="21">'x-214'!$B$13</definedName>
    <definedName name="TABLE_SECTION_NUMBER" localSheetId="22">'x-215'!$B$13</definedName>
    <definedName name="TABLE_SECTION_NUMBER" localSheetId="23">'x-216'!$B$13</definedName>
    <definedName name="TABLE_SECTION_NUMBER" localSheetId="24">'x-217'!$B$13</definedName>
    <definedName name="TABLE_SECTION_NUMBER" localSheetId="25">'x-218'!$B$13</definedName>
    <definedName name="TABLE_SECTION_NUMBER" localSheetId="26">'x-219'!$B$13</definedName>
    <definedName name="TABLE_SECTION_NUMBER" localSheetId="27">'x-301'!$B$13</definedName>
    <definedName name="TABLE_SECTION_NUMBER" localSheetId="28">'x-302'!$B$13</definedName>
    <definedName name="TABLE_SECTION_NUMBER" localSheetId="29">'x-303'!$B$13</definedName>
    <definedName name="TABLE_SECTION_NUMBER" localSheetId="30">'x-304'!$B$13</definedName>
    <definedName name="TABLE_SECTION_NUMBER" localSheetId="31">'x-305'!$B$13</definedName>
    <definedName name="TABLE_SECTION_NUMBER" localSheetId="32">'x-306'!$B$13</definedName>
    <definedName name="TABLE_SECTION_NUMBER" localSheetId="33">'x-307'!$B$13</definedName>
    <definedName name="TABLE_SECTION_NUMBER" localSheetId="34">'x-308'!$B$13</definedName>
    <definedName name="TABLE_SECTION_NUMBER" localSheetId="35">'x-401'!$B$13</definedName>
    <definedName name="TABLE_SECTION_NUMBER" localSheetId="36">'x-402'!$B$13</definedName>
    <definedName name="TABLE_SECTION_NUMBER" localSheetId="37">'x-403'!$B$13</definedName>
    <definedName name="TABLE_SECTION_NUMBER" localSheetId="38">'x-404'!$B$13</definedName>
    <definedName name="TABLE_SECTION_NUMBER" localSheetId="39">'x-405'!$B$13</definedName>
    <definedName name="TABLE_SECTION_NUMBER" localSheetId="40">'x-406'!$B$13</definedName>
    <definedName name="TABLE_SECTION_NUMBER" localSheetId="41">'x-407'!$B$13</definedName>
    <definedName name="TABLE_SECTION_NUMBER" localSheetId="42">'x-408'!$B$13</definedName>
    <definedName name="TABLE_SECTION_NUMBER" localSheetId="43">'x-409'!$B$13</definedName>
    <definedName name="TABLE_SECTION_NUMBER" localSheetId="44">'x-410'!$B$13</definedName>
    <definedName name="TABLE_SECTION_NUMBER" localSheetId="45">'x-411'!$B$13</definedName>
    <definedName name="TABLE_SECTION_NUMBER" localSheetId="46">'x-412'!$B$13</definedName>
    <definedName name="TABLE_SECTION_NUMBER" localSheetId="47">'x-413'!$B$13</definedName>
    <definedName name="TABLE_SECTION_NUMBER" localSheetId="48">'x-414'!$B$13</definedName>
    <definedName name="TABLE_SECTION_NUMBER" localSheetId="49">'x-415'!$B$13</definedName>
    <definedName name="TABLE_SECTION_NUMBER" localSheetId="50">'x-416'!$B$13</definedName>
    <definedName name="TABLE_SECTION_NUMBER" localSheetId="51">'x-417'!$B$13</definedName>
    <definedName name="TABLE_SECTION_NUMBER" localSheetId="52">'x-418'!$B$13</definedName>
    <definedName name="TABLE_SECTION_NUMBER" localSheetId="53">'x-419'!$B$13</definedName>
    <definedName name="TABLE_SECTION_NUMBER" localSheetId="54">'x-420'!$B$13</definedName>
    <definedName name="TABLE_SECTION_NUMBER" localSheetId="55">'x-421'!$B$13</definedName>
    <definedName name="TABLE_SECTION_NUMBER" localSheetId="56">'x-422'!$B$13</definedName>
    <definedName name="TABLE_SECTION_NUMBER" localSheetId="57">'x-423'!$B$13</definedName>
    <definedName name="TABLE_SECTION_NUMBER" localSheetId="58">'x-424'!$B$13</definedName>
    <definedName name="TABLE_SECTION_NUMBER" localSheetId="59">'x-501'!$B$13</definedName>
    <definedName name="TABLE_SECTION_NUMBER" localSheetId="60">'x-502'!$B$13</definedName>
    <definedName name="TABLE_SECTION_NUMBER" localSheetId="61">'x-503'!$B$13</definedName>
    <definedName name="TABLE_SECTION_NUMBER" localSheetId="62">'x-504'!$B$13</definedName>
    <definedName name="TABLE_SECTION_NUMBER" localSheetId="63">'x-505'!$B$13</definedName>
    <definedName name="TABLE_SECTION_NUMBER" localSheetId="64">'x-605'!$B$13</definedName>
    <definedName name="TABLE_SECTION_NUMBER" localSheetId="65">'x-606'!$B$13</definedName>
    <definedName name="TABLE_SECTION_NUMBER" localSheetId="66">'x-607'!$B$13</definedName>
    <definedName name="TABLE_SECTION_NUMBER" localSheetId="67">'x-608'!$B$13</definedName>
    <definedName name="TABLE_SECTION_NUMBER" localSheetId="68">'x-609'!$B$13</definedName>
    <definedName name="TABLE_SECTION_NUMBER" localSheetId="69">'x-610'!$B$13</definedName>
    <definedName name="TABLE_SECTION_NUMBER" localSheetId="70">'x-611'!$B$13</definedName>
    <definedName name="TABLE_SECTION_NUMBER" localSheetId="71">'x-612'!$B$13</definedName>
    <definedName name="TABLE_SECTION_NUMBER" localSheetId="72">'x-613'!$B$13</definedName>
    <definedName name="TABLE_SECTION_NUMBER" localSheetId="73">'x-614'!$B$13</definedName>
    <definedName name="TABLE_SECTION_NUMBER" localSheetId="74">'x-615'!$B$13</definedName>
    <definedName name="TABLE_SECTION_NUMBER" localSheetId="75">'x-703'!$B$13</definedName>
    <definedName name="TABLE_SECTION_NUMBER" localSheetId="76">'x-704'!$B$13</definedName>
    <definedName name="TABLE_SECTION_NUMBER" localSheetId="77">'x-705'!$B$13</definedName>
    <definedName name="TABLE_SECTION_NUMBER" localSheetId="78">'x-706'!$B$13</definedName>
    <definedName name="TABLE_SECTION_NUMBER" localSheetId="79">'x-707'!$B$13</definedName>
    <definedName name="TABLE_SECTION_NUMBER" localSheetId="80">'x-708'!$B$13</definedName>
    <definedName name="TABLE_SECTION_NUMBER" localSheetId="81">'x-709'!$B$13</definedName>
    <definedName name="TABLE_SECTION_NUMBER" localSheetId="82">'x-710'!$B$13</definedName>
    <definedName name="TABLE_SECTION_NUMBER" localSheetId="83">'x-711'!$B$13</definedName>
    <definedName name="TABLE_SECTION_NUMBER" localSheetId="84">'x-712'!$B$13</definedName>
    <definedName name="TABLE_SECTION_NUMBER" localSheetId="85">'x-713'!$B$13</definedName>
    <definedName name="TABLE_SECTION_NUMBER" localSheetId="86">'x-714'!$B$13</definedName>
    <definedName name="TABLE_SECTION_NUMBER" localSheetId="87">'x-715'!$B$13</definedName>
    <definedName name="TABLE_SECTION_NUMBER" localSheetId="88">'x-716'!$B$13</definedName>
    <definedName name="TABLE_SECTION_NUMBER" localSheetId="89">'x-717'!$B$13</definedName>
    <definedName name="TABLE_SECTION_NUMBER" localSheetId="90">'x-718'!$B$13</definedName>
    <definedName name="TABLE_SECTION_NUMBER" localSheetId="91">'x-719'!$B$13</definedName>
    <definedName name="TABLE_SECTION_NUMBER" localSheetId="92">'x-720'!$B$13</definedName>
    <definedName name="TABLE_SECTION_NUMBER" localSheetId="93">'x-801'!$B$13</definedName>
    <definedName name="TABLE_SECTION_NUMBER" localSheetId="94">'x-802'!$B$13</definedName>
    <definedName name="TABLE_SECTION_NUMBER" localSheetId="95">'x-803'!$B$13</definedName>
    <definedName name="TABLE_SECTION_NUMBER" localSheetId="96">'x-804'!$B$13</definedName>
    <definedName name="TABLE_SECTION_NUMBER" localSheetId="97">'x-805'!$B$13</definedName>
    <definedName name="TABLE_SECTION_NUMBER" localSheetId="98">'x-806'!$B$13</definedName>
    <definedName name="TABLE_SECTION_NUMBER" localSheetId="99">'x-807'!$B$13</definedName>
    <definedName name="TABLE_SECTION_NUMBER" localSheetId="100">'x-808'!$B$13</definedName>
    <definedName name="TABLE_SECTION_NUMBER" localSheetId="101">'x-809'!$B$13</definedName>
    <definedName name="TABLE_SECTION_NUMBER" localSheetId="102">'x-810'!$B$13</definedName>
    <definedName name="TABLE_SECTION_NUMBER" localSheetId="103">'x-811'!$B$13</definedName>
    <definedName name="TABLE_SECTION_NUMBER" localSheetId="104">'x-812'!$B$13</definedName>
    <definedName name="TABLE_SECTION_NUMBER" localSheetId="105">'x-813'!$B$13</definedName>
    <definedName name="TABLE_SECTION_NUMBER" localSheetId="106">'x-814'!$B$13</definedName>
    <definedName name="TABLE_SECTION_NUMBER" localSheetId="107">'x-815'!$B$13</definedName>
    <definedName name="TABLE_SECTION_NUMBER" localSheetId="108">'x-817'!$B$13</definedName>
    <definedName name="TABLE_SECTION_NUMBER" localSheetId="109">'x-818'!$B$13</definedName>
    <definedName name="TABLE_SECTION_NUMBER" localSheetId="110">'x-819'!$B$13</definedName>
    <definedName name="TABLE_SECTION_NUMBER" localSheetId="111">'x-820'!$B$13</definedName>
    <definedName name="TABLE_SECTION_NUMBER" localSheetId="112">'x-821'!$B$13</definedName>
    <definedName name="TABLE_SECTION_NUMBER" localSheetId="113">'x-822'!$B$13</definedName>
    <definedName name="TABLE_SECTION_NUMBER" localSheetId="114">'x-823'!$B$13</definedName>
    <definedName name="TABLE_SECTION_NUMBER" localSheetId="115">'x-824'!$B$13</definedName>
    <definedName name="TABLE_SECTION_NUMBER" localSheetId="116">'x-825'!$B$13</definedName>
    <definedName name="TABLE_SECTION_NUMBER" localSheetId="117">'x-826'!$B$13</definedName>
    <definedName name="TABLE_SECTION_NUMBER" localSheetId="118">'x-827'!$B$13</definedName>
    <definedName name="TABLE_SECTION_NUMBER">'x-Series Number'!$B$13</definedName>
    <definedName name="table_Section_Number_1" localSheetId="8">'x-101'!$B$13</definedName>
    <definedName name="table_Section_Number_1" localSheetId="9">'x-102'!$B$13</definedName>
    <definedName name="table_Section_Number_1" localSheetId="10">'x-103'!$B$13</definedName>
    <definedName name="table_Section_Number_1" localSheetId="11">'x-104'!$B$13</definedName>
    <definedName name="TABLE_SECTION_NUMBER_1" localSheetId="12">'x-201'!$B$13</definedName>
    <definedName name="TABLE_SECTION_NUMBER_1" localSheetId="13">'x-202'!$B$13</definedName>
    <definedName name="TABLE_SECTION_NUMBER_1" localSheetId="14">'x-203'!$B$13</definedName>
    <definedName name="TABLE_SECTION_NUMBER_1" localSheetId="15">'x-204'!$B$13</definedName>
    <definedName name="TABLE_SECTION_NUMBER_1" localSheetId="16">'x-205'!$B$13</definedName>
    <definedName name="TABLE_SECTION_NUMBER_1" localSheetId="17">'x-206'!$B$13</definedName>
    <definedName name="TABLE_SECTION_NUMBER_1" localSheetId="18">'x-207'!$B$13</definedName>
    <definedName name="TABLE_SECTION_NUMBER_1" localSheetId="19">'x-208'!$B$13</definedName>
    <definedName name="TABLE_SECTION_NUMBER_1" localSheetId="20">'x-209'!$B$13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'x-217'!$B$13</definedName>
    <definedName name="TABLE_SECTION_NUMBER_1" localSheetId="25">'x-218'!$B$13</definedName>
    <definedName name="TABLE_SECTION_NUMBER_1" localSheetId="26">'x-219'!$B$13</definedName>
    <definedName name="TABLE_SECTION_NUMBER_1" localSheetId="27">'x-301'!$B$13</definedName>
    <definedName name="TABLE_SECTION_NUMBER_1" localSheetId="28">'x-302'!$B$13</definedName>
    <definedName name="TABLE_SECTION_NUMBER_1" localSheetId="29">'x-303'!$B$13</definedName>
    <definedName name="TABLE_SECTION_NUMBER_1" localSheetId="30">'x-304'!$B$13</definedName>
    <definedName name="TABLE_SECTION_NUMBER_1" localSheetId="31">'x-305'!$B$13</definedName>
    <definedName name="TABLE_SECTION_NUMBER_1" localSheetId="32">'x-306'!$B$13</definedName>
    <definedName name="TABLE_SECTION_NUMBER_1" localSheetId="33">'x-307'!$B$13</definedName>
    <definedName name="TABLE_SECTION_NUMBER_1" localSheetId="34">'x-308'!$B$13</definedName>
    <definedName name="TABLE_SECTION_NUMBER_1" localSheetId="35">'x-401'!$B$13</definedName>
    <definedName name="TABLE_SECTION_NUMBER_1" localSheetId="36">'x-402'!$B$13</definedName>
    <definedName name="TABLE_SECTION_NUMBER_1" localSheetId="37">'x-403'!$B$13</definedName>
    <definedName name="TABLE_SECTION_NUMBER_1" localSheetId="38">'x-404'!$B$13</definedName>
    <definedName name="TABLE_SECTION_NUMBER_1" localSheetId="39">'x-405'!$B$13</definedName>
    <definedName name="TABLE_SECTION_NUMBER_1" localSheetId="40">'x-406'!$B$13</definedName>
    <definedName name="TABLE_SECTION_NUMBER_1" localSheetId="41">'x-407'!$B$13</definedName>
    <definedName name="TABLE_SECTION_NUMBER_1" localSheetId="42">'x-408'!$B$13</definedName>
    <definedName name="TABLE_SECTION_NUMBER_1" localSheetId="43">'x-409'!$B$13</definedName>
    <definedName name="TABLE_SECTION_NUMBER_1" localSheetId="44">'x-410'!$B$13</definedName>
    <definedName name="TABLE_SECTION_NUMBER_1" localSheetId="45">'x-411'!$B$13</definedName>
    <definedName name="TABLE_SECTION_NUMBER_1" localSheetId="46">'x-412'!$B$13</definedName>
    <definedName name="TABLE_SECTION_NUMBER_1" localSheetId="47">'x-413'!$B$13</definedName>
    <definedName name="TABLE_SECTION_NUMBER_1" localSheetId="48">'x-414'!$B$13</definedName>
    <definedName name="TABLE_SECTION_NUMBER_1" localSheetId="49">'x-415'!$B$13</definedName>
    <definedName name="TABLE_SECTION_NUMBER_1" localSheetId="50">'x-416'!$B$13</definedName>
    <definedName name="TABLE_SECTION_NUMBER_1" localSheetId="51">'x-417'!$B$13</definedName>
    <definedName name="TABLE_SECTION_NUMBER_1" localSheetId="52">'x-418'!$B$13</definedName>
    <definedName name="TABLE_SECTION_NUMBER_1" localSheetId="53">'x-419'!$B$13</definedName>
    <definedName name="TABLE_SECTION_NUMBER_1" localSheetId="54">'x-420'!$B$13</definedName>
    <definedName name="TABLE_SECTION_NUMBER_1" localSheetId="55">'x-421'!$B$13</definedName>
    <definedName name="TABLE_SECTION_NUMBER_1" localSheetId="56">'x-422'!$B$13</definedName>
    <definedName name="TABLE_SECTION_NUMBER_1" localSheetId="57">'x-423'!$B$13</definedName>
    <definedName name="TABLE_SECTION_NUMBER_1" localSheetId="58">'x-424'!$B$13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'x-605'!$B$13</definedName>
    <definedName name="TABLE_SECTION_NUMBER_1" localSheetId="65">'x-606'!$B$13</definedName>
    <definedName name="TABLE_SECTION_NUMBER_1" localSheetId="66">'x-607'!$B$13</definedName>
    <definedName name="TABLE_SECTION_NUMBER_1" localSheetId="67">'x-608'!$B$13</definedName>
    <definedName name="TABLE_SECTION_NUMBER_1" localSheetId="68">'x-609'!$B$13</definedName>
    <definedName name="TABLE_SECTION_NUMBER_1" localSheetId="69">'x-610'!$B$13</definedName>
    <definedName name="TABLE_SECTION_NUMBER_1" localSheetId="70">'x-611'!$B$13</definedName>
    <definedName name="TABLE_SECTION_NUMBER_1" localSheetId="71">'x-612'!$B$13</definedName>
    <definedName name="TABLE_SECTION_NUMBER_1" localSheetId="72">'x-613'!$B$13</definedName>
    <definedName name="TABLE_SECTION_NUMBER_1" localSheetId="73">'x-614'!$B$13</definedName>
    <definedName name="TABLE_SECTION_NUMBER_1" localSheetId="74">'x-615'!$B$13</definedName>
    <definedName name="TABLE_SECTION_NUMBER_1" localSheetId="75">'x-703'!$B$13</definedName>
    <definedName name="TABLE_SECTION_NUMBER_1" localSheetId="76">'x-704'!$B$13</definedName>
    <definedName name="TABLE_SECTION_NUMBER_1" localSheetId="77">'x-705'!$B$13</definedName>
    <definedName name="TABLE_SECTION_NUMBER_1" localSheetId="78">'x-706'!$B$13</definedName>
    <definedName name="TABLE_SECTION_NUMBER_1" localSheetId="79">'x-707'!$B$13</definedName>
    <definedName name="TABLE_SECTION_NUMBER_1" localSheetId="80">'x-708'!$B$13</definedName>
    <definedName name="TABLE_SECTION_NUMBER_1" localSheetId="81">'x-709'!$B$13</definedName>
    <definedName name="TABLE_SECTION_NUMBER_1" localSheetId="82">'x-710'!$B$13</definedName>
    <definedName name="TABLE_SECTION_NUMBER_1" localSheetId="83">'x-711'!$B$13</definedName>
    <definedName name="TABLE_SECTION_NUMBER_1" localSheetId="84">'x-712'!$B$13</definedName>
    <definedName name="TABLE_SECTION_NUMBER_1" localSheetId="85">'x-713'!$B$13</definedName>
    <definedName name="TABLE_SECTION_NUMBER_1" localSheetId="86">'x-714'!$B$13</definedName>
    <definedName name="TABLE_SECTION_NUMBER_1" localSheetId="87">'x-715'!$B$13</definedName>
    <definedName name="TABLE_SECTION_NUMBER_1" localSheetId="88">'x-716'!$B$13</definedName>
    <definedName name="TABLE_SECTION_NUMBER_1" localSheetId="89">'x-717'!$B$13</definedName>
    <definedName name="TABLE_SECTION_NUMBER_1" localSheetId="90">'x-718'!$B$13</definedName>
    <definedName name="TABLE_SECTION_NUMBER_1" localSheetId="91">'x-719'!$B$13</definedName>
    <definedName name="TABLE_SECTION_NUMBER_1" localSheetId="92">'x-720'!$B$13</definedName>
    <definedName name="TABLE_SECTION_NUMBER_1" localSheetId="93">'x-801'!$B$13</definedName>
    <definedName name="TABLE_SECTION_NUMBER_1" localSheetId="94">'x-802'!$B$13</definedName>
    <definedName name="TABLE_SECTION_NUMBER_1" localSheetId="95">'x-803'!$B$13</definedName>
    <definedName name="TABLE_SECTION_NUMBER_1" localSheetId="96">'x-804'!$B$13</definedName>
    <definedName name="TABLE_SECTION_NUMBER_1" localSheetId="97">'x-805'!$B$13</definedName>
    <definedName name="TABLE_SECTION_NUMBER_1" localSheetId="98">'x-806'!$B$13</definedName>
    <definedName name="TABLE_SECTION_NUMBER_1" localSheetId="99">'x-807'!$B$13</definedName>
    <definedName name="TABLE_SECTION_NUMBER_1" localSheetId="100">'x-808'!$B$13</definedName>
    <definedName name="TABLE_SECTION_NUMBER_1" localSheetId="101">'x-809'!$B$13</definedName>
    <definedName name="TABLE_SECTION_NUMBER_1" localSheetId="102">'x-810'!$B$13</definedName>
    <definedName name="TABLE_SECTION_NUMBER_1" localSheetId="103">'x-811'!$B$13</definedName>
    <definedName name="TABLE_SECTION_NUMBER_1" localSheetId="104">'x-812'!$B$13</definedName>
    <definedName name="TABLE_SECTION_NUMBER_1" localSheetId="105">'x-813'!$B$13</definedName>
    <definedName name="TABLE_SECTION_NUMBER_1" localSheetId="106">'x-814'!$B$13</definedName>
    <definedName name="TABLE_SECTION_NUMBER_1" localSheetId="107">'x-815'!$B$13</definedName>
    <definedName name="TABLE_SECTION_NUMBER_1" localSheetId="108">'x-817'!$B$13</definedName>
    <definedName name="TABLE_SECTION_NUMBER_1" localSheetId="109">'x-818'!$B$13</definedName>
    <definedName name="TABLE_SECTION_NUMBER_1" localSheetId="110">'x-819'!$B$13</definedName>
    <definedName name="TABLE_SECTION_NUMBER_1" localSheetId="111">'x-820'!$B$13</definedName>
    <definedName name="TABLE_SECTION_NUMBER_1" localSheetId="112">'x-821'!$B$13</definedName>
    <definedName name="TABLE_SECTION_NUMBER_1" localSheetId="113">'x-822'!$B$13</definedName>
    <definedName name="TABLE_SECTION_NUMBER_1" localSheetId="114">'x-823'!$B$13</definedName>
    <definedName name="TABLE_SECTION_NUMBER_1" localSheetId="115">'x-824'!$B$13</definedName>
    <definedName name="TABLE_SECTION_NUMBER_1" localSheetId="116">'x-825'!$B$13</definedName>
    <definedName name="TABLE_SECTION_NUMBER_1" localSheetId="117">'x-826'!$B$13</definedName>
    <definedName name="TABLE_SECTION_NUMBER_1" localSheetId="118">'x-827'!$B$13</definedName>
    <definedName name="TABLE_SECTION_NUMBER_2" localSheetId="15">'x-204'!$I$13</definedName>
    <definedName name="TABLE_SECTION_NUMBER_2" localSheetId="37">'x-403'!$Q$13</definedName>
    <definedName name="TABLE_SECTION_NUMBER_2" localSheetId="38">'x-404'!$Q$13</definedName>
    <definedName name="TABLE_SECTION_NUMBER_2" localSheetId="43">'x-409'!$Q$13</definedName>
    <definedName name="TABLE_SECTION_NUMBER_2" localSheetId="44">'x-410'!$Q$13</definedName>
    <definedName name="TABLE_SECTION_NUMBER_2" localSheetId="49">'x-415'!$Q$13</definedName>
    <definedName name="TABLE_SECTION_NUMBER_2" localSheetId="102">'x-810'!$Q$13</definedName>
    <definedName name="TABLE_SERIES_NUMBER" localSheetId="7">'[1]x-Series Number'!$B$14</definedName>
    <definedName name="TABLE_SERIES_NUMBER" localSheetId="12">'x-201'!$B$14</definedName>
    <definedName name="TABLE_SERIES_NUMBER" localSheetId="13">'x-202'!$B$14</definedName>
    <definedName name="TABLE_SERIES_NUMBER" localSheetId="14">'x-203'!$B$14</definedName>
    <definedName name="TABLE_SERIES_NUMBER" localSheetId="15">'x-204'!$B$14</definedName>
    <definedName name="TABLE_SERIES_NUMBER" localSheetId="16">'x-205'!$B$14</definedName>
    <definedName name="TABLE_SERIES_NUMBER" localSheetId="17">'x-206'!$B$14</definedName>
    <definedName name="TABLE_SERIES_NUMBER" localSheetId="18">'x-207'!$B$14</definedName>
    <definedName name="TABLE_SERIES_NUMBER" localSheetId="19">'x-208'!$B$14</definedName>
    <definedName name="TABLE_SERIES_NUMBER" localSheetId="20">'x-209'!$B$14</definedName>
    <definedName name="TABLE_SERIES_NUMBER" localSheetId="21">'x-214'!$B$14</definedName>
    <definedName name="TABLE_SERIES_NUMBER" localSheetId="22">'x-215'!$B$14</definedName>
    <definedName name="TABLE_SERIES_NUMBER" localSheetId="23">'x-216'!$B$14</definedName>
    <definedName name="TABLE_SERIES_NUMBER" localSheetId="24">'x-217'!$B$14</definedName>
    <definedName name="TABLE_SERIES_NUMBER" localSheetId="25">'x-218'!$B$14</definedName>
    <definedName name="TABLE_SERIES_NUMBER" localSheetId="26">'x-219'!$B$14</definedName>
    <definedName name="TABLE_SERIES_NUMBER" localSheetId="27">'x-301'!$B$14</definedName>
    <definedName name="TABLE_SERIES_NUMBER" localSheetId="28">'x-302'!$B$14</definedName>
    <definedName name="TABLE_SERIES_NUMBER" localSheetId="29">'x-303'!$B$14</definedName>
    <definedName name="TABLE_SERIES_NUMBER" localSheetId="30">'x-304'!$B$14</definedName>
    <definedName name="TABLE_SERIES_NUMBER" localSheetId="31">'x-305'!$B$14</definedName>
    <definedName name="TABLE_SERIES_NUMBER" localSheetId="32">'x-306'!$B$14</definedName>
    <definedName name="TABLE_SERIES_NUMBER" localSheetId="33">'x-307'!$B$14</definedName>
    <definedName name="TABLE_SERIES_NUMBER" localSheetId="34">'x-308'!$B$14</definedName>
    <definedName name="TABLE_SERIES_NUMBER" localSheetId="35">'x-401'!$B$14</definedName>
    <definedName name="TABLE_SERIES_NUMBER" localSheetId="36">'x-402'!$B$14</definedName>
    <definedName name="TABLE_SERIES_NUMBER" localSheetId="37">'x-403'!$B$14</definedName>
    <definedName name="TABLE_SERIES_NUMBER" localSheetId="38">'x-404'!$B$14</definedName>
    <definedName name="TABLE_SERIES_NUMBER" localSheetId="39">'x-405'!$B$14</definedName>
    <definedName name="TABLE_SERIES_NUMBER" localSheetId="40">'x-406'!$B$14</definedName>
    <definedName name="TABLE_SERIES_NUMBER" localSheetId="41">'x-407'!$B$14</definedName>
    <definedName name="TABLE_SERIES_NUMBER" localSheetId="42">'x-408'!$B$14</definedName>
    <definedName name="TABLE_SERIES_NUMBER" localSheetId="43">'x-409'!$B$14</definedName>
    <definedName name="TABLE_SERIES_NUMBER" localSheetId="44">'x-410'!$B$14</definedName>
    <definedName name="TABLE_SERIES_NUMBER" localSheetId="45">'x-411'!$B$14</definedName>
    <definedName name="TABLE_SERIES_NUMBER" localSheetId="46">'x-412'!$B$14</definedName>
    <definedName name="TABLE_SERIES_NUMBER" localSheetId="47">'x-413'!$B$14</definedName>
    <definedName name="TABLE_SERIES_NUMBER" localSheetId="48">'x-414'!$B$14</definedName>
    <definedName name="TABLE_SERIES_NUMBER" localSheetId="49">'x-415'!$B$14</definedName>
    <definedName name="TABLE_SERIES_NUMBER" localSheetId="50">'x-416'!$B$14</definedName>
    <definedName name="TABLE_SERIES_NUMBER" localSheetId="51">'x-417'!$B$14</definedName>
    <definedName name="TABLE_SERIES_NUMBER" localSheetId="52">'x-418'!$B$14</definedName>
    <definedName name="TABLE_SERIES_NUMBER" localSheetId="53">'x-419'!$B$14</definedName>
    <definedName name="TABLE_SERIES_NUMBER" localSheetId="54">'x-420'!$B$14</definedName>
    <definedName name="TABLE_SERIES_NUMBER" localSheetId="55">'x-421'!$B$14</definedName>
    <definedName name="TABLE_SERIES_NUMBER" localSheetId="56">'x-422'!$B$14</definedName>
    <definedName name="TABLE_SERIES_NUMBER" localSheetId="57">'x-423'!$B$14</definedName>
    <definedName name="TABLE_SERIES_NUMBER" localSheetId="58">'x-424'!$B$14</definedName>
    <definedName name="TABLE_SERIES_NUMBER" localSheetId="59">'x-501'!$B$14</definedName>
    <definedName name="TABLE_SERIES_NUMBER" localSheetId="60">'x-502'!$B$14</definedName>
    <definedName name="TABLE_SERIES_NUMBER" localSheetId="61">'x-503'!$B$14</definedName>
    <definedName name="TABLE_SERIES_NUMBER" localSheetId="62">'x-504'!$B$14</definedName>
    <definedName name="TABLE_SERIES_NUMBER" localSheetId="63">'x-505'!$B$14</definedName>
    <definedName name="TABLE_SERIES_NUMBER" localSheetId="64">'x-605'!$B$14</definedName>
    <definedName name="TABLE_SERIES_NUMBER" localSheetId="65">'x-606'!$B$14</definedName>
    <definedName name="TABLE_SERIES_NUMBER" localSheetId="66">'x-607'!$B$14</definedName>
    <definedName name="TABLE_SERIES_NUMBER" localSheetId="67">'x-608'!$B$14</definedName>
    <definedName name="TABLE_SERIES_NUMBER" localSheetId="68">'x-609'!$B$14</definedName>
    <definedName name="TABLE_SERIES_NUMBER" localSheetId="69">'x-610'!$B$14</definedName>
    <definedName name="TABLE_SERIES_NUMBER" localSheetId="70">'x-611'!$B$14</definedName>
    <definedName name="TABLE_SERIES_NUMBER" localSheetId="71">'x-612'!$B$14</definedName>
    <definedName name="TABLE_SERIES_NUMBER" localSheetId="72">'x-613'!$B$14</definedName>
    <definedName name="TABLE_SERIES_NUMBER" localSheetId="73">'x-614'!$B$14</definedName>
    <definedName name="TABLE_SERIES_NUMBER" localSheetId="74">'x-615'!$B$14</definedName>
    <definedName name="TABLE_SERIES_NUMBER" localSheetId="75">'x-703'!$B$14</definedName>
    <definedName name="TABLE_SERIES_NUMBER" localSheetId="76">'x-704'!$B$14</definedName>
    <definedName name="TABLE_SERIES_NUMBER" localSheetId="77">'x-705'!$B$14</definedName>
    <definedName name="TABLE_SERIES_NUMBER" localSheetId="78">'x-706'!$B$14</definedName>
    <definedName name="TABLE_SERIES_NUMBER" localSheetId="79">'x-707'!$B$14</definedName>
    <definedName name="TABLE_SERIES_NUMBER" localSheetId="80">'x-708'!$B$14</definedName>
    <definedName name="TABLE_SERIES_NUMBER" localSheetId="81">'x-709'!$B$14</definedName>
    <definedName name="TABLE_SERIES_NUMBER" localSheetId="82">'x-710'!$B$14</definedName>
    <definedName name="TABLE_SERIES_NUMBER" localSheetId="83">'x-711'!$B$14</definedName>
    <definedName name="TABLE_SERIES_NUMBER" localSheetId="84">'x-712'!$B$14</definedName>
    <definedName name="TABLE_SERIES_NUMBER" localSheetId="85">'x-713'!$B$14</definedName>
    <definedName name="TABLE_SERIES_NUMBER" localSheetId="86">'x-714'!$B$14</definedName>
    <definedName name="TABLE_SERIES_NUMBER" localSheetId="87">'x-715'!$B$14</definedName>
    <definedName name="TABLE_SERIES_NUMBER" localSheetId="88">'x-716'!$B$14</definedName>
    <definedName name="TABLE_SERIES_NUMBER" localSheetId="89">'x-717'!$B$14</definedName>
    <definedName name="TABLE_SERIES_NUMBER" localSheetId="90">'x-718'!$B$14</definedName>
    <definedName name="TABLE_SERIES_NUMBER" localSheetId="91">'x-719'!$B$14</definedName>
    <definedName name="TABLE_SERIES_NUMBER" localSheetId="92">'x-720'!$B$14</definedName>
    <definedName name="TABLE_SERIES_NUMBER" localSheetId="93">'x-801'!$B$14</definedName>
    <definedName name="TABLE_SERIES_NUMBER" localSheetId="94">'x-802'!$B$14</definedName>
    <definedName name="TABLE_SERIES_NUMBER" localSheetId="95">'x-803'!$B$14</definedName>
    <definedName name="TABLE_SERIES_NUMBER" localSheetId="96">'x-804'!$B$14</definedName>
    <definedName name="TABLE_SERIES_NUMBER" localSheetId="97">'x-805'!$B$14</definedName>
    <definedName name="TABLE_SERIES_NUMBER" localSheetId="98">'x-806'!$B$14</definedName>
    <definedName name="TABLE_SERIES_NUMBER" localSheetId="99">'x-807'!$B$14</definedName>
    <definedName name="TABLE_SERIES_NUMBER" localSheetId="100">'x-808'!$B$14</definedName>
    <definedName name="TABLE_SERIES_NUMBER" localSheetId="101">'x-809'!$B$14</definedName>
    <definedName name="TABLE_SERIES_NUMBER" localSheetId="102">'x-810'!$B$14</definedName>
    <definedName name="TABLE_SERIES_NUMBER" localSheetId="103">'x-811'!$B$14</definedName>
    <definedName name="TABLE_SERIES_NUMBER" localSheetId="104">'x-812'!$B$14</definedName>
    <definedName name="TABLE_SERIES_NUMBER" localSheetId="105">'x-813'!$B$14</definedName>
    <definedName name="TABLE_SERIES_NUMBER" localSheetId="106">'x-814'!$B$14</definedName>
    <definedName name="TABLE_SERIES_NUMBER" localSheetId="107">'x-815'!$B$14</definedName>
    <definedName name="TABLE_SERIES_NUMBER" localSheetId="108">'x-817'!$B$14</definedName>
    <definedName name="TABLE_SERIES_NUMBER" localSheetId="109">'x-818'!$B$14</definedName>
    <definedName name="TABLE_SERIES_NUMBER" localSheetId="110">'x-819'!$B$14</definedName>
    <definedName name="TABLE_SERIES_NUMBER" localSheetId="111">'x-820'!$B$14</definedName>
    <definedName name="TABLE_SERIES_NUMBER" localSheetId="112">'x-821'!$B$14</definedName>
    <definedName name="TABLE_SERIES_NUMBER" localSheetId="113">'x-822'!$B$14</definedName>
    <definedName name="TABLE_SERIES_NUMBER" localSheetId="114">'x-823'!$B$14</definedName>
    <definedName name="TABLE_SERIES_NUMBER" localSheetId="115">'x-824'!$B$14</definedName>
    <definedName name="TABLE_SERIES_NUMBER" localSheetId="116">'x-825'!$B$14</definedName>
    <definedName name="TABLE_SERIES_NUMBER" localSheetId="117">'x-826'!$B$14</definedName>
    <definedName name="TABLE_SERIES_NUMBER" localSheetId="118">'x-827'!$B$14</definedName>
    <definedName name="TABLE_SERIES_NUMBER">'x-Series Number'!$B$14</definedName>
    <definedName name="table_Series_Number_1" localSheetId="8">'x-101'!$B$14</definedName>
    <definedName name="table_Series_Number_1" localSheetId="9">'x-102'!$B$14</definedName>
    <definedName name="table_Series_Number_1" localSheetId="10">'x-103'!$B$14</definedName>
    <definedName name="table_Series_Number_1" localSheetId="11">'x-104'!$B$14</definedName>
    <definedName name="TABLE_SERIES_NUMBER_1" localSheetId="12">'x-201'!$B$14</definedName>
    <definedName name="TABLE_SERIES_NUMBER_1" localSheetId="13">'x-202'!$B$14</definedName>
    <definedName name="TABLE_SERIES_NUMBER_1" localSheetId="14">'x-203'!$B$14</definedName>
    <definedName name="TABLE_SERIES_NUMBER_1" localSheetId="15">'x-204'!$B$14</definedName>
    <definedName name="TABLE_SERIES_NUMBER_1" localSheetId="16">'x-205'!$B$14</definedName>
    <definedName name="TABLE_SERIES_NUMBER_1" localSheetId="17">'x-206'!$B$14</definedName>
    <definedName name="TABLE_SERIES_NUMBER_1" localSheetId="18">'x-207'!$B$14</definedName>
    <definedName name="TABLE_SERIES_NUMBER_1" localSheetId="19">'x-208'!$B$14</definedName>
    <definedName name="TABLE_SERIES_NUMBER_1" localSheetId="20">'x-209'!$B$14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'x-217'!$B$14</definedName>
    <definedName name="TABLE_SERIES_NUMBER_1" localSheetId="25">'x-218'!$B$14</definedName>
    <definedName name="TABLE_SERIES_NUMBER_1" localSheetId="26">'x-219'!$B$14</definedName>
    <definedName name="TABLE_SERIES_NUMBER_1" localSheetId="27">'x-301'!$B$14</definedName>
    <definedName name="TABLE_SERIES_NUMBER_1" localSheetId="28">'x-302'!$B$14</definedName>
    <definedName name="TABLE_SERIES_NUMBER_1" localSheetId="29">'x-303'!$B$14</definedName>
    <definedName name="TABLE_SERIES_NUMBER_1" localSheetId="30">'x-304'!$B$14</definedName>
    <definedName name="TABLE_SERIES_NUMBER_1" localSheetId="31">'x-305'!$B$14</definedName>
    <definedName name="TABLE_SERIES_NUMBER_1" localSheetId="32">'x-306'!$B$14</definedName>
    <definedName name="TABLE_SERIES_NUMBER_1" localSheetId="33">'x-307'!$B$14</definedName>
    <definedName name="TABLE_SERIES_NUMBER_1" localSheetId="34">'x-308'!$B$14</definedName>
    <definedName name="TABLE_SERIES_NUMBER_1" localSheetId="35">'x-401'!$B$14</definedName>
    <definedName name="TABLE_SERIES_NUMBER_1" localSheetId="36">'x-402'!$B$14</definedName>
    <definedName name="TABLE_SERIES_NUMBER_1" localSheetId="37">'x-403'!$B$14</definedName>
    <definedName name="TABLE_SERIES_NUMBER_1" localSheetId="38">'x-404'!$B$14</definedName>
    <definedName name="TABLE_SERIES_NUMBER_1" localSheetId="39">'x-405'!$B$14</definedName>
    <definedName name="TABLE_SERIES_NUMBER_1" localSheetId="40">'x-406'!$B$14</definedName>
    <definedName name="TABLE_SERIES_NUMBER_1" localSheetId="41">'x-407'!$B$14</definedName>
    <definedName name="TABLE_SERIES_NUMBER_1" localSheetId="42">'x-408'!$B$14</definedName>
    <definedName name="TABLE_SERIES_NUMBER_1" localSheetId="43">'x-409'!$B$14</definedName>
    <definedName name="TABLE_SERIES_NUMBER_1" localSheetId="44">'x-410'!$B$14</definedName>
    <definedName name="TABLE_SERIES_NUMBER_1" localSheetId="45">'x-411'!$B$14</definedName>
    <definedName name="TABLE_SERIES_NUMBER_1" localSheetId="46">'x-412'!$B$14</definedName>
    <definedName name="TABLE_SERIES_NUMBER_1" localSheetId="47">'x-413'!$B$14</definedName>
    <definedName name="TABLE_SERIES_NUMBER_1" localSheetId="48">'x-414'!$B$14</definedName>
    <definedName name="TABLE_SERIES_NUMBER_1" localSheetId="49">'x-415'!$B$14</definedName>
    <definedName name="TABLE_SERIES_NUMBER_1" localSheetId="50">'x-416'!$B$14</definedName>
    <definedName name="TABLE_SERIES_NUMBER_1" localSheetId="51">'x-417'!$B$14</definedName>
    <definedName name="TABLE_SERIES_NUMBER_1" localSheetId="52">'x-418'!$B$14</definedName>
    <definedName name="TABLE_SERIES_NUMBER_1" localSheetId="53">'x-419'!$B$14</definedName>
    <definedName name="TABLE_SERIES_NUMBER_1" localSheetId="54">'x-420'!$B$14</definedName>
    <definedName name="TABLE_SERIES_NUMBER_1" localSheetId="55">'x-421'!$B$14</definedName>
    <definedName name="TABLE_SERIES_NUMBER_1" localSheetId="56">'x-422'!$B$14</definedName>
    <definedName name="TABLE_SERIES_NUMBER_1" localSheetId="57">'x-423'!$B$14</definedName>
    <definedName name="TABLE_SERIES_NUMBER_1" localSheetId="58">'x-424'!$B$14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'x-605'!$B$14</definedName>
    <definedName name="TABLE_SERIES_NUMBER_1" localSheetId="65">'x-606'!$B$14</definedName>
    <definedName name="TABLE_SERIES_NUMBER_1" localSheetId="66">'x-607'!$B$14</definedName>
    <definedName name="TABLE_SERIES_NUMBER_1" localSheetId="67">'x-608'!$B$14</definedName>
    <definedName name="TABLE_SERIES_NUMBER_1" localSheetId="68">'x-609'!$B$14</definedName>
    <definedName name="TABLE_SERIES_NUMBER_1" localSheetId="69">'x-610'!$B$14</definedName>
    <definedName name="TABLE_SERIES_NUMBER_1" localSheetId="70">'x-611'!$B$14</definedName>
    <definedName name="TABLE_SERIES_NUMBER_1" localSheetId="71">'x-612'!$B$14</definedName>
    <definedName name="TABLE_SERIES_NUMBER_1" localSheetId="72">'x-613'!$B$14</definedName>
    <definedName name="TABLE_SERIES_NUMBER_1" localSheetId="73">'x-614'!$B$14</definedName>
    <definedName name="TABLE_SERIES_NUMBER_1" localSheetId="74">'x-615'!$B$14</definedName>
    <definedName name="TABLE_SERIES_NUMBER_1" localSheetId="75">'x-703'!$B$14</definedName>
    <definedName name="TABLE_SERIES_NUMBER_1" localSheetId="76">'x-704'!$B$14</definedName>
    <definedName name="TABLE_SERIES_NUMBER_1" localSheetId="77">'x-705'!$B$14</definedName>
    <definedName name="TABLE_SERIES_NUMBER_1" localSheetId="78">'x-706'!$B$14</definedName>
    <definedName name="TABLE_SERIES_NUMBER_1" localSheetId="79">'x-707'!$B$14</definedName>
    <definedName name="TABLE_SERIES_NUMBER_1" localSheetId="80">'x-708'!$B$14</definedName>
    <definedName name="TABLE_SERIES_NUMBER_1" localSheetId="81">'x-709'!$B$14</definedName>
    <definedName name="TABLE_SERIES_NUMBER_1" localSheetId="82">'x-710'!$B$14</definedName>
    <definedName name="TABLE_SERIES_NUMBER_1" localSheetId="83">'x-711'!$B$14</definedName>
    <definedName name="TABLE_SERIES_NUMBER_1" localSheetId="84">'x-712'!$B$14</definedName>
    <definedName name="TABLE_SERIES_NUMBER_1" localSheetId="85">'x-713'!$B$14</definedName>
    <definedName name="TABLE_SERIES_NUMBER_1" localSheetId="86">'x-714'!$B$14</definedName>
    <definedName name="TABLE_SERIES_NUMBER_1" localSheetId="87">'x-715'!$B$14</definedName>
    <definedName name="TABLE_SERIES_NUMBER_1" localSheetId="88">'x-716'!$B$14</definedName>
    <definedName name="TABLE_SERIES_NUMBER_1" localSheetId="89">'x-717'!$B$14</definedName>
    <definedName name="TABLE_SERIES_NUMBER_1" localSheetId="90">'x-718'!$B$14</definedName>
    <definedName name="TABLE_SERIES_NUMBER_1" localSheetId="91">'x-719'!$B$14</definedName>
    <definedName name="TABLE_SERIES_NUMBER_1" localSheetId="92">'x-720'!$B$14</definedName>
    <definedName name="TABLE_SERIES_NUMBER_1" localSheetId="93">'x-801'!$B$14</definedName>
    <definedName name="TABLE_SERIES_NUMBER_1" localSheetId="94">'x-802'!$B$14</definedName>
    <definedName name="TABLE_SERIES_NUMBER_1" localSheetId="95">'x-803'!$B$14</definedName>
    <definedName name="TABLE_SERIES_NUMBER_1" localSheetId="96">'x-804'!$B$14</definedName>
    <definedName name="TABLE_SERIES_NUMBER_1" localSheetId="97">'x-805'!$B$14</definedName>
    <definedName name="TABLE_SERIES_NUMBER_1" localSheetId="98">'x-806'!$B$14</definedName>
    <definedName name="TABLE_SERIES_NUMBER_1" localSheetId="99">'x-807'!$B$14</definedName>
    <definedName name="TABLE_SERIES_NUMBER_1" localSheetId="100">'x-808'!$B$14</definedName>
    <definedName name="TABLE_SERIES_NUMBER_1" localSheetId="101">'x-809'!$B$14</definedName>
    <definedName name="TABLE_SERIES_NUMBER_1" localSheetId="102">'x-810'!$B$14</definedName>
    <definedName name="TABLE_SERIES_NUMBER_1" localSheetId="103">'x-811'!$B$14</definedName>
    <definedName name="TABLE_SERIES_NUMBER_1" localSheetId="104">'x-812'!$B$14</definedName>
    <definedName name="TABLE_SERIES_NUMBER_1" localSheetId="105">'x-813'!$B$14</definedName>
    <definedName name="TABLE_SERIES_NUMBER_1" localSheetId="106">'x-814'!$B$14</definedName>
    <definedName name="TABLE_SERIES_NUMBER_1" localSheetId="107">'x-815'!$B$14</definedName>
    <definedName name="TABLE_SERIES_NUMBER_1" localSheetId="108">'x-817'!$B$14</definedName>
    <definedName name="TABLE_SERIES_NUMBER_1" localSheetId="109">'x-818'!$B$14</definedName>
    <definedName name="TABLE_SERIES_NUMBER_1" localSheetId="110">'x-819'!$B$14</definedName>
    <definedName name="TABLE_SERIES_NUMBER_1" localSheetId="111">'x-820'!$B$14</definedName>
    <definedName name="TABLE_SERIES_NUMBER_1" localSheetId="112">'x-821'!$B$14</definedName>
    <definedName name="TABLE_SERIES_NUMBER_1" localSheetId="113">'x-822'!$B$14</definedName>
    <definedName name="TABLE_SERIES_NUMBER_1" localSheetId="114">'x-823'!$B$14</definedName>
    <definedName name="TABLE_SERIES_NUMBER_1" localSheetId="115">'x-824'!$B$14</definedName>
    <definedName name="TABLE_SERIES_NUMBER_1" localSheetId="116">'x-825'!$B$14</definedName>
    <definedName name="TABLE_SERIES_NUMBER_1" localSheetId="117">'x-826'!$B$14</definedName>
    <definedName name="TABLE_SERIES_NUMBER_1" localSheetId="118">'x-827'!$B$14</definedName>
    <definedName name="TABLE_SERIES_NUMBER_2" localSheetId="15">'x-204'!$I$14</definedName>
    <definedName name="TABLE_SERIES_NUMBER_2" localSheetId="37">'x-403'!$Q$14</definedName>
    <definedName name="TABLE_SERIES_NUMBER_2" localSheetId="38">'x-404'!$Q$14</definedName>
    <definedName name="TABLE_SERIES_NUMBER_2" localSheetId="43">'x-409'!$Q$14</definedName>
    <definedName name="TABLE_SERIES_NUMBER_2" localSheetId="44">'x-410'!$Q$14</definedName>
    <definedName name="TABLE_SERIES_NUMBER_2" localSheetId="49">'x-415'!$Q$14</definedName>
    <definedName name="TABLE_SERIES_NUMBER_2" localSheetId="102">'x-810'!$Q$14</definedName>
    <definedName name="tit">Cover!$A$2</definedName>
    <definedName name="titl">Cover!$A$2</definedName>
    <definedName name="title" localSheetId="7">[1]Cover!$A$2</definedName>
    <definedName name="title" localSheetId="25">[2]Cover!$A$2</definedName>
    <definedName name="title" localSheetId="26">[2]Cover!$A$2</definedName>
    <definedName name="title" localSheetId="55">[3]Cover!$A$2</definedName>
    <definedName name="title" localSheetId="57">[3]Cover!$A$2</definedName>
    <definedName name="title" localSheetId="58">[2]Cover!$A$2</definedName>
    <definedName name="title" localSheetId="63">[2]Cover!$A$2</definedName>
    <definedName name="title" localSheetId="92">[4]Cover!$A$2</definedName>
    <definedName name="title" localSheetId="118">[5]Cover!$A$2</definedName>
    <definedName name="title">Cover!$A$2</definedName>
    <definedName name="title_new">[2]Cover!$A$2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55" l="1"/>
  <c r="A27" i="55"/>
  <c r="A126" i="55"/>
  <c r="B23" i="275"/>
  <c r="A3" i="275"/>
  <c r="A2" i="275"/>
  <c r="A2" i="274"/>
  <c r="A2" i="273"/>
  <c r="B23" i="274"/>
  <c r="A3" i="274"/>
  <c r="B23" i="273"/>
  <c r="A3" i="273"/>
  <c r="B23" i="272"/>
  <c r="B23" i="271"/>
  <c r="B23" i="270"/>
  <c r="A2" i="271"/>
  <c r="A2" i="272"/>
  <c r="B17" i="272"/>
  <c r="A3" i="272"/>
  <c r="A70" i="55"/>
  <c r="B17" i="271"/>
  <c r="A3" i="271"/>
  <c r="A65" i="55"/>
  <c r="A36" i="55"/>
  <c r="B18" i="270"/>
  <c r="B17" i="270"/>
  <c r="A3" i="270"/>
  <c r="A2" i="270"/>
  <c r="B23" i="268" l="1"/>
  <c r="B23" i="267"/>
  <c r="B23" i="266"/>
  <c r="B23" i="265"/>
  <c r="B23" i="264"/>
  <c r="B23" i="263"/>
  <c r="B23" i="262"/>
  <c r="B23" i="261"/>
  <c r="B23" i="260"/>
  <c r="B23" i="259"/>
  <c r="B23" i="258"/>
  <c r="B23" i="257"/>
  <c r="B23" i="256"/>
  <c r="B23" i="255"/>
  <c r="B23" i="254"/>
  <c r="B23" i="253"/>
  <c r="B23" i="252"/>
  <c r="Q21" i="159"/>
  <c r="Q21" i="160"/>
  <c r="Q21" i="189"/>
  <c r="A2" i="269"/>
  <c r="A116" i="55"/>
  <c r="A117" i="55"/>
  <c r="A118" i="55"/>
  <c r="A119" i="55"/>
  <c r="A120" i="55"/>
  <c r="A121" i="55"/>
  <c r="A122" i="55"/>
  <c r="A123" i="55"/>
  <c r="A124" i="55"/>
  <c r="A125" i="55"/>
  <c r="B188" i="224" l="1"/>
  <c r="C188" i="224"/>
  <c r="D188" i="224"/>
  <c r="E188" i="224"/>
  <c r="F188" i="224"/>
  <c r="G188" i="224"/>
  <c r="H188" i="224"/>
  <c r="I188" i="224"/>
  <c r="J188" i="224"/>
  <c r="K188" i="224"/>
  <c r="L188" i="224"/>
  <c r="M188" i="224"/>
  <c r="N188" i="224"/>
  <c r="O188" i="224"/>
  <c r="P188" i="224"/>
  <c r="Q188" i="224"/>
  <c r="R188" i="224"/>
  <c r="S188" i="224"/>
  <c r="T188" i="224"/>
  <c r="U188" i="224"/>
  <c r="V188" i="224"/>
  <c r="W188" i="224"/>
  <c r="X188" i="224"/>
  <c r="Y188" i="224"/>
  <c r="Z188" i="224"/>
  <c r="AA188" i="224"/>
  <c r="AB188" i="224"/>
  <c r="AC188" i="224"/>
  <c r="AD188" i="224"/>
  <c r="AE188" i="224"/>
  <c r="AF188" i="224"/>
  <c r="AG188" i="224"/>
  <c r="AH188" i="224"/>
  <c r="AI188" i="224"/>
  <c r="AJ188" i="224"/>
  <c r="AK188" i="224"/>
  <c r="AL188" i="224"/>
  <c r="AM188" i="224"/>
  <c r="AN188" i="224"/>
  <c r="AO188" i="224"/>
  <c r="AP188" i="224"/>
  <c r="AQ188" i="224"/>
  <c r="AR188" i="224"/>
  <c r="AS188" i="224"/>
  <c r="AT188" i="224"/>
  <c r="AU188" i="224"/>
  <c r="A188" i="224"/>
  <c r="V134" i="268"/>
  <c r="V135" i="268"/>
  <c r="V136" i="268"/>
  <c r="V137" i="268"/>
  <c r="V138" i="268"/>
  <c r="V139" i="268"/>
  <c r="V140" i="268"/>
  <c r="V141" i="268"/>
  <c r="V142" i="268"/>
  <c r="V143" i="268"/>
  <c r="V144" i="268"/>
  <c r="V145" i="268"/>
  <c r="V146" i="268"/>
  <c r="V147" i="268"/>
  <c r="V148" i="268"/>
  <c r="V149" i="268"/>
  <c r="V150" i="268"/>
  <c r="V151" i="268"/>
  <c r="V152" i="268"/>
  <c r="V153" i="268"/>
  <c r="V154" i="268"/>
  <c r="V155" i="268"/>
  <c r="V156" i="268"/>
  <c r="V157" i="268"/>
  <c r="V158" i="268"/>
  <c r="V159" i="268"/>
  <c r="V160" i="268"/>
  <c r="V161" i="268"/>
  <c r="V162" i="268"/>
  <c r="V163" i="268"/>
  <c r="V164" i="268"/>
  <c r="V165" i="268"/>
  <c r="V166" i="268"/>
  <c r="V167" i="268"/>
  <c r="V168" i="268"/>
  <c r="V169" i="268"/>
  <c r="V170" i="268"/>
  <c r="V171" i="268"/>
  <c r="V172" i="268"/>
  <c r="V173" i="268"/>
  <c r="V174" i="268"/>
  <c r="V175" i="268"/>
  <c r="V176" i="268"/>
  <c r="V177" i="268"/>
  <c r="V178" i="268"/>
  <c r="V179" i="268"/>
  <c r="V180" i="268"/>
  <c r="V181" i="268"/>
  <c r="V182" i="268"/>
  <c r="V183" i="268"/>
  <c r="V184" i="268"/>
  <c r="V133" i="268"/>
  <c r="V130" i="266"/>
  <c r="V131" i="266"/>
  <c r="V132" i="266"/>
  <c r="V133" i="266"/>
  <c r="V134" i="266"/>
  <c r="V135" i="266"/>
  <c r="V136" i="266"/>
  <c r="V137" i="266"/>
  <c r="V138" i="266"/>
  <c r="V139" i="266"/>
  <c r="V140" i="266"/>
  <c r="V141" i="266"/>
  <c r="V142" i="266"/>
  <c r="V143" i="266"/>
  <c r="V144" i="266"/>
  <c r="V145" i="266"/>
  <c r="V146" i="266"/>
  <c r="V147" i="266"/>
  <c r="V148" i="266"/>
  <c r="V149" i="266"/>
  <c r="V150" i="266"/>
  <c r="V151" i="266"/>
  <c r="V152" i="266"/>
  <c r="V153" i="266"/>
  <c r="V154" i="266"/>
  <c r="V155" i="266"/>
  <c r="V156" i="266"/>
  <c r="V157" i="266"/>
  <c r="V158" i="266"/>
  <c r="V159" i="266"/>
  <c r="V160" i="266"/>
  <c r="V161" i="266"/>
  <c r="V162" i="266"/>
  <c r="V163" i="266"/>
  <c r="V164" i="266"/>
  <c r="V165" i="266"/>
  <c r="V166" i="266"/>
  <c r="V167" i="266"/>
  <c r="V168" i="266"/>
  <c r="V169" i="266"/>
  <c r="V170" i="266"/>
  <c r="V171" i="266"/>
  <c r="V172" i="266"/>
  <c r="V173" i="266"/>
  <c r="V174" i="266"/>
  <c r="V175" i="266"/>
  <c r="V176" i="266"/>
  <c r="V177" i="266"/>
  <c r="V178" i="266"/>
  <c r="V129" i="266"/>
  <c r="V130" i="262"/>
  <c r="V131" i="262"/>
  <c r="V132" i="262"/>
  <c r="V133" i="262"/>
  <c r="V134" i="262"/>
  <c r="V135" i="262"/>
  <c r="V136" i="262"/>
  <c r="V137" i="262"/>
  <c r="V138" i="262"/>
  <c r="V139" i="262"/>
  <c r="V140" i="262"/>
  <c r="V141" i="262"/>
  <c r="V142" i="262"/>
  <c r="V143" i="262"/>
  <c r="V144" i="262"/>
  <c r="V145" i="262"/>
  <c r="V146" i="262"/>
  <c r="V147" i="262"/>
  <c r="V148" i="262"/>
  <c r="V149" i="262"/>
  <c r="V150" i="262"/>
  <c r="V151" i="262"/>
  <c r="V152" i="262"/>
  <c r="V153" i="262"/>
  <c r="V154" i="262"/>
  <c r="V155" i="262"/>
  <c r="V156" i="262"/>
  <c r="V157" i="262"/>
  <c r="V158" i="262"/>
  <c r="V159" i="262"/>
  <c r="V160" i="262"/>
  <c r="V161" i="262"/>
  <c r="V162" i="262"/>
  <c r="V163" i="262"/>
  <c r="V164" i="262"/>
  <c r="V165" i="262"/>
  <c r="V166" i="262"/>
  <c r="V167" i="262"/>
  <c r="V168" i="262"/>
  <c r="V169" i="262"/>
  <c r="V170" i="262"/>
  <c r="V171" i="262"/>
  <c r="V172" i="262"/>
  <c r="V173" i="262"/>
  <c r="V174" i="262"/>
  <c r="V175" i="262"/>
  <c r="V176" i="262"/>
  <c r="V177" i="262"/>
  <c r="V178" i="262"/>
  <c r="V129" i="262"/>
  <c r="V127" i="259"/>
  <c r="V128" i="259"/>
  <c r="V129" i="259"/>
  <c r="V130" i="259"/>
  <c r="V131" i="259"/>
  <c r="V132" i="259"/>
  <c r="V133" i="259"/>
  <c r="V134" i="259"/>
  <c r="V135" i="259"/>
  <c r="V136" i="259"/>
  <c r="V137" i="259"/>
  <c r="V138" i="259"/>
  <c r="V139" i="259"/>
  <c r="V140" i="259"/>
  <c r="V141" i="259"/>
  <c r="V142" i="259"/>
  <c r="V143" i="259"/>
  <c r="V144" i="259"/>
  <c r="V145" i="259"/>
  <c r="V146" i="259"/>
  <c r="V147" i="259"/>
  <c r="V148" i="259"/>
  <c r="V149" i="259"/>
  <c r="V150" i="259"/>
  <c r="V151" i="259"/>
  <c r="V152" i="259"/>
  <c r="V153" i="259"/>
  <c r="V154" i="259"/>
  <c r="V155" i="259"/>
  <c r="V156" i="259"/>
  <c r="V157" i="259"/>
  <c r="V158" i="259"/>
  <c r="V159" i="259"/>
  <c r="V160" i="259"/>
  <c r="V161" i="259"/>
  <c r="V162" i="259"/>
  <c r="V163" i="259"/>
  <c r="V164" i="259"/>
  <c r="V165" i="259"/>
  <c r="V166" i="259"/>
  <c r="V167" i="259"/>
  <c r="V168" i="259"/>
  <c r="V169" i="259"/>
  <c r="V170" i="259"/>
  <c r="V171" i="259"/>
  <c r="V172" i="259"/>
  <c r="V173" i="259"/>
  <c r="V126" i="259"/>
  <c r="V116" i="257"/>
  <c r="V117" i="257"/>
  <c r="V118" i="257"/>
  <c r="V119" i="257"/>
  <c r="V120" i="257"/>
  <c r="V121" i="257"/>
  <c r="V122" i="257"/>
  <c r="V123" i="257"/>
  <c r="V124" i="257"/>
  <c r="V125" i="257"/>
  <c r="V126" i="257"/>
  <c r="V127" i="257"/>
  <c r="V128" i="257"/>
  <c r="V129" i="257"/>
  <c r="V130" i="257"/>
  <c r="V131" i="257"/>
  <c r="V132" i="257"/>
  <c r="V133" i="257"/>
  <c r="V134" i="257"/>
  <c r="V135" i="257"/>
  <c r="V136" i="257"/>
  <c r="V137" i="257"/>
  <c r="V138" i="257"/>
  <c r="V139" i="257"/>
  <c r="V140" i="257"/>
  <c r="V141" i="257"/>
  <c r="V142" i="257"/>
  <c r="V143" i="257"/>
  <c r="V144" i="257"/>
  <c r="V145" i="257"/>
  <c r="V146" i="257"/>
  <c r="V147" i="257"/>
  <c r="V148" i="257"/>
  <c r="V149" i="257"/>
  <c r="V150" i="257"/>
  <c r="V151" i="257"/>
  <c r="V152" i="257"/>
  <c r="V153" i="257"/>
  <c r="V154" i="257"/>
  <c r="V155" i="257"/>
  <c r="V156" i="257"/>
  <c r="V157" i="257"/>
  <c r="V115" i="257"/>
  <c r="Q17" i="165"/>
  <c r="Q17" i="154"/>
  <c r="Q17" i="153"/>
  <c r="A3" i="268" l="1"/>
  <c r="A2" i="268"/>
  <c r="A3" i="267"/>
  <c r="A2" i="267"/>
  <c r="A3" i="266"/>
  <c r="A2" i="266"/>
  <c r="A3" i="265"/>
  <c r="A2" i="265"/>
  <c r="A3" i="264"/>
  <c r="A2" i="264"/>
  <c r="A3" i="263"/>
  <c r="A2" i="263"/>
  <c r="A3" i="262"/>
  <c r="A2" i="262"/>
  <c r="A3" i="261"/>
  <c r="A2" i="261"/>
  <c r="A3" i="260"/>
  <c r="A2" i="260"/>
  <c r="A3" i="259"/>
  <c r="A2" i="259"/>
  <c r="A3" i="258"/>
  <c r="A2" i="258"/>
  <c r="A3" i="257"/>
  <c r="A2" i="257"/>
  <c r="A3" i="256"/>
  <c r="A2" i="256"/>
  <c r="A3" i="255"/>
  <c r="A2" i="255"/>
  <c r="A3" i="254"/>
  <c r="A2" i="254"/>
  <c r="A3" i="253"/>
  <c r="A2" i="253"/>
  <c r="A3" i="252"/>
  <c r="A2" i="252"/>
  <c r="B23" i="226" l="1"/>
  <c r="B23" i="225"/>
  <c r="B23" i="224"/>
  <c r="B23" i="221"/>
  <c r="B23" i="220"/>
  <c r="B23" i="219"/>
  <c r="B23" i="218"/>
  <c r="B23" i="217"/>
  <c r="B23" i="216"/>
  <c r="B23" i="215"/>
  <c r="B23" i="223"/>
  <c r="B23" i="222"/>
  <c r="B23" i="192"/>
  <c r="B23" i="191"/>
  <c r="B23" i="190"/>
  <c r="B23" i="189"/>
  <c r="B23" i="188"/>
  <c r="B23" i="187"/>
  <c r="B23" i="186"/>
  <c r="B23" i="185"/>
  <c r="B23" i="184"/>
  <c r="B23" i="183"/>
  <c r="B23" i="182"/>
  <c r="B23" i="181"/>
  <c r="B23" i="180"/>
  <c r="B23" i="212"/>
  <c r="B23" i="243"/>
  <c r="B23" i="242"/>
  <c r="B23" i="241"/>
  <c r="B23" i="240"/>
  <c r="B23" i="239"/>
  <c r="B23" i="238"/>
  <c r="B23" i="237"/>
  <c r="B23" i="236"/>
  <c r="B23" i="235"/>
  <c r="B23" i="214"/>
  <c r="B23" i="213"/>
  <c r="B23" i="179"/>
  <c r="B23" i="178"/>
  <c r="B23" i="177"/>
  <c r="B23" i="176"/>
  <c r="B23" i="244"/>
  <c r="B23" i="172"/>
  <c r="B23" i="173"/>
  <c r="B23" i="170"/>
  <c r="B23" i="169"/>
  <c r="B23" i="168"/>
  <c r="B23" i="167"/>
  <c r="B23" i="166"/>
  <c r="B23" i="165"/>
  <c r="B23" i="164"/>
  <c r="B23" i="163"/>
  <c r="B23" i="162"/>
  <c r="B23" i="161"/>
  <c r="B23" i="160"/>
  <c r="B23" i="159"/>
  <c r="B23" i="158"/>
  <c r="B23" i="157"/>
  <c r="B23" i="156"/>
  <c r="B23" i="155"/>
  <c r="B23" i="154"/>
  <c r="B23" i="153"/>
  <c r="B23" i="152"/>
  <c r="B23" i="151"/>
  <c r="B23" i="175"/>
  <c r="B23" i="174"/>
  <c r="B23" i="150"/>
  <c r="B23" i="149"/>
  <c r="B23" i="148"/>
  <c r="B23" i="147"/>
  <c r="B23" i="146"/>
  <c r="B23" i="232"/>
  <c r="B23" i="251"/>
  <c r="B23" i="250"/>
  <c r="B23" i="249"/>
  <c r="B23" i="130"/>
  <c r="B23" i="143"/>
  <c r="B23" i="142"/>
  <c r="B23" i="141"/>
  <c r="B23" i="140"/>
  <c r="B23" i="139"/>
  <c r="B23" i="138"/>
  <c r="B23" i="137"/>
  <c r="B23" i="136"/>
  <c r="B23" i="248"/>
  <c r="B23" i="247"/>
  <c r="B23" i="246"/>
  <c r="B23" i="245"/>
  <c r="B22" i="102"/>
  <c r="B17" i="212" l="1"/>
  <c r="A25" i="55" l="1"/>
  <c r="A24" i="55"/>
  <c r="A23" i="55"/>
  <c r="A3" i="251"/>
  <c r="A2" i="251"/>
  <c r="A3" i="250"/>
  <c r="A2" i="250"/>
  <c r="A3" i="249"/>
  <c r="A2" i="249"/>
  <c r="B18" i="174" l="1"/>
  <c r="B18" i="150"/>
  <c r="B18" i="149"/>
  <c r="B18" i="148"/>
  <c r="B18" i="147"/>
  <c r="B18" i="175"/>
  <c r="B18" i="146"/>
  <c r="A9" i="55" l="1"/>
  <c r="B17" i="226"/>
  <c r="B17" i="225"/>
  <c r="B17" i="224"/>
  <c r="B17" i="221"/>
  <c r="B17" i="220"/>
  <c r="B17" i="219"/>
  <c r="B17" i="218"/>
  <c r="B17" i="217"/>
  <c r="B17" i="216"/>
  <c r="B17" i="215"/>
  <c r="B17" i="223"/>
  <c r="B17" i="222"/>
  <c r="B17" i="192"/>
  <c r="B17" i="191"/>
  <c r="B17" i="190"/>
  <c r="Q17" i="189"/>
  <c r="B17" i="189"/>
  <c r="B17" i="188"/>
  <c r="B17" i="187"/>
  <c r="B17" i="186"/>
  <c r="B17" i="185"/>
  <c r="B17" i="184"/>
  <c r="B17" i="183"/>
  <c r="B17" i="182"/>
  <c r="B17" i="181"/>
  <c r="B17" i="180"/>
  <c r="B17" i="243"/>
  <c r="B17" i="242"/>
  <c r="B17" i="241"/>
  <c r="B17" i="240"/>
  <c r="B17" i="239"/>
  <c r="B17" i="238"/>
  <c r="B17" i="237"/>
  <c r="B17" i="236"/>
  <c r="B17" i="235"/>
  <c r="B17" i="214"/>
  <c r="B17" i="213"/>
  <c r="B17" i="179"/>
  <c r="B17" i="178"/>
  <c r="B17" i="177"/>
  <c r="B17" i="176"/>
  <c r="B17" i="244"/>
  <c r="B17" i="172"/>
  <c r="B17" i="173"/>
  <c r="B17" i="170"/>
  <c r="B17" i="169"/>
  <c r="B17" i="168"/>
  <c r="B17" i="167"/>
  <c r="B17" i="166"/>
  <c r="B17" i="165"/>
  <c r="B17" i="164"/>
  <c r="B17" i="163"/>
  <c r="B17" i="162"/>
  <c r="B17" i="161"/>
  <c r="Q17" i="160"/>
  <c r="B17" i="160"/>
  <c r="Q17" i="159"/>
  <c r="B17" i="159"/>
  <c r="B17" i="158"/>
  <c r="B17" i="157"/>
  <c r="B17" i="156"/>
  <c r="B17" i="155"/>
  <c r="B17" i="154"/>
  <c r="B17" i="153"/>
  <c r="B17" i="152"/>
  <c r="B17" i="151"/>
  <c r="B17" i="175"/>
  <c r="B17" i="174"/>
  <c r="B17" i="150"/>
  <c r="B17" i="149"/>
  <c r="B17" i="148"/>
  <c r="B17" i="147"/>
  <c r="B17" i="146"/>
  <c r="B17" i="232"/>
  <c r="A10" i="55"/>
  <c r="A11" i="55"/>
  <c r="A12" i="55"/>
  <c r="A13" i="55"/>
  <c r="A14" i="55"/>
  <c r="A15" i="55"/>
  <c r="A16" i="55"/>
  <c r="A17" i="55"/>
  <c r="A18" i="55"/>
  <c r="A19" i="55"/>
  <c r="A20" i="55"/>
  <c r="A21" i="55"/>
  <c r="A22" i="55"/>
  <c r="A26" i="55"/>
  <c r="A29" i="55"/>
  <c r="A30" i="55"/>
  <c r="A31" i="55"/>
  <c r="A32" i="55"/>
  <c r="A33" i="55"/>
  <c r="A34" i="55"/>
  <c r="A35"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6" i="55"/>
  <c r="A67" i="55"/>
  <c r="A68" i="55"/>
  <c r="A69"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28" i="248" l="1"/>
  <c r="A29" i="248" s="1"/>
  <c r="A30" i="248" s="1"/>
  <c r="A31" i="248" s="1"/>
  <c r="A32" i="248" s="1"/>
  <c r="A33" i="248" s="1"/>
  <c r="A34" i="248" s="1"/>
  <c r="A35" i="248" s="1"/>
  <c r="A36" i="248" s="1"/>
  <c r="A37" i="248" s="1"/>
  <c r="A38" i="248" s="1"/>
  <c r="A39" i="248" s="1"/>
  <c r="A40" i="248" s="1"/>
  <c r="A41" i="248" s="1"/>
  <c r="A42" i="248" s="1"/>
  <c r="A43" i="248" s="1"/>
  <c r="A44" i="248" s="1"/>
  <c r="A45" i="248" s="1"/>
  <c r="A46" i="248" s="1"/>
  <c r="A47" i="248" s="1"/>
  <c r="A48" i="248" s="1"/>
  <c r="A49" i="248" s="1"/>
  <c r="A50" i="248" s="1"/>
  <c r="A51" i="248" s="1"/>
  <c r="A52" i="248" s="1"/>
  <c r="A53" i="248" s="1"/>
  <c r="A54" i="248" s="1"/>
  <c r="A55" i="248" s="1"/>
  <c r="A56" i="248" s="1"/>
  <c r="A57" i="248" s="1"/>
  <c r="A58" i="248" s="1"/>
  <c r="A59" i="248" s="1"/>
  <c r="A60" i="248" s="1"/>
  <c r="A61" i="248" s="1"/>
  <c r="A62" i="248" s="1"/>
  <c r="A63" i="248" s="1"/>
  <c r="A64" i="248" s="1"/>
  <c r="A65" i="248" s="1"/>
  <c r="A66" i="248" s="1"/>
  <c r="A67" i="248" s="1"/>
  <c r="A68" i="248" s="1"/>
  <c r="A69" i="248" s="1"/>
  <c r="A70" i="248" s="1"/>
  <c r="A71" i="248" s="1"/>
  <c r="A72" i="248" s="1"/>
  <c r="A73" i="248" s="1"/>
  <c r="A74" i="248" s="1"/>
  <c r="A75" i="248" s="1"/>
  <c r="A76" i="248" s="1"/>
  <c r="A77" i="248" s="1"/>
  <c r="A78" i="248" s="1"/>
  <c r="A2" i="248"/>
  <c r="A28" i="247"/>
  <c r="A29" i="247" s="1"/>
  <c r="A30" i="247" s="1"/>
  <c r="A31" i="247" s="1"/>
  <c r="A32" i="247" s="1"/>
  <c r="A33" i="247" s="1"/>
  <c r="A34" i="247" s="1"/>
  <c r="A35" i="247" s="1"/>
  <c r="A36" i="247" s="1"/>
  <c r="A37" i="247" s="1"/>
  <c r="A38" i="247" s="1"/>
  <c r="A39" i="247" s="1"/>
  <c r="A40" i="247" s="1"/>
  <c r="A41" i="247" s="1"/>
  <c r="A42" i="247" s="1"/>
  <c r="A43" i="247" s="1"/>
  <c r="A44" i="247" s="1"/>
  <c r="A45" i="247" s="1"/>
  <c r="A46" i="247" s="1"/>
  <c r="A47" i="247" s="1"/>
  <c r="A48" i="247" s="1"/>
  <c r="A49" i="247" s="1"/>
  <c r="A50" i="247" s="1"/>
  <c r="A51" i="247" s="1"/>
  <c r="A52" i="247" s="1"/>
  <c r="A53" i="247" s="1"/>
  <c r="A54" i="247" s="1"/>
  <c r="A55" i="247" s="1"/>
  <c r="A56" i="247" s="1"/>
  <c r="A57" i="247" s="1"/>
  <c r="A58" i="247" s="1"/>
  <c r="A59" i="247" s="1"/>
  <c r="A60" i="247" s="1"/>
  <c r="A61" i="247" s="1"/>
  <c r="A62" i="247" s="1"/>
  <c r="A63" i="247" s="1"/>
  <c r="A64" i="247" s="1"/>
  <c r="A65" i="247" s="1"/>
  <c r="A66" i="247" s="1"/>
  <c r="A67" i="247" s="1"/>
  <c r="A68" i="247" s="1"/>
  <c r="A69" i="247" s="1"/>
  <c r="A70" i="247" s="1"/>
  <c r="A71" i="247" s="1"/>
  <c r="A72" i="247" s="1"/>
  <c r="A73" i="247" s="1"/>
  <c r="A74" i="247" s="1"/>
  <c r="A75" i="247" s="1"/>
  <c r="A76" i="247" s="1"/>
  <c r="A77" i="247" s="1"/>
  <c r="A78" i="247" s="1"/>
  <c r="A2" i="247"/>
  <c r="A28" i="246"/>
  <c r="A29" i="246" s="1"/>
  <c r="A30" i="246" s="1"/>
  <c r="A31" i="246" s="1"/>
  <c r="A32" i="246" s="1"/>
  <c r="A33" i="246" s="1"/>
  <c r="A34" i="246" s="1"/>
  <c r="A35" i="246" s="1"/>
  <c r="A36" i="246" s="1"/>
  <c r="A37" i="246" s="1"/>
  <c r="A38" i="246" s="1"/>
  <c r="A39" i="246" s="1"/>
  <c r="A40" i="246" s="1"/>
  <c r="A41" i="246" s="1"/>
  <c r="A42" i="246" s="1"/>
  <c r="A43" i="246" s="1"/>
  <c r="A44" i="246" s="1"/>
  <c r="A45" i="246" s="1"/>
  <c r="A46" i="246" s="1"/>
  <c r="A47" i="246" s="1"/>
  <c r="A48" i="246" s="1"/>
  <c r="A49" i="246" s="1"/>
  <c r="A50" i="246" s="1"/>
  <c r="A51" i="246" s="1"/>
  <c r="A52" i="246" s="1"/>
  <c r="A53" i="246" s="1"/>
  <c r="A54" i="246" s="1"/>
  <c r="A55" i="246" s="1"/>
  <c r="A56" i="246" s="1"/>
  <c r="A57" i="246" s="1"/>
  <c r="A58" i="246" s="1"/>
  <c r="A59" i="246" s="1"/>
  <c r="A60" i="246" s="1"/>
  <c r="A61" i="246" s="1"/>
  <c r="A62" i="246" s="1"/>
  <c r="A63" i="246" s="1"/>
  <c r="A64" i="246" s="1"/>
  <c r="A65" i="246" s="1"/>
  <c r="A66" i="246" s="1"/>
  <c r="A67" i="246" s="1"/>
  <c r="A68" i="246" s="1"/>
  <c r="A69" i="246" s="1"/>
  <c r="A70" i="246" s="1"/>
  <c r="A71" i="246" s="1"/>
  <c r="A72" i="246" s="1"/>
  <c r="A73" i="246" s="1"/>
  <c r="A74" i="246" s="1"/>
  <c r="A75" i="246" s="1"/>
  <c r="A76" i="246" s="1"/>
  <c r="A77" i="246" s="1"/>
  <c r="A78" i="246" s="1"/>
  <c r="A2" i="246"/>
  <c r="A28" i="245"/>
  <c r="A29" i="245" s="1"/>
  <c r="A30" i="245" s="1"/>
  <c r="A31" i="245" s="1"/>
  <c r="A32" i="245" s="1"/>
  <c r="A33" i="245" s="1"/>
  <c r="A34" i="245" s="1"/>
  <c r="A35" i="245" s="1"/>
  <c r="A36" i="245" s="1"/>
  <c r="A37" i="245" s="1"/>
  <c r="A38" i="245" s="1"/>
  <c r="A39" i="245" s="1"/>
  <c r="A40" i="245" s="1"/>
  <c r="A41" i="245" s="1"/>
  <c r="A42" i="245" s="1"/>
  <c r="A43" i="245" s="1"/>
  <c r="A44" i="245" s="1"/>
  <c r="A45" i="245" s="1"/>
  <c r="A46" i="245" s="1"/>
  <c r="A47" i="245" s="1"/>
  <c r="A48" i="245" s="1"/>
  <c r="A49" i="245" s="1"/>
  <c r="A50" i="245" s="1"/>
  <c r="A51" i="245" s="1"/>
  <c r="A52" i="245" s="1"/>
  <c r="A53" i="245" s="1"/>
  <c r="A54" i="245" s="1"/>
  <c r="A55" i="245" s="1"/>
  <c r="A56" i="245" s="1"/>
  <c r="A57" i="245" s="1"/>
  <c r="A58" i="245" s="1"/>
  <c r="A59" i="245" s="1"/>
  <c r="A60" i="245" s="1"/>
  <c r="A61" i="245" s="1"/>
  <c r="A62" i="245" s="1"/>
  <c r="A63" i="245" s="1"/>
  <c r="A64" i="245" s="1"/>
  <c r="A65" i="245" s="1"/>
  <c r="A66" i="245" s="1"/>
  <c r="A67" i="245" s="1"/>
  <c r="A68" i="245" s="1"/>
  <c r="A69" i="245" s="1"/>
  <c r="A70" i="245" s="1"/>
  <c r="A71" i="245" s="1"/>
  <c r="A72" i="245" s="1"/>
  <c r="A73" i="245" s="1"/>
  <c r="A74" i="245" s="1"/>
  <c r="A75" i="245" s="1"/>
  <c r="A76" i="245" s="1"/>
  <c r="A77" i="245" s="1"/>
  <c r="A78" i="245" s="1"/>
  <c r="A2" i="245"/>
  <c r="A3" i="244" l="1"/>
  <c r="A2" i="244"/>
  <c r="A3" i="243" l="1"/>
  <c r="A2" i="243"/>
  <c r="A3" i="242"/>
  <c r="A2" i="242"/>
  <c r="A3" i="241"/>
  <c r="A2" i="241"/>
  <c r="A3" i="240"/>
  <c r="A2" i="240"/>
  <c r="A3" i="239"/>
  <c r="A2" i="239"/>
  <c r="A3" i="238"/>
  <c r="A2" i="238"/>
  <c r="A3" i="237"/>
  <c r="A2" i="237"/>
  <c r="A3" i="236"/>
  <c r="A2" i="236"/>
  <c r="A3" i="235"/>
  <c r="A2" i="235"/>
  <c r="A3" i="232" l="1"/>
  <c r="A2" i="232"/>
  <c r="A3" i="226" l="1"/>
  <c r="A2" i="226"/>
  <c r="A3" i="225"/>
  <c r="A2" i="225"/>
  <c r="A3" i="224"/>
  <c r="A2" i="224"/>
  <c r="A3" i="223" l="1"/>
  <c r="A2" i="223"/>
  <c r="A3" i="222"/>
  <c r="A2" i="222"/>
  <c r="A3" i="221" l="1"/>
  <c r="A2" i="221"/>
  <c r="A3" i="220"/>
  <c r="A2" i="220"/>
  <c r="A3" i="219"/>
  <c r="A2" i="219"/>
  <c r="A3" i="218"/>
  <c r="A2" i="218"/>
  <c r="A3" i="217"/>
  <c r="A2" i="217"/>
  <c r="A3" i="216"/>
  <c r="A2" i="216"/>
  <c r="A3" i="215"/>
  <c r="A2" i="215"/>
  <c r="A3" i="214" l="1"/>
  <c r="A2" i="214"/>
  <c r="A3" i="213"/>
  <c r="A2" i="213"/>
  <c r="A3" i="212" l="1"/>
  <c r="A2" i="212"/>
  <c r="A3" i="192" l="1"/>
  <c r="A2" i="192"/>
  <c r="A3" i="191"/>
  <c r="A2" i="191"/>
  <c r="A3" i="190"/>
  <c r="A2" i="190"/>
  <c r="A3" i="189"/>
  <c r="A2" i="189"/>
  <c r="A3" i="188"/>
  <c r="A2" i="188"/>
  <c r="A3" i="187"/>
  <c r="A2" i="187"/>
  <c r="A3" i="186"/>
  <c r="A2" i="186"/>
  <c r="A3" i="185"/>
  <c r="A2" i="185"/>
  <c r="A3" i="184"/>
  <c r="A2" i="184"/>
  <c r="A3" i="183"/>
  <c r="A2" i="183"/>
  <c r="A3" i="182"/>
  <c r="A2" i="182"/>
  <c r="A3" i="181"/>
  <c r="A2" i="181"/>
  <c r="A3" i="180"/>
  <c r="A2" i="180"/>
  <c r="A3" i="179" l="1"/>
  <c r="A2" i="179"/>
  <c r="A3" i="178"/>
  <c r="A2" i="178"/>
  <c r="A3" i="177"/>
  <c r="A2" i="177"/>
  <c r="A3" i="176"/>
  <c r="A2" i="176"/>
  <c r="A3" i="175" l="1"/>
  <c r="A2" i="175"/>
  <c r="A3" i="174"/>
  <c r="A2" i="174"/>
  <c r="A3" i="173" l="1"/>
  <c r="A2" i="173"/>
  <c r="A3" i="172" l="1"/>
  <c r="A2" i="172"/>
  <c r="A3" i="170"/>
  <c r="A2" i="170"/>
  <c r="A3" i="169"/>
  <c r="A2" i="169"/>
  <c r="A3" i="168"/>
  <c r="A2" i="168"/>
  <c r="A3" i="167"/>
  <c r="A2" i="167"/>
  <c r="A3" i="166"/>
  <c r="A2" i="166"/>
  <c r="A3" i="165"/>
  <c r="A2" i="165"/>
  <c r="A3" i="164"/>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l="1"/>
  <c r="A2" i="150"/>
  <c r="A3" i="149"/>
  <c r="A2" i="149"/>
  <c r="A3" i="148"/>
  <c r="A2" i="148"/>
  <c r="A3" i="147"/>
  <c r="A2" i="147"/>
  <c r="A3" i="146"/>
  <c r="A2" i="146"/>
  <c r="A3" i="143"/>
  <c r="A2" i="143"/>
  <c r="A3" i="142"/>
  <c r="A2" i="142"/>
  <c r="A3" i="141"/>
  <c r="A2" i="141"/>
  <c r="A3" i="140"/>
  <c r="A2" i="140"/>
  <c r="A3" i="139"/>
  <c r="A2" i="139"/>
  <c r="A3" i="138"/>
  <c r="A2" i="138"/>
  <c r="A3" i="137"/>
  <c r="A2" i="137"/>
  <c r="A3" i="136"/>
  <c r="A2" i="136"/>
  <c r="A3" i="130" l="1"/>
  <c r="A2" i="130"/>
  <c r="A3" i="102" l="1"/>
  <c r="A4" i="102" l="1"/>
  <c r="A2" i="102"/>
  <c r="A4" i="83" l="1"/>
  <c r="A2" i="83"/>
  <c r="A2" i="78"/>
  <c r="A4" i="77"/>
  <c r="A2" i="77"/>
  <c r="A2" i="55" l="1"/>
  <c r="A4" i="1" l="1"/>
</calcChain>
</file>

<file path=xl/sharedStrings.xml><?xml version="1.0" encoding="utf-8"?>
<sst xmlns="http://schemas.openxmlformats.org/spreadsheetml/2006/main" count="6087" uniqueCount="921">
  <si>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</si>
  <si>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</si>
  <si>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</si>
  <si>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</si>
  <si>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</si>
  <si>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</si>
  <si>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</si>
  <si>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</si>
  <si>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</si>
  <si>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</si>
  <si>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</si>
  <si>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</si>
  <si>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</si>
  <si>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</si>
  <si>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</si>
  <si>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</si>
  <si>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</si>
  <si>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</si>
  <si>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</si>
  <si>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</si>
  <si>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</si>
  <si>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</si>
  <si>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</si>
  <si>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</si>
  <si>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</si>
  <si>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</si>
  <si>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</si>
  <si>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</si>
  <si>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</si>
  <si>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</si>
  <si>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</si>
  <si>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</si>
  <si>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</si>
  <si>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</si>
  <si>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</si>
  <si>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</si>
  <si>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</si>
  <si>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</si>
  <si>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</si>
  <si>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</si>
  <si>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</si>
  <si>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</si>
  <si>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</si>
  <si>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Factors still to follow:</t>
  </si>
  <si>
    <t>Methodology changes:</t>
  </si>
  <si>
    <t>Purpose of spreadsheet</t>
  </si>
  <si>
    <t>NHSPS_S</t>
  </si>
  <si>
    <t>NHSSS 2015</t>
  </si>
  <si>
    <t>NHSSS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</si>
  <si>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</si>
  <si>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</si>
  <si>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</si>
  <si>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</si>
  <si>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</si>
  <si>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</si>
  <si>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</si>
  <si>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</si>
  <si>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</si>
  <si>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</si>
  <si>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</si>
  <si>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</si>
  <si>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</si>
  <si>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</si>
  <si>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</si>
  <si>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</si>
  <si>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</si>
  <si>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</si>
  <si>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</si>
  <si>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</si>
  <si>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</si>
  <si>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</si>
  <si>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</si>
  <si>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</si>
  <si>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</si>
  <si>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</si>
  <si>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</si>
  <si>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</si>
  <si>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</si>
  <si>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</si>
  <si>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</si>
  <si>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</si>
  <si>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</si>
  <si>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</si>
  <si>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</si>
  <si>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</si>
  <si>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</si>
  <si>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</si>
  <si>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</si>
  <si>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</si>
  <si>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</si>
  <si>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</si>
  <si>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</si>
  <si>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</si>
  <si>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</si>
  <si>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</si>
  <si>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</si>
  <si>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</si>
  <si>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</si>
  <si>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</si>
  <si>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</si>
  <si>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</si>
  <si>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</si>
  <si>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</si>
  <si>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</si>
  <si>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</si>
  <si>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</si>
  <si>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</si>
  <si>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</si>
  <si>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</si>
  <si>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</si>
  <si>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</si>
  <si>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</si>
  <si>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</si>
  <si>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</si>
  <si>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</si>
  <si>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</si>
  <si>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</si>
  <si>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</si>
  <si>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</si>
  <si>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</si>
  <si>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</si>
  <si>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</si>
  <si>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</si>
  <si>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</si>
  <si>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</si>
  <si>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</si>
  <si>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</si>
  <si>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</si>
  <si>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</si>
  <si>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</si>
  <si>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</si>
  <si>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</si>
  <si>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</si>
  <si>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</si>
  <si>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</si>
  <si>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</si>
  <si>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</si>
  <si>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</si>
  <si>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</si>
  <si>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</si>
  <si>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</si>
  <si>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</si>
  <si>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</si>
  <si>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</si>
  <si>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</si>
  <si>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</si>
  <si>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</si>
  <si>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</si>
  <si>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</si>
  <si>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</si>
  <si>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</si>
  <si>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</si>
  <si>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</si>
  <si>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</si>
  <si>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</si>
  <si>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</si>
  <si>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</si>
  <si>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</si>
  <si>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</si>
  <si>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</si>
  <si>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</si>
  <si>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</si>
  <si>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</si>
  <si>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</si>
  <si>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</si>
  <si>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</si>
  <si>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</si>
  <si>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</si>
  <si>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</si>
  <si>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</si>
  <si>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</si>
  <si>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</si>
  <si>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</si>
  <si>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</si>
  <si>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</si>
  <si>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</si>
  <si>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</si>
  <si>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</si>
  <si>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</si>
  <si>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</si>
  <si>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</si>
  <si>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</si>
  <si>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</si>
  <si>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</si>
  <si>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</si>
  <si>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</si>
  <si>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</si>
  <si>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</si>
  <si>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</si>
  <si>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</si>
  <si>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</si>
  <si>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</si>
  <si>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</si>
  <si>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</si>
  <si>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</si>
  <si>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</si>
  <si>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</si>
  <si>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</si>
  <si>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</si>
  <si>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</si>
  <si>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</si>
  <si>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</si>
  <si>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</si>
  <si>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</si>
  <si>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</si>
  <si>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</si>
  <si>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</si>
  <si>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</si>
  <si>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</si>
  <si>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</si>
  <si>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</si>
  <si>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</si>
  <si>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</si>
  <si>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</si>
  <si>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</si>
  <si>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</si>
  <si>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</si>
  <si>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</si>
  <si>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</si>
  <si>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</si>
  <si>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</si>
  <si>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</si>
  <si>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</si>
  <si>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</si>
  <si>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</si>
  <si>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</si>
  <si>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</si>
  <si>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</si>
  <si>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</si>
  <si>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</si>
  <si>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</si>
  <si>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</si>
  <si>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</si>
  <si>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</si>
  <si>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</si>
  <si>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</si>
  <si>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</si>
  <si>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</si>
  <si>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</si>
  <si>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</si>
  <si>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</si>
  <si>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</si>
  <si>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</si>
  <si>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</si>
  <si>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</si>
  <si>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</si>
  <si>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</si>
  <si>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</si>
  <si>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</si>
  <si>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</si>
  <si>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</si>
  <si>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</si>
  <si>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</si>
  <si>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</si>
  <si>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</si>
  <si>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</si>
  <si>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</si>
  <si>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</si>
  <si>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</si>
  <si>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</si>
  <si>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</si>
  <si>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</si>
  <si>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</si>
  <si>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</si>
  <si>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</si>
  <si>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NHSPS_S - Consolidated Factor Spreadsheet</t>
  </si>
  <si>
    <t>This spreadsheet contains the full suite of factors that are in force for the NHSPS_S.</t>
  </si>
  <si>
    <t>CETV</t>
  </si>
  <si>
    <t>Non-club CETV out Males (normal pension age 60) - 1995 section</t>
  </si>
  <si>
    <t>Male</t>
  </si>
  <si>
    <t>Age last birthday at guarantee date</t>
  </si>
  <si>
    <t>1-201</t>
  </si>
  <si>
    <t>TV1</t>
  </si>
  <si>
    <t>Age</t>
  </si>
  <si>
    <t>Pension Factor (Factor A)</t>
  </si>
  <si>
    <t>Lump Sum Factor (Factor B)</t>
  </si>
  <si>
    <t>Surviving Partner's Pension Factor (Factor C)</t>
  </si>
  <si>
    <t>Deduction for NI Modification (Factor E)</t>
  </si>
  <si>
    <t>Non-club CETV out Females (normal pension age 60) - 1995 section</t>
  </si>
  <si>
    <t>Female</t>
  </si>
  <si>
    <t>1-202</t>
  </si>
  <si>
    <t>TV2</t>
  </si>
  <si>
    <t>Deduction for NI Modification (Factor F)</t>
  </si>
  <si>
    <t>Non-club CETV out Males (normal pension age 65) - 2008 section</t>
  </si>
  <si>
    <t>2-203</t>
  </si>
  <si>
    <t>TV3</t>
  </si>
  <si>
    <t>Lump Sum Factor (Choice Optants only) (Factor B)</t>
  </si>
  <si>
    <t>Surviving Partner's Pension (Factor C)</t>
  </si>
  <si>
    <t>Deduction for NI modification (Factor E)</t>
  </si>
  <si>
    <t>Females Normal Pension Age 65 (up to age 59) - 2008 section</t>
  </si>
  <si>
    <t>2-204A</t>
  </si>
  <si>
    <t>TV4</t>
  </si>
  <si>
    <t>Females Normal Pension Age 65 (age 60 and above) - 2008 section</t>
  </si>
  <si>
    <t>2-204B</t>
  </si>
  <si>
    <t>Deduction for NI Modification (Factor †F)</t>
  </si>
  <si>
    <t>Males Normal Pension Age 55 -1995 section</t>
  </si>
  <si>
    <t>1-205</t>
  </si>
  <si>
    <t>TV5</t>
  </si>
  <si>
    <t>Females Normal Pension Age 55 -1995 section</t>
  </si>
  <si>
    <t>1-206</t>
  </si>
  <si>
    <t>TV6</t>
  </si>
  <si>
    <t>Males Normal Pension Age 60 -1995 section (Reserved rights factors)</t>
  </si>
  <si>
    <t>1-207</t>
  </si>
  <si>
    <t>TV7</t>
  </si>
  <si>
    <t>Deduction for NI Modification (Factor B)</t>
  </si>
  <si>
    <t>Lump Sum Factor (Factor C)</t>
  </si>
  <si>
    <t>Widow's Pension (Factor D)</t>
  </si>
  <si>
    <t>Females Normal Pension Age 60 -1995 section (Reserved rights factors)</t>
  </si>
  <si>
    <t>1-208</t>
  </si>
  <si>
    <t>TV8</t>
  </si>
  <si>
    <t>Lump sum factor (Factor C)</t>
  </si>
  <si>
    <t>Member and Dependant CETV factors</t>
  </si>
  <si>
    <t>Unisex</t>
  </si>
  <si>
    <t>Years to PNPA (rounded up)</t>
  </si>
  <si>
    <t>0-209</t>
  </si>
  <si>
    <t>Table TV1</t>
  </si>
  <si>
    <t>PenCE</t>
  </si>
  <si>
    <t>Factors to calculate pensioner cash equivalent on divorce - retirement not on grounds of ill health</t>
  </si>
  <si>
    <t>Member's age last birthday at relevant date</t>
  </si>
  <si>
    <t>1-301</t>
  </si>
  <si>
    <t>Table DIV1</t>
  </si>
  <si>
    <t>Gross Pension of £1pa (Factor A)</t>
  </si>
  <si>
    <t>Surviving Partner's Pension of £1pa (Factor B)</t>
  </si>
  <si>
    <t>Deduction for GMP of £1pa - Males (Factor C)</t>
  </si>
  <si>
    <t>Deduction for GMP of £1pa - Females (Factor C)</t>
  </si>
  <si>
    <t>Deduction for NI Modification of £1pa Male Factor (Factor D)</t>
  </si>
  <si>
    <t>Factors to calculate pensioner cash equivalent on divorce - retirement on grounds of ill health</t>
  </si>
  <si>
    <t>1-302</t>
  </si>
  <si>
    <t>Table DIV2</t>
  </si>
  <si>
    <t>Factor to adjust for supplementary lump sum due at age 55 where pensioners retired from deferred status and are under age 55 at the date of calculation</t>
  </si>
  <si>
    <t>Age last birthday at relevant date</t>
  </si>
  <si>
    <t>1-303</t>
  </si>
  <si>
    <t>Table DIV4 and DIV5
Adjustment A</t>
  </si>
  <si>
    <t>DIV4: Adjustment A factor for lump sum supplement at age 55</t>
  </si>
  <si>
    <t xml:space="preserve">DIV5: Adjustment B factor </t>
  </si>
  <si>
    <t>0-304</t>
  </si>
  <si>
    <t>0-305</t>
  </si>
  <si>
    <t>NHSPS_S_1-201</t>
  </si>
  <si>
    <t>\\Gad-ast\ast\Factors\2017\NHS_S\Tranche 1_2.4%\NHS S CETV bespoke outputs - A + B - C v0.08 - New EW with S_SCAPE 2.4%.xlsm</t>
  </si>
  <si>
    <t>NHSPS_S_1-202</t>
  </si>
  <si>
    <t>NHSPS_S_2-203</t>
  </si>
  <si>
    <t>NHSPS_S_2-204A</t>
  </si>
  <si>
    <t>NHSPS_S_2-204B</t>
  </si>
  <si>
    <t>NHSPS_S_1-205</t>
  </si>
  <si>
    <t>NHSPS_S_1-206</t>
  </si>
  <si>
    <t>NHSPS_S_1-207</t>
  </si>
  <si>
    <t>NHSPS_S_1-208</t>
  </si>
  <si>
    <t>NHSPS_S_0-209</t>
  </si>
  <si>
    <t>NHSPS_S_1-301</t>
  </si>
  <si>
    <t>NHSPS_S_1-302</t>
  </si>
  <si>
    <t>NHSPS_S_1-303</t>
  </si>
  <si>
    <t>NHSPS_S_0-304</t>
  </si>
  <si>
    <t>NHSPS_S_0-305</t>
  </si>
  <si>
    <t>Years Early</t>
  </si>
  <si>
    <t>Surviving Partner's Pension Factor (Factor B)</t>
  </si>
  <si>
    <t>Deduction for NI Modification of £1pa Female Factor (Factor D)</t>
  </si>
  <si>
    <t>Meera</t>
  </si>
  <si>
    <t xml:space="preserve">This sheet is intended to assist SPPA in understanding which factors have changed and when. </t>
  </si>
  <si>
    <t>Confirms that the following factor table is no longer required by SPPA</t>
  </si>
  <si>
    <t>Version control on this sheet commences with the 2018 2.4% SCAPE rate change factor review (version 2018-1)</t>
  </si>
  <si>
    <t>The 100 series factors contain the club transfer factors. Each different type of club transfer factor is set out on a separate sheet starting with sheet x-101, where x relates to the scheme section (if applicable).</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</si>
  <si>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</si>
  <si>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</si>
  <si>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</si>
  <si>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</si>
  <si>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</si>
  <si>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</si>
  <si>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</si>
  <si>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Purpose of the SPPA Consolidated Factor Workbook</t>
  </si>
  <si>
    <t>ERF</t>
  </si>
  <si>
    <t>1995 / 2008 Scheme - members of 1995 section  (relative to NPA 60)</t>
  </si>
  <si>
    <t>Age (complete years &amp; months)</t>
  </si>
  <si>
    <t>1-401</t>
  </si>
  <si>
    <t>ERF1</t>
  </si>
  <si>
    <t>NHSPS_S_1-401</t>
  </si>
  <si>
    <t>L:\Factors\2017\NHS_S\Tranche 1_2.4%\NHS S CETV bespoke outputs - A + B - C v0.08 - New EW with S_SCAPE 2.4%.xlsm</t>
  </si>
  <si>
    <t>aidanm</t>
  </si>
  <si>
    <t>1995 / 2008 Scheme - members of 1995/2008 scheme  (relative to pension age of 65)</t>
  </si>
  <si>
    <t>1-402</t>
  </si>
  <si>
    <t>ERF2</t>
  </si>
  <si>
    <t>NHSPS_S_1-402</t>
  </si>
  <si>
    <t>Thannima</t>
  </si>
  <si>
    <t>1995/2008 scheme - former 1995 members with preserved benefits (relative to pension age of 60)</t>
  </si>
  <si>
    <t>1-403A</t>
  </si>
  <si>
    <t>ERF3</t>
  </si>
  <si>
    <t>NHSPS_S_1-403A</t>
  </si>
  <si>
    <t>1995/2008 scheme - former 1995 members with preserved benefits (relative to pension age of 60) guidance parameter</t>
  </si>
  <si>
    <t>1-403B</t>
  </si>
  <si>
    <t>NHSPS_S_1-403B</t>
  </si>
  <si>
    <t>1995/2008 scheme - former 1995 members with preserved added years benefits (relative to NPA 65)</t>
  </si>
  <si>
    <t>1-404A</t>
  </si>
  <si>
    <t>ERF4</t>
  </si>
  <si>
    <t>NHSPS_S_1-404A</t>
  </si>
  <si>
    <t>1995/2008 scheme - former 1995 members with preserved added years benefits (relative to NPA 65) guidance parameter</t>
  </si>
  <si>
    <t>1-404B</t>
  </si>
  <si>
    <t>NHSPS_S_1-404B</t>
  </si>
  <si>
    <t>1995/2008 scheme - members of 1995 section - NPA 60 additional pension contracts exercised before 1/4/11</t>
  </si>
  <si>
    <t>1-405</t>
  </si>
  <si>
    <t>ERF5</t>
  </si>
  <si>
    <t>NHSPS_S_1-405</t>
  </si>
  <si>
    <t>1995/2008 scheme - members of 1995/2008 section - NPA 65 additional pension contracts exercised before 1/4/11</t>
  </si>
  <si>
    <t>1-406</t>
  </si>
  <si>
    <t>ERF6</t>
  </si>
  <si>
    <t>NHSPS_S_1-406</t>
  </si>
  <si>
    <t>1995/2008 scheme- members of the 1995 section (relative to pension age of 60)  - lump sum factors</t>
  </si>
  <si>
    <t>1-407</t>
  </si>
  <si>
    <t>ERF7</t>
  </si>
  <si>
    <t>NHSPS_S_1-407</t>
  </si>
  <si>
    <t>1995/2008 scheme - members of the 1995 section with NPA 65 added years benefits (relative to age of 65)- lump sum factors</t>
  </si>
  <si>
    <t>1-408</t>
  </si>
  <si>
    <t>ERF8</t>
  </si>
  <si>
    <t>NHSPS_S_1-408</t>
  </si>
  <si>
    <t>1995/2008 scheme - former 1995 members with preserved benefits (relative to NPA 60) - LUMP SUM FACTOR A</t>
  </si>
  <si>
    <t>1-409A</t>
  </si>
  <si>
    <t>ERF9</t>
  </si>
  <si>
    <t>NHSPS_S_1-409A</t>
  </si>
  <si>
    <t>1995/2008 scheme - former 1995 members with preserved benefits (relative to NPA 60) - LUMP SUM FACTOR B</t>
  </si>
  <si>
    <t>1-409B</t>
  </si>
  <si>
    <t>NHSPS_S_1-409B</t>
  </si>
  <si>
    <t>1995/2008 scheme - former 1995 members with preserved added years benefits (relative to NPA 65) - LUMP SUM FACTOR C</t>
  </si>
  <si>
    <t>1-410C</t>
  </si>
  <si>
    <t>ERF10</t>
  </si>
  <si>
    <t>NHSPS_S_1-410C</t>
  </si>
  <si>
    <t>1995/2008 scheme - former 1995 members with preserved added years benefits (relative to NPA 65) - LUMP SUM FACTOR D</t>
  </si>
  <si>
    <t>1-410D</t>
  </si>
  <si>
    <t>NHSPS_S_1-410D</t>
  </si>
  <si>
    <t>1995/2008 section - members of 2008 section with a mandatory lump sum (relative to NPA 65)</t>
  </si>
  <si>
    <t>2-411</t>
  </si>
  <si>
    <t>ERF11</t>
  </si>
  <si>
    <t>NHSPS_S_2-411</t>
  </si>
  <si>
    <t>1995/2008 section - members of 1995 section with NPA 55 added years benefits (relative to NPA 55)</t>
  </si>
  <si>
    <t>1-412</t>
  </si>
  <si>
    <t>ERF12</t>
  </si>
  <si>
    <t>NHSPS_S_1-412</t>
  </si>
  <si>
    <t>1995/2008 section  - members of 1995 section with NPA 55 added years benefits (relative to pension age of 55) - lump sum factors</t>
  </si>
  <si>
    <t>1-413</t>
  </si>
  <si>
    <t>ERF13</t>
  </si>
  <si>
    <t>NHSPS_S_1-413</t>
  </si>
  <si>
    <t xml:space="preserve">1995/2008 scheme - former 1995 members with preserved added years benefits (relative to NPA 55) </t>
  </si>
  <si>
    <t>1-414</t>
  </si>
  <si>
    <t>ERF14</t>
  </si>
  <si>
    <t>NHSPS_S_1-414</t>
  </si>
  <si>
    <t>1995/2008 scheme - former 1995 members with preserved benefits (relative to NPA 55) - LUMP SUM FACTOR E</t>
  </si>
  <si>
    <t>1-415E</t>
  </si>
  <si>
    <t>ERF15</t>
  </si>
  <si>
    <t>NHSPS_S_1-415E</t>
  </si>
  <si>
    <t>1995/2008 scheme - former 1995 members with preserved benefits (relative to NPA 55) - LUMP SUM FACTOR F</t>
  </si>
  <si>
    <t>1-415F</t>
  </si>
  <si>
    <t>NHSPS_S_1-415F</t>
  </si>
  <si>
    <t>2015 scheme - Factors applicable to main scheme pension and Additional Pension</t>
  </si>
  <si>
    <t>Time to NPA</t>
  </si>
  <si>
    <t>0-416</t>
  </si>
  <si>
    <t>ERF1_NHSPSS_2015</t>
  </si>
  <si>
    <t>NHSPS_S_0-416</t>
  </si>
  <si>
    <t>LRF</t>
  </si>
  <si>
    <t>Benefits payable to member on late retirement - members of 2008 section (NPA65)</t>
  </si>
  <si>
    <t>2-417</t>
  </si>
  <si>
    <t>Table LRF1</t>
  </si>
  <si>
    <t>NHSPS_S_2-417</t>
  </si>
  <si>
    <t>Benefits payable to member on late retirement - members of 2008 section - Purchased NPA65 AP contracts exercised before 1.4.11</t>
  </si>
  <si>
    <t>2-418</t>
  </si>
  <si>
    <t>Table LRF2</t>
  </si>
  <si>
    <t>NHSPS_S_2-418</t>
  </si>
  <si>
    <t>Benefits payable to member on late retirement - members of 2008 section - Purchased NPA65 AP contracts exercised after 1.4.11</t>
  </si>
  <si>
    <t>2-419</t>
  </si>
  <si>
    <t>Table LRF3</t>
  </si>
  <si>
    <t>NHSPS_S_2-419</t>
  </si>
  <si>
    <t>Benefits payable to member on late retirement - members of 2008 section with a mandatory lump sum (NPA 65)</t>
  </si>
  <si>
    <t>2-420</t>
  </si>
  <si>
    <t>Table LRF4</t>
  </si>
  <si>
    <t>NHSPS_S_2-420</t>
  </si>
  <si>
    <t>NHSPS 2015: Factors applicable to main scheme pension for members retiring from active service</t>
  </si>
  <si>
    <t>Time after NPA</t>
  </si>
  <si>
    <t>0-421</t>
  </si>
  <si>
    <t>Table LRF1_NHSPSS_2015</t>
  </si>
  <si>
    <t>NHSPS_S_0-421</t>
  </si>
  <si>
    <t>NHSPS 2015: Factors applicable to additional pension and pension debits for members retiring from active service</t>
  </si>
  <si>
    <t>0-422</t>
  </si>
  <si>
    <t>Table LRF2_NHSPSS_2015</t>
  </si>
  <si>
    <t>NHSPS_S_0-422</t>
  </si>
  <si>
    <t>Age/Months</t>
  </si>
  <si>
    <t>Pension</t>
  </si>
  <si>
    <t>Years/Months Early</t>
  </si>
  <si>
    <t>Years/Months Late</t>
  </si>
  <si>
    <t>Pension Credit</t>
  </si>
  <si>
    <t>Factors to calculate pension credit for ex-spouse where NPA attained</t>
  </si>
  <si>
    <t xml:space="preserve">Ex-spouse’s age last birthday at relevant date </t>
  </si>
  <si>
    <t>1-306</t>
  </si>
  <si>
    <t>Table DIV3</t>
  </si>
  <si>
    <t>Factor A - 1995 Section - Gross pension of £1 pa</t>
  </si>
  <si>
    <t>Factor C - 2008 Section - Gross Pension of £1 pa</t>
  </si>
  <si>
    <t xml:space="preserve">Factors to calculate pension credit for ex-spouse </t>
  </si>
  <si>
    <t>0-307</t>
  </si>
  <si>
    <t>Gross Pension of £1 pa</t>
  </si>
  <si>
    <t>Triv Comm</t>
  </si>
  <si>
    <t xml:space="preserve">Trivial commutation factors </t>
  </si>
  <si>
    <t>1-501</t>
  </si>
  <si>
    <t>TRIV1_NHSSS_1995 Section</t>
  </si>
  <si>
    <t>Former contributing member</t>
  </si>
  <si>
    <t>Dependant</t>
  </si>
  <si>
    <t>2-502</t>
  </si>
  <si>
    <t>TRIV2_NHSSS_2008 Section</t>
  </si>
  <si>
    <t>Trivial Commutation factors</t>
  </si>
  <si>
    <t>0-503</t>
  </si>
  <si>
    <t>Inverse Comm</t>
  </si>
  <si>
    <t>NHSSS Commutation- Inverse commutation factors</t>
  </si>
  <si>
    <t>1-504</t>
  </si>
  <si>
    <t>INVCOMM1_NHSSS</t>
  </si>
  <si>
    <t>Inverse Commutation Factors</t>
  </si>
  <si>
    <t>NHSPS_S_1-501</t>
  </si>
  <si>
    <t>andreas</t>
  </si>
  <si>
    <t>NHSPS_S_2-502</t>
  </si>
  <si>
    <t>NHSPS_S_0-503</t>
  </si>
  <si>
    <t>NHSPS_S_1-504</t>
  </si>
  <si>
    <t>Redundancy</t>
  </si>
  <si>
    <t>Employer cost for a member with NPA 55 leaving on compulsory early retirement for pension payments up to age 55</t>
  </si>
  <si>
    <t>Age in complete years and months</t>
  </si>
  <si>
    <t>1-801</t>
  </si>
  <si>
    <t>Table CER1</t>
  </si>
  <si>
    <t>Employer cost for a member with NPA 55 leaving on compulsory early retirement for enhancement payments after age 55</t>
  </si>
  <si>
    <t>1-802</t>
  </si>
  <si>
    <t>Table CER2</t>
  </si>
  <si>
    <t>Employer cost for a member with NPA 55 leaving on compulsory early retirement for early payment of lump sum</t>
  </si>
  <si>
    <t>Period to NPA in years and complete months</t>
  </si>
  <si>
    <t>1-803</t>
  </si>
  <si>
    <t>Table CER3</t>
  </si>
  <si>
    <t>Employer cost for a member with NPA 60 leaving on compulsory early retirement for pension payments up to age 60</t>
  </si>
  <si>
    <t>1-804</t>
  </si>
  <si>
    <t>Table CER4</t>
  </si>
  <si>
    <t>Employer cost for a member with NPA 60 leaving on compulsory early retirement for enhancement payments after age 60</t>
  </si>
  <si>
    <t>1-805</t>
  </si>
  <si>
    <t>Table CER5</t>
  </si>
  <si>
    <t>Employer cost for a member with NPA 60 leaving on compulsory early retirement for early payment of lump sum</t>
  </si>
  <si>
    <t>1-806</t>
  </si>
  <si>
    <t>Table CER6</t>
  </si>
  <si>
    <t>Employer cost for a member with NPA 65 leaving on compulsory early retirement for pension payments up to age 65</t>
  </si>
  <si>
    <t>2-807</t>
  </si>
  <si>
    <t>Table CER7</t>
  </si>
  <si>
    <t>Employer cost for a member with NPA 65 leaving on compulsory early retirement for early payment of mandatory lump sum</t>
  </si>
  <si>
    <t>2-808</t>
  </si>
  <si>
    <t>Table CER8</t>
  </si>
  <si>
    <t>Employer cost for a member with NPA 55 leaving on compulsory early retirement for members with deferred PI</t>
  </si>
  <si>
    <t>1-809</t>
  </si>
  <si>
    <t>Table CER9</t>
  </si>
  <si>
    <t>Employer cost for a member with NPA 60 leaving on compulsory early retirement for members retiring before age 55 with deferred PI - Pension Factors</t>
  </si>
  <si>
    <t>Employer cost for a member with NPA 60 leaving on compulsory early retirement for members retiring before age 55 with deferred PI - Lump Sum Factors</t>
  </si>
  <si>
    <t>1-810A</t>
  </si>
  <si>
    <t>1-810B</t>
  </si>
  <si>
    <t>Table CER10</t>
  </si>
  <si>
    <t>Employer cost for a member with NPA 55 leaving on compulsory early retirement for members retiring before age 55 with at least one dependant child</t>
  </si>
  <si>
    <t>1-811</t>
  </si>
  <si>
    <t>Table CER11</t>
  </si>
  <si>
    <t>Employer cost for a member with NPA 60 leaving on compulsory early retirement for members retiring before age 55 with at least one dependant child</t>
  </si>
  <si>
    <t>1-812</t>
  </si>
  <si>
    <t>Table CER12</t>
  </si>
  <si>
    <t>Cost for a member leaving on compulsory early retirement - main scheme pension</t>
  </si>
  <si>
    <t>0-813</t>
  </si>
  <si>
    <t>Added pension</t>
  </si>
  <si>
    <t>Age when notice of election given</t>
  </si>
  <si>
    <t>Personal</t>
  </si>
  <si>
    <t>2015 scheme - Lump sum election, personal (single premium £ per £250 AP at date of election)</t>
  </si>
  <si>
    <t>0-703</t>
  </si>
  <si>
    <t>Table S</t>
  </si>
  <si>
    <t>Personal and dependant's</t>
  </si>
  <si>
    <t>1995 / 2008 Scheme - Additional pension - regular contributions elections made after 31.03.2011, personal benefits, NRA 60 (monthly contribution per £250 AP at date of election)</t>
  </si>
  <si>
    <t>Payment period (in years)/Age when notice of election given</t>
  </si>
  <si>
    <t>1-704</t>
  </si>
  <si>
    <t>Table PC60</t>
  </si>
  <si>
    <t>Payment period 1 year</t>
  </si>
  <si>
    <t>Payment period 2 years</t>
  </si>
  <si>
    <t>Payment period 3 years</t>
  </si>
  <si>
    <t>Payment period 4 years</t>
  </si>
  <si>
    <t>Payment period 5 years</t>
  </si>
  <si>
    <t>Payment period 6 years</t>
  </si>
  <si>
    <t>Payment period 7 years</t>
  </si>
  <si>
    <t>Payment period 8 years</t>
  </si>
  <si>
    <t>Payment period 9 years</t>
  </si>
  <si>
    <t>Payment period 10 years</t>
  </si>
  <si>
    <t>Payment period 11 years</t>
  </si>
  <si>
    <t>Payment period 12 years</t>
  </si>
  <si>
    <t>Payment period 13 years</t>
  </si>
  <si>
    <t>Payment period 14 years</t>
  </si>
  <si>
    <t>Payment period 15 years</t>
  </si>
  <si>
    <t>Payment period 16 years</t>
  </si>
  <si>
    <t>Payment period 17 years</t>
  </si>
  <si>
    <t>Payment period 18 years</t>
  </si>
  <si>
    <t>Payment period 19 years</t>
  </si>
  <si>
    <t>Payment period 20 years</t>
  </si>
  <si>
    <t>1995 / 2008 Scheme - Additional pension - regular contributions- elections made after 31.3.11, personal and dependant's benefits NRA 60 (monthly contribution per £250 AP at date of election)</t>
  </si>
  <si>
    <t>1-705</t>
  </si>
  <si>
    <t>Table DC60</t>
  </si>
  <si>
    <t>1995 / 2008 Scheme - Additional pension - regular contributions elections made after 31.03.2011, personal benefits, NRA 65 (monthly contribution per £250 AP at date of election)</t>
  </si>
  <si>
    <t>2-706</t>
  </si>
  <si>
    <t>Table PC65</t>
  </si>
  <si>
    <t>1995 / 2008 Scheme - Additional pension - regular contributions- elections made after 31.3.11, personal and dependant's benefits NRA 65 (monthly contribution per £250 AP at date of election)</t>
  </si>
  <si>
    <t>2-707</t>
  </si>
  <si>
    <t>Table DC65</t>
  </si>
  <si>
    <t>1995 / 2008 Scheme - Additional pension - regular contributions elections made on or before 31.03.2011, personal benefits, NRA 60 (monthly contribution per £250 AP at date of election)</t>
  </si>
  <si>
    <t>1-708</t>
  </si>
  <si>
    <t>Table PR60</t>
  </si>
  <si>
    <t>1995 / 2008 Scheme - Additional pension - regular contributions elections made on or before 31.03.2011, personal and dependant's benefits, NRA 60 (monthly contribution per £250 AP at date of election)</t>
  </si>
  <si>
    <t>1-709</t>
  </si>
  <si>
    <t>Table DR60</t>
  </si>
  <si>
    <t>1995 / 2008 Scheme - Additional pension - regular contributions elections made on or before 31.03.2011, personal benefits, NRA 65 (monthly contribution per £250 AP at date of election)</t>
  </si>
  <si>
    <t>2-710</t>
  </si>
  <si>
    <t>Table PR65</t>
  </si>
  <si>
    <t>1995 / 2008 Scheme - Additional pension - regular contributions elections made on or before 31.03.2011, personal and dependant's benefits, NRA 65 (monthly contribution per £250 AP at date of election)</t>
  </si>
  <si>
    <t>2-711</t>
  </si>
  <si>
    <t>Table DR65</t>
  </si>
  <si>
    <t>Regular contribution elections - personal benefits NRA 65 - Monthly contribution (per £250 AP at date of election)</t>
  </si>
  <si>
    <t>0-712</t>
  </si>
  <si>
    <t>Table P65</t>
  </si>
  <si>
    <t>Regular contribution elections - personal benefits NRA 66 - Monthly contribution (per £250 AP at date of election)</t>
  </si>
  <si>
    <t>0-713</t>
  </si>
  <si>
    <t>Table P66</t>
  </si>
  <si>
    <t>Regular contribution elections - personal benefits NRA 67 - Monthly contribution (per £250 AP at date of election)</t>
  </si>
  <si>
    <t>0-714</t>
  </si>
  <si>
    <t>Table P67</t>
  </si>
  <si>
    <t>Regular contribution elections - personal benefits NRA 68 - Monthly contribution (per £250 AP at date of election)</t>
  </si>
  <si>
    <t>0-715</t>
  </si>
  <si>
    <t>Table P68</t>
  </si>
  <si>
    <t>Regular contribution elections - personal  and dependant's  benefits NRA 65 - Monthly contribution (per £250 AP at date of election)</t>
  </si>
  <si>
    <t>0-716</t>
  </si>
  <si>
    <t>Table D65</t>
  </si>
  <si>
    <t>Regular contribution elections - personal  and dependant's  benefits NRA 66 - Monthly contribution (per £250 AP at date of election)</t>
  </si>
  <si>
    <t>0-717</t>
  </si>
  <si>
    <t>Table D66</t>
  </si>
  <si>
    <t>Regular contribution elections - personal  and dependant's  benefits NRA 67 - Monthly contribution (per £250 AP at date of election)</t>
  </si>
  <si>
    <t>0-718</t>
  </si>
  <si>
    <t>Table D67</t>
  </si>
  <si>
    <t>Regular contribution elections - personal  and dependant's  benefits NRA 68 - Monthly contribution (per £250 AP at date of election)</t>
  </si>
  <si>
    <t>0-719</t>
  </si>
  <si>
    <t>Table D68</t>
  </si>
  <si>
    <t>Early retirement reduction buy out</t>
  </si>
  <si>
    <t>Factors for determining ERRBO contributions</t>
  </si>
  <si>
    <t>Complete years at previous 31 March</t>
  </si>
  <si>
    <t>0-720</t>
  </si>
  <si>
    <t>Contribution rate (% of pay) to secure RRA for service after commencement of ERRBO contributions equal to - NPA-1</t>
  </si>
  <si>
    <t>Contribution rate (% of pay) to secure RRA for service after commencement of ERRBO contributions equal to - NPA-2</t>
  </si>
  <si>
    <t>Contribution rate (% of pay) to secure RRA for service after commencement of ERRBO contributions equal to - NPA-3</t>
  </si>
  <si>
    <t>Scheme Pays LTA</t>
  </si>
  <si>
    <t>Factors to calculate reduction to pension for LTA charges</t>
  </si>
  <si>
    <t>Age last birthday</t>
  </si>
  <si>
    <t>1-605</t>
  </si>
  <si>
    <t>Table SP1</t>
  </si>
  <si>
    <t>0-606</t>
  </si>
  <si>
    <t>Abatement</t>
  </si>
  <si>
    <t>Abatement factors - members of the 1995 section (relative to pension age of 60)</t>
  </si>
  <si>
    <t>Age (completed years &amp; months)</t>
  </si>
  <si>
    <t>1-817</t>
  </si>
  <si>
    <t>Table AB1</t>
  </si>
  <si>
    <t>Abatement factors - members of the 2008 section (relative to pension age of 65)</t>
  </si>
  <si>
    <t>2-818</t>
  </si>
  <si>
    <t>Table AB2</t>
  </si>
  <si>
    <t>Abatement factors - members of the 1995 section - NPA 60 additional pension contracts exercised before 1 April 2011(relative to pension age of 60)</t>
  </si>
  <si>
    <t>1-819</t>
  </si>
  <si>
    <t>Table AB3</t>
  </si>
  <si>
    <t>Abatement factors - members of the 1995 or 2008 section - NPA 65 additional pension contracts exercised before 1 April 2011(relative to pension age of 60)</t>
  </si>
  <si>
    <t>1-820</t>
  </si>
  <si>
    <t>Table AB4</t>
  </si>
  <si>
    <t>Abatement factors - members of the 1995 section with NPA 55 added years benefits</t>
  </si>
  <si>
    <t>1-821</t>
  </si>
  <si>
    <t>Table AB5</t>
  </si>
  <si>
    <t>Abatement factors - members of the 2008 section with mandatory lump sum (relative to pension age of 65)</t>
  </si>
  <si>
    <t>2-822</t>
  </si>
  <si>
    <t>Table AB6</t>
  </si>
  <si>
    <t>Abatement factors - 2015 section</t>
  </si>
  <si>
    <t>0-823</t>
  </si>
  <si>
    <t>Final Pay</t>
  </si>
  <si>
    <t>Final Pay control factors applicable to members retiring with an immediate pension</t>
  </si>
  <si>
    <t>1-814</t>
  </si>
  <si>
    <t>Table B1</t>
  </si>
  <si>
    <t>Pension Factor</t>
  </si>
  <si>
    <t>Final Pay control factors applicable to members entitled to a deferred pension</t>
  </si>
  <si>
    <t>1-815</t>
  </si>
  <si>
    <t>Table B2</t>
  </si>
  <si>
    <t>Lump Sum Factor</t>
  </si>
  <si>
    <t>Allocation</t>
  </si>
  <si>
    <t>Additional Benefits Payable to the Dependant per £1 Pension Allocated by the Member</t>
  </si>
  <si>
    <t>Age: Member/Dependant</t>
  </si>
  <si>
    <t>0-824</t>
  </si>
  <si>
    <t>99+</t>
  </si>
  <si>
    <t>1-825</t>
  </si>
  <si>
    <t>Table A</t>
  </si>
  <si>
    <t>1-826</t>
  </si>
  <si>
    <t>Table B</t>
  </si>
  <si>
    <t>90+</t>
  </si>
  <si>
    <t>TV in (non club)</t>
  </si>
  <si>
    <t>Factors to calculate credits for non-Club incoming transfers</t>
  </si>
  <si>
    <t>0-217</t>
  </si>
  <si>
    <t>Table TVINA</t>
  </si>
  <si>
    <t>TVINA factor</t>
  </si>
  <si>
    <t>Scheme Pays AA</t>
  </si>
  <si>
    <t>Factors for calculating annual allowance debit - NPA 60</t>
  </si>
  <si>
    <t>1-607</t>
  </si>
  <si>
    <t>Factors for calculating annual allowance debit - NPA 65</t>
  </si>
  <si>
    <t>2-608</t>
  </si>
  <si>
    <t>Timing adjustment on ill health retirements - NPA 60</t>
  </si>
  <si>
    <t>1-609</t>
  </si>
  <si>
    <t>Timing adjustment on ill health retirements - NPA 65</t>
  </si>
  <si>
    <t>2-610</t>
  </si>
  <si>
    <t>0-611</t>
  </si>
  <si>
    <t>Factors for calculating annual allowance debit - NPA 66</t>
  </si>
  <si>
    <t>0-612</t>
  </si>
  <si>
    <t>Factors for calculating annual allowance debit - NPA 67</t>
  </si>
  <si>
    <t>0-613</t>
  </si>
  <si>
    <t>Factors for calculating annual allowance debit - NPA 68</t>
  </si>
  <si>
    <t>0-614</t>
  </si>
  <si>
    <t>Timing adjustments on ill health retirements - All NPAs</t>
  </si>
  <si>
    <t>0-615</t>
  </si>
  <si>
    <t>Scheme pays AA</t>
  </si>
  <si>
    <t>Annual allowance debit factor per £1 of pension pa</t>
  </si>
  <si>
    <t>Annual allowance debit factor per £1 of lump sum</t>
  </si>
  <si>
    <t>Age (years/months)</t>
  </si>
  <si>
    <t>Period to NPA (years/months)</t>
  </si>
  <si>
    <t>Late retirement factors - Final Salary, NPA 60 members, Annual Allowance Pension and Lump Sum debits</t>
  </si>
  <si>
    <t>Age/Completed months</t>
  </si>
  <si>
    <t>0-423</t>
  </si>
  <si>
    <t>LRF5</t>
  </si>
  <si>
    <t xml:space="preserve">Club - CARE Benefit Adjustment Factors </t>
  </si>
  <si>
    <t>Sending scheme: TPS 2015 or PCSPS 2015</t>
  </si>
  <si>
    <t>Male / female factors</t>
  </si>
  <si>
    <t>0-101</t>
  </si>
  <si>
    <t>Table A1</t>
  </si>
  <si>
    <t>CARE Club Transfers (Supplement to Club Memorandum), dated 20 December 2019</t>
  </si>
  <si>
    <t>Issued</t>
  </si>
  <si>
    <t>Sending scheme: LGPS 2014</t>
  </si>
  <si>
    <t>0-102</t>
  </si>
  <si>
    <t>Table A2</t>
  </si>
  <si>
    <t>Sending scheme: AFPS 15</t>
  </si>
  <si>
    <t>0-103</t>
  </si>
  <si>
    <t>Table A3</t>
  </si>
  <si>
    <t>Sending scheme: PPS 2015 or FPS 2015</t>
  </si>
  <si>
    <t>0-104</t>
  </si>
  <si>
    <t>Table A4</t>
  </si>
  <si>
    <t>Related Factor Table Guidance</t>
  </si>
  <si>
    <t>Club - CARE Benefit Adjustment Factors - x-101</t>
  </si>
  <si>
    <t>Male / female factor</t>
  </si>
  <si>
    <t>Club - CARE Benefit Adjustment Factors - x-102</t>
  </si>
  <si>
    <t>Club - CARE Benefit Adjustment Factors - x-103</t>
  </si>
  <si>
    <t>Club - CARE Benefit Adjustment Factors - x-104</t>
  </si>
  <si>
    <t>101-104 (Club transfers) 201-211 (CETV), 212-219 (Transer-in), 301-307 (Divorce), 401-423 (ERF &amp; LRF), 501-504 (Commutation), 605-615 (Scheme pays), 701-719 (Added Pension), 720 (ERRBO), 801-813 (Redundancy), 814-815 (FPC) and 817-823 (Abatement)</t>
  </si>
  <si>
    <t>Non-Club transfers out (CETVs), dated 22 August 2019</t>
  </si>
  <si>
    <t>Pension sharing following divorce, dated 20 December 2019</t>
  </si>
  <si>
    <t>Voluntary Early and Late retirements in normal health, dated 7 August 2019</t>
  </si>
  <si>
    <t>Commutation, dated 25 October 2019</t>
  </si>
  <si>
    <t>Reduction to benefits due to Scheme Pays Annual Allowance and Lifetime Allowance Tax Charges, dated 11 November 2019</t>
  </si>
  <si>
    <t>Table SP60</t>
  </si>
  <si>
    <t>Table SP65</t>
  </si>
  <si>
    <t>Table TA60</t>
  </si>
  <si>
    <t>Table TA65</t>
  </si>
  <si>
    <t>Table SP66</t>
  </si>
  <si>
    <t>Table SP67</t>
  </si>
  <si>
    <t>Table SP68</t>
  </si>
  <si>
    <t>Table TA1</t>
  </si>
  <si>
    <t>Purchase of Additional Pension, dated 27 September 2019</t>
  </si>
  <si>
    <t>Early retirement reduction buy-out (ERRBO), dated 27 September 2019</t>
  </si>
  <si>
    <t>Compulsory early retirement, dated 25 October 2019</t>
  </si>
  <si>
    <t>Abatement of member’s pension on return to work, dated 27 September 2019</t>
  </si>
  <si>
    <t>No guidance note.</t>
  </si>
  <si>
    <t>Incoming non-Club transfer, dated 31 January 2020</t>
  </si>
  <si>
    <t>Final pay control, dated 26 May 2020</t>
  </si>
  <si>
    <t>Version 20200526</t>
  </si>
  <si>
    <t>Under 20</t>
  </si>
  <si>
    <t>Factor B - 1995 Section - Lump Sum of £1</t>
  </si>
  <si>
    <t>Provides the following updated factor tables:</t>
  </si>
  <si>
    <t>Date Modified:</t>
  </si>
  <si>
    <t>Unique Table Reference / Sheet Name</t>
  </si>
  <si>
    <t>Click to go to the relevant factors</t>
  </si>
  <si>
    <t>Filter by factor type</t>
  </si>
  <si>
    <t>Withdrawn factor tables:</t>
  </si>
  <si>
    <t>x-210 to x-211 removed (GMP factor tables)</t>
  </si>
  <si>
    <t>x-201 to x-209, x-301 to x-307</t>
  </si>
  <si>
    <t>Version 2023-01</t>
  </si>
  <si>
    <t>Version 2023-02</t>
  </si>
  <si>
    <t xml:space="preserve">Withdrawn factor tables: </t>
  </si>
  <si>
    <t>x-217,
x-401 to x-423</t>
  </si>
  <si>
    <t xml:space="preserve">x-218 to x-219 removed (tv in GMP Tables)
x-212 to x-216 removed (final salary tv ins) </t>
  </si>
  <si>
    <t>Version 2023-03</t>
  </si>
  <si>
    <t>Factors to calculate service credits for male officer members or earnings credits for male practitioner members with an NPA 65</t>
  </si>
  <si>
    <t>2-214</t>
  </si>
  <si>
    <t>Table TVIN3</t>
  </si>
  <si>
    <t>Surviving Partner's Pension of £1 pa</t>
  </si>
  <si>
    <t>Accrued TV factor, factor A</t>
  </si>
  <si>
    <t>Factors to calculate service credits for female officer members or earnings credits for female practitioner members with an NPA 65 under age 60</t>
  </si>
  <si>
    <t>2-215</t>
  </si>
  <si>
    <t>Table TVIN4</t>
  </si>
  <si>
    <t>Factors to calculate service credits for female officer members or earnings credits for female practitioner members with an NPA 65 over age 60</t>
  </si>
  <si>
    <t>2-216</t>
  </si>
  <si>
    <t>Table TVIN5</t>
  </si>
  <si>
    <t>x-214 to x-216 (reinstated)</t>
  </si>
  <si>
    <t>x-501 to x-504, 
x-605 to x-615,
x-801 to x-815, 
x-817 to x-823</t>
  </si>
  <si>
    <t>Version 2023-04</t>
  </si>
  <si>
    <t>26 May 2023</t>
  </si>
  <si>
    <t>x-101 to x-104, x-703 to x-720, x-824 to x-826</t>
  </si>
  <si>
    <t>x-701 to x-702 (1995/2008 scheme added pension lump sum contributions)</t>
  </si>
  <si>
    <t>30/06/2023 (extended factor table including 66-68 factors issued on 03/10/2023)</t>
  </si>
  <si>
    <t>Assumptions</t>
  </si>
  <si>
    <t>This sheet lists the suite of key assumptions underlying the factors set out in this speadsheet.</t>
  </si>
  <si>
    <t xml:space="preserve">This workbook is provided by GAD at the request of SPPA.  Its purpose is to set out in one place for convenience the actuarial factors provided by GAD to SPPA from time to time in respect of NHS Pension Scheme Scotland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workbook is password protected. 
</t>
  </si>
  <si>
    <t>Version 2025-01</t>
  </si>
  <si>
    <t>Other changes:</t>
  </si>
  <si>
    <t>The key assumptions underlying the factors have been added on a separate tab called "Assumptions".</t>
  </si>
  <si>
    <t>2023 factor review set</t>
  </si>
  <si>
    <t>Assumption Set</t>
  </si>
  <si>
    <t>Assumptions underlying factors (Note 1)</t>
  </si>
  <si>
    <t>Financial assumptions</t>
  </si>
  <si>
    <t>Nominal discount rate p.a.</t>
  </si>
  <si>
    <t>Consumer Price Indexation (CPI) p.a.</t>
  </si>
  <si>
    <t>Retail Price Indexation (RPI) - pre 2030 p.a. (Note 2)</t>
  </si>
  <si>
    <t>Retail Price Indexation (RPI) - post 2030 p.a. (Note 2)</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</si>
  <si>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</si>
  <si>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</si>
  <si>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</si>
  <si>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</si>
  <si>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</si>
  <si>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</si>
  <si>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</si>
  <si>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</si>
  <si>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</si>
  <si>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</si>
  <si>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</si>
  <si>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Normal health pensioner - female</t>
  </si>
  <si>
    <t>Ill health pensioner - male</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</si>
  <si>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</si>
  <si>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</si>
  <si>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</si>
  <si>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</si>
  <si>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</si>
  <si>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</si>
  <si>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</si>
  <si>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</si>
  <si>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</si>
  <si>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</si>
  <si>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</si>
  <si>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t>
  </si>
  <si>
    <t>Age difference between member and spouse/dependant/partner, where member is female</t>
  </si>
  <si>
    <t>Proportion married or partnered</t>
  </si>
  <si>
    <t>Generally in line with proposed 2020 valuation assumptions</t>
  </si>
  <si>
    <t>Allowance for commutation</t>
  </si>
  <si>
    <t>Nil, except for mandatory lump sums.</t>
  </si>
  <si>
    <t>Expense loading</t>
  </si>
  <si>
    <t>Allowance for short-term dependants pension</t>
  </si>
  <si>
    <t>Normal pension age in the 2015 scheme</t>
  </si>
  <si>
    <t>In line with HMT valuation directions.</t>
  </si>
  <si>
    <t>Rates of ill health retirement</t>
  </si>
  <si>
    <t>In line with proposed 2020 valuation assumptions.</t>
  </si>
  <si>
    <t>Ill health benefit enhancements</t>
  </si>
  <si>
    <t>Mortality before retirement</t>
  </si>
  <si>
    <t>Rates of leaving service</t>
  </si>
  <si>
    <t>Retirement ages</t>
  </si>
  <si>
    <t>All retirements take place at normal pension age.</t>
  </si>
  <si>
    <t>Salary scales</t>
  </si>
  <si>
    <t>Not applicable.</t>
  </si>
  <si>
    <t>Guarantee periods</t>
  </si>
  <si>
    <t>For active and deferred members, full guarantee periods.</t>
  </si>
  <si>
    <t>For existing normal health pensioners, full guarantee periods for members under normal pension age and reducing guarantee periods by a year for each year over normal pension age (to a minimum of zero).</t>
  </si>
  <si>
    <t>For existing ill-health pensioners, no guarantee periods.</t>
  </si>
  <si>
    <t>Notes to the assumptions</t>
  </si>
  <si>
    <t>1. Advice underlying these assumptions</t>
  </si>
  <si>
    <t>2. CPI/RPI assumption</t>
  </si>
  <si>
    <t>The RPI assumption is only applicable for those factors that have increases/revaluation based on RPI.</t>
  </si>
  <si>
    <t>3. 2020 valuation assumptions</t>
  </si>
  <si>
    <t>102% of S3NMA</t>
  </si>
  <si>
    <t xml:space="preserve">116% of S3NFA </t>
  </si>
  <si>
    <t>151% of S3IMA</t>
  </si>
  <si>
    <t xml:space="preserve">151% of S3IFA </t>
  </si>
  <si>
    <t xml:space="preserve">92% of S3DMA </t>
  </si>
  <si>
    <t xml:space="preserve">100% of S3DFA </t>
  </si>
  <si>
    <t>-5 year age rating applied to beneficiaries for allocation factors</t>
  </si>
  <si>
    <t>3 years younger</t>
  </si>
  <si>
    <t>2024 for most factors</t>
  </si>
  <si>
    <t>For factors intended to set a member contribution rate that is payable for the duration of a contract, we select a year of use that reflects the cohort of members we could use those factors.</t>
  </si>
  <si>
    <t xml:space="preserve">2023 factor review set </t>
  </si>
  <si>
    <t>Letter to SPPA dated 20/10/2023.</t>
  </si>
  <si>
    <t>ERF16 is the percentage adjustment that is applied to the annual revalued GMP at retirement, from the date of retirement for each complete year to GMP payment age</t>
  </si>
  <si>
    <t>ERF16</t>
  </si>
  <si>
    <t>0-308</t>
  </si>
  <si>
    <t>NHSPS_EW</t>
  </si>
  <si>
    <t>NHSPS 2016</t>
  </si>
  <si>
    <t>ERF60ADJ</t>
  </si>
  <si>
    <t>2024 factor review set</t>
  </si>
  <si>
    <t>0-424</t>
  </si>
  <si>
    <t>1-505</t>
  </si>
  <si>
    <t>ADD</t>
  </si>
  <si>
    <t>Commutation, dated 25 October 2020</t>
  </si>
  <si>
    <t>Addition is the percentage adjustment that is applied to the annual revalued GMP at retirement, from the date of retirement for each complete year to GMP payment age</t>
  </si>
  <si>
    <t>Addition</t>
  </si>
  <si>
    <t>The ERF60ADJ is the NPA 60 adjustment factor for 1995 Section members.</t>
  </si>
  <si>
    <t>Factor</t>
  </si>
  <si>
    <t>Value</t>
  </si>
  <si>
    <t>NHSPS 2015</t>
  </si>
  <si>
    <t>TV In (non-club)</t>
  </si>
  <si>
    <t>2015 GMP coverage test table</t>
  </si>
  <si>
    <t>Member's age next birthday at calculation date (complete years)</t>
  </si>
  <si>
    <t>Appropriate factor</t>
  </si>
  <si>
    <t>29 or under</t>
  </si>
  <si>
    <t>30-39</t>
  </si>
  <si>
    <t>40-49</t>
  </si>
  <si>
    <t>50s or over</t>
  </si>
  <si>
    <t>NHSPS 1995_2008</t>
  </si>
  <si>
    <t>1995_ 2008 GMP coverage test table</t>
  </si>
  <si>
    <t>Incoming non-Club transfer, issued 31 January 2020</t>
  </si>
  <si>
    <t>0-218</t>
  </si>
  <si>
    <t>x-218</t>
  </si>
  <si>
    <t xml:space="preserve">Incoming non-Club transfer, issued 31 January 2020 </t>
  </si>
  <si>
    <t>x-219</t>
  </si>
  <si>
    <t>NHSPS</t>
  </si>
  <si>
    <t>NHS95 AY</t>
  </si>
  <si>
    <t>NPA</t>
  </si>
  <si>
    <t>1995 / 2008 Scheme - NHS Pension Scheme (S): Actuarial Factors - Factors for use in abatement cases - calculation of earned pension</t>
  </si>
  <si>
    <t>1-827</t>
  </si>
  <si>
    <t>Incoming non-Club transfer, issued 31 January 2021</t>
  </si>
  <si>
    <t>1995_2008 GMP coverage test table</t>
  </si>
  <si>
    <t>0-219</t>
  </si>
  <si>
    <t>x-308, x-424, x-505, x-218, x-219, x-823</t>
  </si>
  <si>
    <t>1-308</t>
  </si>
  <si>
    <t>1-424</t>
  </si>
  <si>
    <t>Withdrawn</t>
  </si>
  <si>
    <t>Removed LTA tables and set to withdrawn on the factor list</t>
  </si>
  <si>
    <t>x-605, x-606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</si>
</sst>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F800]dddd\,\ mmmm\ dd\,\ yyyy"/>
    <numFmt numFmtId="166" formatCode="0.000%"/>
    <numFmt numFmtId="167" formatCode="d\ mmmm\ yyyy"/>
  </numFmts>
  <fonts count="27"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b/>
      <sz val="12"/>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i/>
      <sz val="10"/>
      <color rgb="FFFF0000"/>
      <name val="Arial"/>
      <family val="2"/>
    </font>
    <font>
      <b/>
      <sz val="10"/>
      <color theme="2" tint="-0.499984740745262"/>
      <name val="Arial"/>
      <family val="2"/>
    </font>
    <font>
      <sz val="10"/>
      <color theme="2" tint="-0.499984740745262"/>
      <name val="Arial"/>
      <family val="2"/>
    </font>
    <font>
      <u/>
      <sz val="10"/>
      <color rgb="FF0563C1"/>
      <name val="Arial"/>
      <family val="2"/>
    </font>
    <font>
      <sz val="12"/>
      <color rgb="FF000000"/>
      <name val="Arial"/>
      <family val="2"/>
    </font>
    <font>
      <sz val="12"/>
      <name val="Arial"/>
      <family val="2"/>
    </font>
  </fonts>
  <fills count="14">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0" fontId="17" fillId="0" borderId="0" applyNumberFormat="0" applyFill="0" applyBorder="0" applyAlignment="0" applyProtection="0"/>
    <xf numFmtId="9" fontId="2" fillId="0" borderId="0" applyFont="0" applyFill="0" applyBorder="0" applyAlignment="0" applyProtection="0"/>
  </cellStyleXfs>
  <cellXfs count="200">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1" fontId="15" fillId="0" borderId="0" xfId="0" applyNumberFormat="1" applyFont="1" applyAlignment="1">
      <alignment vertical="top" wrapText="1"/>
    </xf>
    <xf numFmtId="0" fontId="14" fillId="0" borderId="0" xfId="0" applyFont="1"/>
    <xf numFmtId="2" fontId="14" fillId="0" borderId="0" xfId="0" applyNumberFormat="1" applyFon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1" fontId="15" fillId="0" borderId="0" xfId="2" applyNumberFormat="1" applyFont="1" applyAlignment="1">
      <alignment vertical="top" wrapText="1"/>
    </xf>
    <xf numFmtId="0" fontId="14" fillId="0" borderId="0" xfId="2" applyFont="1"/>
    <xf numFmtId="164" fontId="14" fillId="0" borderId="0" xfId="2" applyNumberFormat="1" applyFont="1"/>
    <xf numFmtId="10" fontId="14" fillId="0" borderId="0" xfId="2" applyNumberFormat="1" applyFont="1"/>
    <xf numFmtId="0" fontId="14" fillId="0" borderId="0" xfId="0" applyFont="1" applyAlignment="1">
      <alignment horizontal="right"/>
    </xf>
    <xf numFmtId="0" fontId="14" fillId="0" borderId="0" xfId="0" applyFont="1" applyAlignment="1">
      <alignment horizontal="right" wrapText="1"/>
    </xf>
    <xf numFmtId="165" fontId="14" fillId="0" borderId="0" xfId="2" applyNumberFormat="1" applyFont="1" applyAlignment="1">
      <alignment horizontal="centerContinuous" wrapText="1"/>
    </xf>
    <xf numFmtId="0" fontId="14" fillId="0" borderId="0" xfId="0" applyFont="1" applyAlignment="1">
      <alignment horizontal="left" vertical="center" wrapText="1"/>
    </xf>
    <xf numFmtId="0" fontId="15" fillId="8" borderId="0" xfId="0" applyFont="1" applyFill="1" applyAlignment="1">
      <alignment horizontal="left" wrapText="1"/>
    </xf>
    <xf numFmtId="0" fontId="14" fillId="0" borderId="0" xfId="0" applyFont="1" applyAlignment="1">
      <alignment horizontal="left" vertical="center"/>
    </xf>
    <xf numFmtId="22" fontId="14" fillId="0" borderId="0" xfId="0" applyNumberFormat="1" applyFont="1" applyAlignment="1">
      <alignment horizontal="left" vertical="center" wrapText="1"/>
    </xf>
    <xf numFmtId="0" fontId="6" fillId="3" borderId="0" xfId="2" applyFont="1" applyFill="1"/>
    <xf numFmtId="0" fontId="16"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0" fillId="5" borderId="0" xfId="0" applyFill="1" applyAlignment="1">
      <alignment vertical="center"/>
    </xf>
    <xf numFmtId="0" fontId="2"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14" fillId="0" borderId="0" xfId="0" applyFont="1" applyAlignment="1">
      <alignment vertical="center" wrapText="1"/>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0" fontId="17" fillId="0" borderId="0" xfId="3"/>
    <xf numFmtId="0" fontId="0" fillId="8" borderId="0" xfId="0" applyFill="1"/>
    <xf numFmtId="0" fontId="14" fillId="8" borderId="0" xfId="0" applyFont="1" applyFill="1" applyAlignment="1">
      <alignment horizontal="left"/>
    </xf>
    <xf numFmtId="0" fontId="14" fillId="8" borderId="0" xfId="0" applyFont="1" applyFill="1" applyAlignment="1">
      <alignment horizontal="left" wrapText="1"/>
    </xf>
    <xf numFmtId="14" fontId="0" fillId="2" borderId="1" xfId="0" applyNumberFormat="1" applyFill="1" applyBorder="1"/>
    <xf numFmtId="14" fontId="0" fillId="3" borderId="0" xfId="0" applyNumberFormat="1" applyFill="1"/>
    <xf numFmtId="14" fontId="0" fillId="8" borderId="0" xfId="0" applyNumberFormat="1" applyFill="1"/>
    <xf numFmtId="14" fontId="15" fillId="8" borderId="0" xfId="0" applyNumberFormat="1" applyFont="1" applyFill="1" applyAlignment="1">
      <alignment horizontal="left" wrapText="1"/>
    </xf>
    <xf numFmtId="14" fontId="14" fillId="8" borderId="0" xfId="0" applyNumberFormat="1" applyFont="1" applyFill="1" applyAlignment="1">
      <alignment horizontal="left"/>
    </xf>
    <xf numFmtId="14" fontId="0" fillId="0" borderId="0" xfId="0" applyNumberFormat="1" applyAlignment="1">
      <alignment horizontal="center"/>
    </xf>
    <xf numFmtId="164" fontId="14" fillId="0" borderId="0" xfId="0" applyNumberFormat="1" applyFont="1" applyAlignment="1">
      <alignment horizontal="center" vertical="center"/>
    </xf>
    <xf numFmtId="0" fontId="18" fillId="0" borderId="0" xfId="0" applyFont="1" applyFill="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Alignment="1">
      <alignment horizontal="centerContinuous" vertical="center" wrapText="1"/>
    </xf>
    <xf numFmtId="0" fontId="20" fillId="0" borderId="0" xfId="0" applyFont="1" applyFill="1" applyAlignment="1">
      <alignment horizontal="left" vertical="center" wrapText="1"/>
    </xf>
    <xf numFmtId="165" fontId="20" fillId="0" borderId="0" xfId="0" applyNumberFormat="1" applyFont="1" applyFill="1" applyAlignment="1">
      <alignment horizontal="left" vertical="center" wrapText="1"/>
    </xf>
    <xf numFmtId="0" fontId="18" fillId="0" borderId="0" xfId="0" applyFont="1" applyFill="1"/>
    <xf numFmtId="0" fontId="19" fillId="0" borderId="0" xfId="0" applyFont="1" applyFill="1" applyAlignment="1">
      <alignment vertical="top" wrapText="1"/>
    </xf>
    <xf numFmtId="0" fontId="19" fillId="0" borderId="0" xfId="0" applyFont="1" applyFill="1" applyAlignment="1">
      <alignment wrapText="1"/>
    </xf>
    <xf numFmtId="0" fontId="19" fillId="0" borderId="0" xfId="0" applyFont="1" applyFill="1"/>
    <xf numFmtId="14" fontId="19" fillId="0" borderId="0" xfId="0" applyNumberFormat="1" applyFont="1" applyFill="1"/>
    <xf numFmtId="165" fontId="14" fillId="0" borderId="0" xfId="0" applyNumberFormat="1" applyFont="1" applyAlignment="1">
      <alignment horizontal="centerContinuous" wrapText="1"/>
    </xf>
    <xf numFmtId="0" fontId="21" fillId="0" borderId="0" xfId="0" applyFont="1" applyFill="1" applyAlignment="1">
      <alignment horizontal="left" wrapText="1"/>
    </xf>
    <xf numFmtId="0" fontId="14" fillId="0" borderId="0" xfId="0" applyFont="1" applyFill="1" applyAlignment="1">
      <alignment horizontal="left"/>
    </xf>
    <xf numFmtId="1" fontId="14" fillId="0" borderId="0" xfId="2" applyNumberFormat="1" applyFont="1"/>
    <xf numFmtId="2" fontId="14" fillId="0" borderId="0" xfId="2" applyNumberFormat="1" applyFont="1"/>
    <xf numFmtId="0" fontId="2" fillId="9" borderId="0" xfId="0" applyFont="1" applyFill="1" applyAlignment="1">
      <alignment vertical="center"/>
    </xf>
    <xf numFmtId="0" fontId="14" fillId="10" borderId="0" xfId="0" applyFont="1" applyFill="1" applyAlignment="1">
      <alignment vertical="center" wrapText="1"/>
    </xf>
    <xf numFmtId="0" fontId="22" fillId="0" borderId="0" xfId="0" applyFont="1" applyFill="1"/>
    <xf numFmtId="0" fontId="23" fillId="0" borderId="0" xfId="0" applyFont="1" applyFill="1"/>
    <xf numFmtId="0" fontId="23" fillId="0" borderId="0" xfId="0" applyFont="1" applyFill="1" applyAlignment="1">
      <alignment wrapText="1"/>
    </xf>
    <xf numFmtId="14" fontId="23" fillId="0" borderId="0" xfId="0" applyNumberFormat="1" applyFont="1" applyFill="1" applyAlignment="1">
      <alignment horizontal="right"/>
    </xf>
    <xf numFmtId="0" fontId="4" fillId="11" borderId="0" xfId="0" applyFont="1" applyFill="1"/>
    <xf numFmtId="0" fontId="2" fillId="13" borderId="0" xfId="0" applyFont="1" applyFill="1"/>
    <xf numFmtId="0" fontId="2" fillId="11" borderId="0" xfId="0" applyFont="1" applyFill="1"/>
    <xf numFmtId="0" fontId="2" fillId="10" borderId="0" xfId="0" applyFont="1" applyFill="1" applyAlignment="1">
      <alignment wrapText="1"/>
    </xf>
    <xf numFmtId="14" fontId="2" fillId="12" borderId="0" xfId="0" applyNumberFormat="1" applyFont="1" applyFill="1"/>
    <xf numFmtId="0" fontId="2" fillId="0" borderId="0" xfId="2" applyAlignment="1">
      <alignment horizontal="center"/>
    </xf>
    <xf numFmtId="0" fontId="24" fillId="0" borderId="0" xfId="2" applyFont="1" applyAlignment="1">
      <alignment vertical="center"/>
    </xf>
    <xf numFmtId="0" fontId="16" fillId="12" borderId="0" xfId="2" applyFont="1" applyFill="1" applyAlignment="1">
      <alignment wrapText="1"/>
    </xf>
    <xf numFmtId="0" fontId="16" fillId="12" borderId="0" xfId="2" applyFont="1" applyFill="1" applyAlignment="1">
      <alignment horizontal="left" wrapText="1"/>
    </xf>
    <xf numFmtId="0" fontId="16" fillId="10" borderId="0" xfId="2" applyFont="1" applyFill="1" applyAlignment="1">
      <alignment wrapText="1"/>
    </xf>
    <xf numFmtId="0" fontId="16" fillId="10" borderId="0" xfId="2" applyFont="1" applyFill="1" applyAlignment="1">
      <alignment horizontal="left" wrapText="1"/>
    </xf>
    <xf numFmtId="0" fontId="25" fillId="12" borderId="0" xfId="2" applyFont="1" applyFill="1" applyAlignment="1">
      <alignment horizontal="left" wrapText="1"/>
    </xf>
    <xf numFmtId="0" fontId="25" fillId="10" borderId="0" xfId="2" applyFont="1" applyFill="1" applyAlignment="1">
      <alignment horizontal="left" wrapText="1"/>
    </xf>
    <xf numFmtId="10" fontId="25" fillId="10" borderId="0" xfId="2" applyNumberFormat="1" applyFont="1" applyFill="1" applyAlignment="1">
      <alignment horizontal="left" wrapText="1"/>
    </xf>
    <xf numFmtId="10" fontId="25" fillId="12" borderId="0" xfId="2" applyNumberFormat="1" applyFont="1" applyFill="1" applyAlignment="1">
      <alignment horizontal="left" wrapText="1"/>
    </xf>
    <xf numFmtId="0" fontId="25" fillId="10" borderId="0" xfId="2" applyFont="1" applyFill="1" applyAlignment="1">
      <alignment horizontal="left"/>
    </xf>
    <xf numFmtId="0" fontId="26" fillId="10" borderId="0" xfId="2" applyFont="1" applyFill="1" applyAlignment="1">
      <alignment horizontal="left" wrapText="1"/>
    </xf>
    <xf numFmtId="0" fontId="26" fillId="12" borderId="0" xfId="2" applyFont="1" applyFill="1" applyAlignment="1">
      <alignment horizontal="left" wrapText="1"/>
    </xf>
    <xf numFmtId="9" fontId="26" fillId="10" borderId="0" xfId="2" applyNumberFormat="1" applyFont="1" applyFill="1" applyAlignment="1">
      <alignment horizontal="left" wrapText="1"/>
    </xf>
    <xf numFmtId="9" fontId="25" fillId="12" borderId="0" xfId="2" applyNumberFormat="1" applyFont="1" applyFill="1" applyAlignment="1">
      <alignment horizontal="left" wrapText="1"/>
    </xf>
    <xf numFmtId="0" fontId="25" fillId="12" borderId="0" xfId="2" applyFont="1" applyFill="1" applyAlignment="1">
      <alignment horizontal="left" wrapText="1"/>
    </xf>
    <xf numFmtId="14" fontId="25" fillId="10" borderId="0" xfId="2" applyNumberFormat="1" applyFont="1" applyFill="1" applyAlignment="1">
      <alignment horizontal="left" wrapText="1"/>
    </xf>
    <xf numFmtId="0" fontId="25" fillId="10" borderId="0" xfId="2" applyFont="1" applyFill="1" applyAlignment="1">
      <alignment horizontal="left" wrapText="1"/>
    </xf>
    <xf numFmtId="166" fontId="25" fillId="10" borderId="0" xfId="2" applyNumberFormat="1" applyFont="1" applyFill="1" applyAlignment="1">
      <alignment horizontal="left" wrapText="1"/>
    </xf>
    <xf numFmtId="0" fontId="4" fillId="0" borderId="0" xfId="2" applyFont="1"/>
    <xf numFmtId="0" fontId="0" fillId="0" borderId="0" xfId="2" applyFont="1"/>
    <xf numFmtId="1" fontId="15" fillId="0" borderId="0" xfId="0" applyNumberFormat="1" applyFont="1" applyAlignment="1">
      <alignment horizontal="left" vertical="center" wrapText="1"/>
    </xf>
    <xf numFmtId="10" fontId="15" fillId="0" borderId="0" xfId="4" applyNumberFormat="1" applyFont="1" applyAlignment="1">
      <alignment horizontal="left" vertical="center" wrapText="1"/>
    </xf>
    <xf numFmtId="1" fontId="14" fillId="0" borderId="0" xfId="0" applyNumberFormat="1" applyFont="1" applyAlignment="1">
      <alignment horizontal="left" vertical="center" wrapText="1"/>
    </xf>
    <xf numFmtId="10" fontId="14" fillId="0" borderId="0" xfId="4" applyNumberFormat="1" applyFont="1" applyAlignment="1">
      <alignment horizontal="right" vertical="center" wrapText="1"/>
    </xf>
    <xf numFmtId="165" fontId="2" fillId="0" borderId="0" xfId="2" applyNumberFormat="1" applyAlignment="1">
      <alignment horizontal="centerContinuous" wrapText="1"/>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 fontId="14" fillId="0" borderId="0" xfId="2" applyNumberFormat="1" applyFont="1" applyAlignment="1">
      <alignment horizontal="center" vertical="center"/>
    </xf>
    <xf numFmtId="164" fontId="14" fillId="0" borderId="0" xfId="2" applyNumberFormat="1" applyFont="1" applyAlignment="1">
      <alignment horizontal="center" vertical="center"/>
    </xf>
    <xf numFmtId="0" fontId="14" fillId="0" borderId="0" xfId="2" applyFont="1" applyAlignment="1">
      <alignment horizontal="center" vertical="center" wrapText="1"/>
    </xf>
    <xf numFmtId="0" fontId="2" fillId="12" borderId="0" xfId="0" applyFont="1" applyFill="1"/>
    <xf numFmtId="0" fontId="2" fillId="10" borderId="0" xfId="0" applyFont="1" applyFill="1"/>
    <xf numFmtId="0" fontId="15" fillId="12" borderId="0" xfId="0" applyFont="1" applyFill="1" applyAlignment="1">
      <alignment vertical="top"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2" fillId="12" borderId="0" xfId="0" applyFont="1" applyFill="1"/>
    <xf numFmtId="0" fontId="2" fillId="10" borderId="0" xfId="0" applyFont="1" applyFill="1"/>
    <xf numFmtId="0" fontId="25" fillId="10" borderId="0" xfId="2" applyFont="1" applyFill="1" applyAlignment="1">
      <alignment horizontal="left" wrapText="1"/>
    </xf>
    <xf numFmtId="0" fontId="26" fillId="10" borderId="0" xfId="2" applyFont="1" applyFill="1" applyAlignment="1">
      <alignment horizontal="left" wrapText="1"/>
    </xf>
    <xf numFmtId="0" fontId="25" fillId="12" borderId="0" xfId="2" applyFont="1" applyFill="1" applyAlignment="1">
      <alignment horizontal="left" wrapText="1"/>
    </xf>
    <xf numFmtId="0" fontId="17" fillId="0" borderId="0" xfId="3" applyFill="1" applyAlignment="1">
      <alignment vertical="top" wrapText="1"/>
    </xf>
    <xf numFmtId="0" fontId="14" fillId="0" borderId="0" xfId="0" applyFont="1" applyFill="1" applyAlignment="1">
      <alignment vertical="top" wrapText="1"/>
    </xf>
    <xf numFmtId="0" fontId="14" fillId="0" borderId="0" xfId="0" applyFont="1" applyAlignment="1">
      <alignment vertical="top" wrapText="1"/>
    </xf>
    <xf numFmtId="14" fontId="14" fillId="0" borderId="0" xfId="0" applyNumberFormat="1" applyFont="1" applyAlignment="1">
      <alignment vertical="top" wrapText="1"/>
    </xf>
    <xf numFmtId="165" fontId="14" fillId="0" borderId="0" xfId="0" applyNumberFormat="1" applyFont="1" applyAlignment="1">
      <alignment vertical="top" wrapText="1"/>
    </xf>
    <xf numFmtId="167" fontId="14" fillId="0" borderId="0" xfId="0" applyNumberFormat="1" applyFont="1" applyAlignment="1">
      <alignment vertical="top" wrapText="1"/>
    </xf>
    <xf numFmtId="0" fontId="14" fillId="0" borderId="0" xfId="2" applyFont="1" applyAlignment="1">
      <alignment vertical="top" wrapText="1"/>
    </xf>
  </cellXfs>
  <cellStyles count="5">
    <cellStyle name="Hyperlink" xfId="3" builtinId="8"/>
    <cellStyle name="Normal" xfId="0" builtinId="0"/>
    <cellStyle name="Normal 2" xfId="1" xr:uid="{00000000-0005-0000-0000-000001000000}"/>
    <cellStyle name="Normal 2 2" xfId="2" xr:uid="{00000000-0005-0000-0000-000002000000}"/>
    <cellStyle name="Per cent 2" xfId="4" xr:uid="{3F84BACD-712E-42C3-8725-7902F95AE9F3}"/>
  </cellStyles>
  <dxfs count="2182">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externalLink" Target="externalLinks/externalLink4.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externalLink" Target="externalLinks/externalLink5.xml"/><Relationship Id="rId12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externalLink" Target="externalLinks/externalLink3.xml"/><Relationship Id="rId13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externalLink" Target="externalLinks/externalLink1.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NHS%20EW/Factors%20&amp;%20Guidance/2024%20Guidance%20Review/3.%20Guidance%20updates/0.%20Consolidated%20factor%20workbook%20for%20website/NHS%20EW%20Consolidated%20Factors%202025-01.xlsm" TargetMode="External"/><Relationship Id="rId2" Type="http://schemas.microsoft.com/office/2019/04/relationships/externalLinkLongPath" Target="https://tris42.sharepoint.com/sites/gad_wrkgrp_actuarial/pspsactuarialwork/Client%20Work/NHS%20EW/Factors%20&amp;%20Guidance/2024%20Guidance%20Review/3.%20Guidance%20updates/0.%20Consolidated%20factor%20workbook%20for%20website/NHS%20EW%20Consolidated%20Factors%202025-01.xlsm?5756BBC2" TargetMode="External"/><Relationship Id="rId1" Type="http://schemas.openxmlformats.org/officeDocument/2006/relationships/externalLinkPath" Target="file:///\\5756BBC2\NHS%20EW%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ast\ast\Factors\2017\NHS_S\Factors%20reporting%202.4\ERFs%20&amp;%20LRFs\Factors%20Documentation%20NHSPS_S%20ERF%20&amp;%20LRF%202.4%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ast\ast\Factors\2017\NHS_S\Factors%20reporting%202.4\AP\Factors%20Documentation%20NHSPS_S%20Added%20Pension%202.4%25.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ad-ast\ast\Factors\2017\NHS_EW\Client%20output\Factors%20reporting%202.4\PSPS%20Bespoke\Factors%20Documentation%20NHSPS_EW.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NHSPS_EW"/>
      <sheetName val="AnnGenHiddenLists"/>
      <sheetName val="x-Series Number"/>
      <sheetName val="Factor List"/>
      <sheetName val="Assumptions"/>
      <sheetName val="x-101"/>
      <sheetName val="x-102"/>
      <sheetName val="x-103"/>
      <sheetName val="x-104"/>
      <sheetName val="x-105"/>
      <sheetName val="x-201"/>
      <sheetName val="x-202"/>
      <sheetName val="x-203"/>
      <sheetName val="x-204"/>
      <sheetName val="x-205"/>
      <sheetName val="x-206"/>
      <sheetName val="x-207"/>
      <sheetName val="x-208"/>
      <sheetName val="x-209"/>
      <sheetName val="x-213"/>
      <sheetName val="x-214"/>
      <sheetName val="x-215"/>
      <sheetName val="x-216"/>
      <sheetName val="x-217"/>
      <sheetName val="x-301"/>
      <sheetName val="x-302"/>
      <sheetName val="x-303"/>
      <sheetName val="x-304"/>
      <sheetName val="x-305"/>
      <sheetName val="x-306"/>
      <sheetName val="x-307"/>
      <sheetName val="x-308"/>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 val="x-501"/>
      <sheetName val="x-502"/>
      <sheetName val="x-503"/>
      <sheetName val="x-504"/>
      <sheetName val="x-505"/>
      <sheetName val="x-601"/>
      <sheetName val="x-602"/>
      <sheetName val="x-603"/>
      <sheetName val="x-604"/>
      <sheetName val="x-605"/>
      <sheetName val="x-606"/>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4"/>
      <sheetName val="x-801"/>
      <sheetName val="x-802"/>
      <sheetName val="x-803"/>
      <sheetName val="x-804"/>
      <sheetName val="x-805"/>
      <sheetName val="x-806"/>
      <sheetName val="x-807"/>
      <sheetName val="x-808"/>
      <sheetName val="x-809"/>
      <sheetName val="x-810"/>
      <sheetName val="x-811"/>
      <sheetName val="x-812"/>
      <sheetName val="x-813"/>
      <sheetName val="x-814"/>
      <sheetName val="x-815"/>
      <sheetName val="x-816"/>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422"/>
      <sheetName val="x-423"/>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S"/>
      <sheetName val="AnnGenHiddenLists"/>
      <sheetName val="Factor List"/>
      <sheetName val="x-Series Number"/>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s>
    <sheetDataSet>
      <sheetData sheetId="0">
        <row r="2">
          <cell r="A2" t="str">
            <v>NHSPS_S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NHSPS_EW"/>
      <sheetName val="AnnGenHiddenLists"/>
      <sheetName val="Factor List"/>
      <sheetName val="x-Series Number"/>
      <sheetName val="x-801"/>
      <sheetName val="x-802"/>
    </sheetNames>
    <sheetDataSet>
      <sheetData sheetId="0">
        <row r="2">
          <cell r="A2" t="str">
            <v>NHSPS_EW - Consolidated Factor Spreadsheet</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zoomScale="85" zoomScaleNormal="85" workbookViewId="0">
      <selection activeCell="A15" sqref="A15:B15"/>
    </sheetView>
  </sheetViews>
  <sheetFormatPr defaultRowHeight="13.2" x14ac:dyDescent="0.25"/>
  <cols>
    <col min="1" max="1" width="20" customWidth="1"/>
    <col min="2" max="2" width="130.5546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44140625" customWidth="1"/>
    <col min="15" max="15" width="9.5546875" customWidth="1"/>
    <col min="16" max="20" width="13.109375" customWidth="1"/>
    <col min="27" max="27" width="11.4414062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265</v>
      </c>
      <c r="B2" s="5"/>
    </row>
    <row r="3" spans="1:4" ht="15.6" x14ac:dyDescent="0.3">
      <c r="A3" s="6" t="s">
        <v>5</v>
      </c>
      <c r="B3" s="6"/>
    </row>
    <row r="4" spans="1:4" x14ac:dyDescent="0.25">
      <c r="A4" s="7" t="str">
        <f ca="1">CELL("filename",A1)</f>
        <v>P:\AST development\Hosted\Factors Modernisation\Data import\Consolidated Factor Workbooks\2025-02\[NHS S Consolidated Factors 2025-01.xlsm]Cover</v>
      </c>
    </row>
    <row r="5" spans="1:4" x14ac:dyDescent="0.25">
      <c r="D5" s="8"/>
    </row>
    <row r="6" spans="1:4" x14ac:dyDescent="0.25">
      <c r="A6" s="1"/>
    </row>
    <row r="7" spans="1:4" ht="15.6" x14ac:dyDescent="0.25">
      <c r="A7" s="96" t="s">
        <v>3</v>
      </c>
      <c r="B7" s="97" t="s">
        <v>266</v>
      </c>
    </row>
    <row r="11" spans="1:4" ht="15.6" x14ac:dyDescent="0.25">
      <c r="A11" s="98" t="s">
        <v>1</v>
      </c>
      <c r="B11" s="98" t="s">
        <v>2</v>
      </c>
    </row>
    <row r="12" spans="1:4" ht="39" customHeight="1" x14ac:dyDescent="0.25">
      <c r="A12" s="99" t="s">
        <v>45</v>
      </c>
      <c r="B12" s="100" t="s">
        <v>28</v>
      </c>
    </row>
    <row r="13" spans="1:4" ht="39" customHeight="1" x14ac:dyDescent="0.25">
      <c r="A13" s="101" t="s">
        <v>27</v>
      </c>
      <c r="B13" s="100" t="s">
        <v>29</v>
      </c>
    </row>
    <row r="14" spans="1:4" ht="39" customHeight="1" x14ac:dyDescent="0.25">
      <c r="A14" s="102" t="s">
        <v>25</v>
      </c>
      <c r="B14" s="100" t="s">
        <v>30</v>
      </c>
    </row>
    <row r="15" spans="1:4" ht="39" customHeight="1" x14ac:dyDescent="0.25">
      <c r="A15" s="133" t="s">
        <v>797</v>
      </c>
      <c r="B15" s="134" t="s">
        <v>798</v>
      </c>
    </row>
    <row r="16" spans="1:4" ht="39" customHeight="1" x14ac:dyDescent="0.25">
      <c r="A16" s="100" t="s">
        <v>31</v>
      </c>
      <c r="B16" s="100" t="s">
        <v>360</v>
      </c>
    </row>
    <row r="17" spans="1:2" ht="39" customHeight="1" x14ac:dyDescent="0.25">
      <c r="A17" s="103" t="s">
        <v>32</v>
      </c>
      <c r="B17" s="100" t="s">
        <v>361</v>
      </c>
    </row>
    <row r="18" spans="1:2" ht="39" customHeight="1" x14ac:dyDescent="0.25">
      <c r="A18" s="103" t="s">
        <v>33</v>
      </c>
      <c r="B18" s="100" t="s">
        <v>362</v>
      </c>
    </row>
    <row r="19" spans="1:2" ht="39" customHeight="1" x14ac:dyDescent="0.25">
      <c r="A19" s="100" t="s">
        <v>34</v>
      </c>
      <c r="B19" s="100" t="s">
        <v>363</v>
      </c>
    </row>
    <row r="20" spans="1:2" ht="39" customHeight="1" x14ac:dyDescent="0.25">
      <c r="A20" s="100" t="s">
        <v>35</v>
      </c>
      <c r="B20" s="100" t="s">
        <v>364</v>
      </c>
    </row>
    <row r="21" spans="1:2" ht="39" customHeight="1" x14ac:dyDescent="0.25">
      <c r="A21" s="100" t="s">
        <v>36</v>
      </c>
      <c r="B21" s="100" t="s">
        <v>365</v>
      </c>
    </row>
    <row r="22" spans="1:2" ht="39" customHeight="1" x14ac:dyDescent="0.25">
      <c r="A22" s="100" t="s">
        <v>37</v>
      </c>
      <c r="B22" s="100" t="s">
        <v>366</v>
      </c>
    </row>
    <row r="23" spans="1:2" ht="39" customHeight="1" x14ac:dyDescent="0.25">
      <c r="A23" s="100" t="s">
        <v>38</v>
      </c>
      <c r="B23" s="100" t="s">
        <v>367</v>
      </c>
    </row>
    <row r="24" spans="1:2" x14ac:dyDescent="0.25">
      <c r="A24" s="3"/>
    </row>
    <row r="25" spans="1:2" x14ac:dyDescent="0.25">
      <c r="A25" s="3"/>
    </row>
  </sheetData>
  <sheetProtection algorithmName="SHA-512" hashValue="4hPrU/DL9SMJFkpIjGip9M1Sg4QTYuItHnd548mihbdGtb8LS7/gejApfWiNJS/tDIysiTqGO4XpIFNt2u1tFw==" saltValue="spMuJaCIym9W9aTvnGEtoQ==" spinCount="100000" sheet="1" objects="1" scenarios="1"/>
  <phoneticPr fontId="3" type="noConversion"/>
  <conditionalFormatting sqref="B11">
    <cfRule type="expression" dxfId="2181" priority="17" stopIfTrue="1">
      <formula>MOD(ROW(),2)=0</formula>
    </cfRule>
    <cfRule type="expression" dxfId="2180" priority="18" stopIfTrue="1">
      <formula>MOD(ROW(),2)&lt;&gt;0</formula>
    </cfRule>
  </conditionalFormatting>
  <conditionalFormatting sqref="A11">
    <cfRule type="expression" dxfId="2179" priority="15" stopIfTrue="1">
      <formula>MOD(ROW(),2)=0</formula>
    </cfRule>
    <cfRule type="expression" dxfId="2178" priority="16" stopIfTrue="1">
      <formula>MOD(ROW(),2)&lt;&gt;0</formula>
    </cfRule>
  </conditionalFormatting>
  <conditionalFormatting sqref="A7">
    <cfRule type="expression" dxfId="2177" priority="1" stopIfTrue="1">
      <formula>MOD(ROW(),2)=0</formula>
    </cfRule>
    <cfRule type="expression" dxfId="2176" priority="2" stopIfTrue="1">
      <formula>MOD(ROW(),2)&lt;&gt;0</formula>
    </cfRule>
  </conditionalFormatting>
  <conditionalFormatting sqref="A16:A23">
    <cfRule type="expression" dxfId="2175" priority="11" stopIfTrue="1">
      <formula>MOD(ROW(),2)=0</formula>
    </cfRule>
    <cfRule type="expression" dxfId="2174" priority="12" stopIfTrue="1">
      <formula>MOD(ROW(),2)&lt;&gt;0</formula>
    </cfRule>
  </conditionalFormatting>
  <conditionalFormatting sqref="B18:B23">
    <cfRule type="expression" dxfId="2173" priority="13" stopIfTrue="1">
      <formula>MOD(ROW(),2)=0</formula>
    </cfRule>
    <cfRule type="expression" dxfId="2172" priority="14" stopIfTrue="1">
      <formula>MOD(ROW(),2)&lt;&gt;0</formula>
    </cfRule>
  </conditionalFormatting>
  <conditionalFormatting sqref="B12:B13">
    <cfRule type="expression" dxfId="2171" priority="9" stopIfTrue="1">
      <formula>MOD(ROW(),2)=0</formula>
    </cfRule>
    <cfRule type="expression" dxfId="2170" priority="10" stopIfTrue="1">
      <formula>MOD(ROW(),2)&lt;&gt;0</formula>
    </cfRule>
  </conditionalFormatting>
  <conditionalFormatting sqref="B14 B17:B18">
    <cfRule type="expression" dxfId="2169" priority="7" stopIfTrue="1">
      <formula>MOD(ROW(),2)=0</formula>
    </cfRule>
    <cfRule type="expression" dxfId="2168" priority="8" stopIfTrue="1">
      <formula>MOD(ROW(),2)&lt;&gt;0</formula>
    </cfRule>
  </conditionalFormatting>
  <conditionalFormatting sqref="B16">
    <cfRule type="expression" dxfId="2167" priority="5" stopIfTrue="1">
      <formula>MOD(ROW(),2)=0</formula>
    </cfRule>
    <cfRule type="expression" dxfId="2166" priority="6" stopIfTrue="1">
      <formula>MOD(ROW(),2)&lt;&gt;0</formula>
    </cfRule>
  </conditionalFormatting>
  <conditionalFormatting sqref="B7">
    <cfRule type="expression" dxfId="2165" priority="3" stopIfTrue="1">
      <formula>MOD(ROW(),2)=0</formula>
    </cfRule>
    <cfRule type="expression" dxfId="2164" priority="4" stopIfTrue="1">
      <formula>MOD(ROW(),2)&lt;&gt;0</formula>
    </cfRule>
  </conditionalFormatting>
  <pageMargins left="0.75" right="0.75" top="1" bottom="1" header="0.5" footer="0.5"/>
  <pageSetup paperSize="9" scale="80"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A008-BAAA-4856-A843-844799C4F726}">
  <sheetPr codeName="Sheet5"/>
  <dimension ref="A1:I78"/>
  <sheetViews>
    <sheetView showGridLines="0" topLeftCell="A43" zoomScale="85" zoomScaleNormal="85" workbookViewId="0">
      <selection activeCell="A10" sqref="A10:XFD16"/>
    </sheetView>
  </sheetViews>
  <sheetFormatPr defaultColWidth="8.88671875" defaultRowHeight="13.2" x14ac:dyDescent="0.25"/>
  <cols>
    <col min="1" max="1" width="33.5546875" style="26" customWidth="1"/>
    <col min="2" max="2" width="25.5546875" style="26" customWidth="1"/>
    <col min="3" max="16384" width="8.886718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738</v>
      </c>
      <c r="B3" s="42"/>
      <c r="C3" s="42"/>
      <c r="D3" s="42"/>
      <c r="E3" s="42"/>
      <c r="F3" s="42"/>
      <c r="G3" s="42"/>
      <c r="H3" s="42"/>
      <c r="I3" s="42"/>
    </row>
    <row r="4" spans="1:9" x14ac:dyDescent="0.25">
      <c r="A4" s="44"/>
    </row>
    <row r="6" spans="1:9"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719</v>
      </c>
      <c r="C9" s="83"/>
      <c r="D9" s="83"/>
      <c r="E9" s="83"/>
      <c r="F9" s="83"/>
    </row>
    <row r="10" spans="1:9" ht="14.1" customHeight="1" x14ac:dyDescent="0.25">
      <c r="A10" s="82" t="s">
        <v>2</v>
      </c>
      <c r="B10" s="83" t="s">
        <v>726</v>
      </c>
      <c r="C10" s="83"/>
      <c r="D10" s="83"/>
      <c r="E10" s="83"/>
      <c r="F10" s="83"/>
    </row>
    <row r="11" spans="1:9" ht="14.1" customHeight="1" x14ac:dyDescent="0.25">
      <c r="A11" s="82" t="s">
        <v>23</v>
      </c>
      <c r="B11" s="83" t="s">
        <v>721</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102</v>
      </c>
      <c r="C14" s="83"/>
      <c r="D14" s="83"/>
      <c r="E14" s="83"/>
      <c r="F14" s="83"/>
    </row>
    <row r="15" spans="1:9" ht="14.1" customHeight="1" x14ac:dyDescent="0.25">
      <c r="A15" s="82" t="s">
        <v>53</v>
      </c>
      <c r="B15" s="83" t="s">
        <v>727</v>
      </c>
      <c r="C15" s="83"/>
      <c r="D15" s="83"/>
      <c r="E15" s="83"/>
      <c r="F15" s="83"/>
    </row>
    <row r="16" spans="1:9" ht="14.1" customHeight="1" x14ac:dyDescent="0.25">
      <c r="A16" s="82" t="s">
        <v>54</v>
      </c>
      <c r="B16" s="83" t="s">
        <v>728</v>
      </c>
      <c r="C16" s="83"/>
      <c r="D16" s="83"/>
      <c r="E16" s="83"/>
      <c r="F16" s="83"/>
    </row>
    <row r="17" spans="1:6" ht="25.35" customHeight="1" x14ac:dyDescent="0.25">
      <c r="A17" s="77" t="s">
        <v>735</v>
      </c>
      <c r="B17" s="83" t="s">
        <v>724</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725</v>
      </c>
      <c r="C20" s="83"/>
      <c r="D20" s="83"/>
      <c r="E20" s="83"/>
      <c r="F20" s="83"/>
    </row>
    <row r="21" spans="1:6" x14ac:dyDescent="0.25">
      <c r="A21" s="82" t="s">
        <v>804</v>
      </c>
      <c r="B21" s="83" t="s">
        <v>803</v>
      </c>
      <c r="C21" s="83"/>
      <c r="D21" s="83"/>
      <c r="E21" s="83"/>
      <c r="F21" s="83"/>
    </row>
    <row r="23" spans="1:6" x14ac:dyDescent="0.25">
      <c r="B23" s="107" t="str">
        <f>HYPERLINK("#'Factor List'!A1","Back to Factor List")</f>
        <v>Back to Factor List</v>
      </c>
    </row>
    <row r="24" spans="1:6" x14ac:dyDescent="0.25">
      <c r="B24" s="107" t="s">
        <v>797</v>
      </c>
    </row>
    <row r="26" spans="1:6" x14ac:dyDescent="0.25">
      <c r="A26" s="84" t="s">
        <v>642</v>
      </c>
      <c r="B26" s="84" t="s">
        <v>737</v>
      </c>
    </row>
    <row r="27" spans="1:6" x14ac:dyDescent="0.25">
      <c r="A27" s="85">
        <v>16</v>
      </c>
      <c r="B27" s="86">
        <v>0.995</v>
      </c>
    </row>
    <row r="28" spans="1:6" x14ac:dyDescent="0.25">
      <c r="A28" s="85">
        <f>A27+1</f>
        <v>17</v>
      </c>
      <c r="B28" s="86">
        <v>0.995</v>
      </c>
    </row>
    <row r="29" spans="1:6" x14ac:dyDescent="0.25">
      <c r="A29" s="85">
        <f t="shared" ref="A29:A78" si="0">A28+1</f>
        <v>18</v>
      </c>
      <c r="B29" s="86">
        <v>0.995</v>
      </c>
    </row>
    <row r="30" spans="1:6" x14ac:dyDescent="0.25">
      <c r="A30" s="85">
        <f t="shared" si="0"/>
        <v>19</v>
      </c>
      <c r="B30" s="86">
        <v>0.995</v>
      </c>
    </row>
    <row r="31" spans="1:6" x14ac:dyDescent="0.25">
      <c r="A31" s="85">
        <f t="shared" si="0"/>
        <v>20</v>
      </c>
      <c r="B31" s="86">
        <v>0.995</v>
      </c>
    </row>
    <row r="32" spans="1:6" x14ac:dyDescent="0.25">
      <c r="A32" s="85">
        <f t="shared" si="0"/>
        <v>21</v>
      </c>
      <c r="B32" s="86">
        <v>0.995</v>
      </c>
    </row>
    <row r="33" spans="1:2" x14ac:dyDescent="0.25">
      <c r="A33" s="85">
        <f t="shared" si="0"/>
        <v>22</v>
      </c>
      <c r="B33" s="86">
        <v>0.995</v>
      </c>
    </row>
    <row r="34" spans="1:2" x14ac:dyDescent="0.25">
      <c r="A34" s="85">
        <f t="shared" si="0"/>
        <v>23</v>
      </c>
      <c r="B34" s="86">
        <v>0.995</v>
      </c>
    </row>
    <row r="35" spans="1:2" x14ac:dyDescent="0.25">
      <c r="A35" s="85">
        <f t="shared" si="0"/>
        <v>24</v>
      </c>
      <c r="B35" s="86">
        <v>0.995</v>
      </c>
    </row>
    <row r="36" spans="1:2" x14ac:dyDescent="0.25">
      <c r="A36" s="85">
        <f>A35+1</f>
        <v>25</v>
      </c>
      <c r="B36" s="86">
        <v>0.995</v>
      </c>
    </row>
    <row r="37" spans="1:2" x14ac:dyDescent="0.25">
      <c r="A37" s="85">
        <f t="shared" si="0"/>
        <v>26</v>
      </c>
      <c r="B37" s="86">
        <v>0.995</v>
      </c>
    </row>
    <row r="38" spans="1:2" x14ac:dyDescent="0.25">
      <c r="A38" s="85">
        <f t="shared" si="0"/>
        <v>27</v>
      </c>
      <c r="B38" s="86">
        <v>0.995</v>
      </c>
    </row>
    <row r="39" spans="1:2" x14ac:dyDescent="0.25">
      <c r="A39" s="85">
        <f t="shared" si="0"/>
        <v>28</v>
      </c>
      <c r="B39" s="86">
        <v>0.995</v>
      </c>
    </row>
    <row r="40" spans="1:2" x14ac:dyDescent="0.25">
      <c r="A40" s="85">
        <f>A39+1</f>
        <v>29</v>
      </c>
      <c r="B40" s="86">
        <v>0.995</v>
      </c>
    </row>
    <row r="41" spans="1:2" x14ac:dyDescent="0.25">
      <c r="A41" s="85">
        <f t="shared" si="0"/>
        <v>30</v>
      </c>
      <c r="B41" s="86">
        <v>0.995</v>
      </c>
    </row>
    <row r="42" spans="1:2" x14ac:dyDescent="0.25">
      <c r="A42" s="85">
        <f t="shared" si="0"/>
        <v>31</v>
      </c>
      <c r="B42" s="86">
        <v>0.995</v>
      </c>
    </row>
    <row r="43" spans="1:2" x14ac:dyDescent="0.25">
      <c r="A43" s="85">
        <f t="shared" si="0"/>
        <v>32</v>
      </c>
      <c r="B43" s="86">
        <v>0.995</v>
      </c>
    </row>
    <row r="44" spans="1:2" x14ac:dyDescent="0.25">
      <c r="A44" s="85">
        <f t="shared" si="0"/>
        <v>33</v>
      </c>
      <c r="B44" s="86">
        <v>0.995</v>
      </c>
    </row>
    <row r="45" spans="1:2" x14ac:dyDescent="0.25">
      <c r="A45" s="85">
        <f t="shared" si="0"/>
        <v>34</v>
      </c>
      <c r="B45" s="86">
        <v>0.995</v>
      </c>
    </row>
    <row r="46" spans="1:2" x14ac:dyDescent="0.25">
      <c r="A46" s="85">
        <f t="shared" si="0"/>
        <v>35</v>
      </c>
      <c r="B46" s="86">
        <v>0.995</v>
      </c>
    </row>
    <row r="47" spans="1:2" x14ac:dyDescent="0.25">
      <c r="A47" s="85">
        <f t="shared" si="0"/>
        <v>36</v>
      </c>
      <c r="B47" s="86">
        <v>0.995</v>
      </c>
    </row>
    <row r="48" spans="1:2" x14ac:dyDescent="0.25">
      <c r="A48" s="85">
        <f t="shared" si="0"/>
        <v>37</v>
      </c>
      <c r="B48" s="86">
        <v>0.995</v>
      </c>
    </row>
    <row r="49" spans="1:2" x14ac:dyDescent="0.25">
      <c r="A49" s="85">
        <f t="shared" si="0"/>
        <v>38</v>
      </c>
      <c r="B49" s="86">
        <v>0.995</v>
      </c>
    </row>
    <row r="50" spans="1:2" x14ac:dyDescent="0.25">
      <c r="A50" s="85">
        <f t="shared" si="0"/>
        <v>39</v>
      </c>
      <c r="B50" s="86">
        <v>0.995</v>
      </c>
    </row>
    <row r="51" spans="1:2" x14ac:dyDescent="0.25">
      <c r="A51" s="85">
        <f t="shared" si="0"/>
        <v>40</v>
      </c>
      <c r="B51" s="86">
        <v>0.995</v>
      </c>
    </row>
    <row r="52" spans="1:2" x14ac:dyDescent="0.25">
      <c r="A52" s="85">
        <f t="shared" si="0"/>
        <v>41</v>
      </c>
      <c r="B52" s="86">
        <v>0.995</v>
      </c>
    </row>
    <row r="53" spans="1:2" x14ac:dyDescent="0.25">
      <c r="A53" s="85">
        <f t="shared" si="0"/>
        <v>42</v>
      </c>
      <c r="B53" s="86">
        <v>0.995</v>
      </c>
    </row>
    <row r="54" spans="1:2" x14ac:dyDescent="0.25">
      <c r="A54" s="85">
        <f t="shared" si="0"/>
        <v>43</v>
      </c>
      <c r="B54" s="86">
        <v>0.995</v>
      </c>
    </row>
    <row r="55" spans="1:2" x14ac:dyDescent="0.25">
      <c r="A55" s="85">
        <f t="shared" si="0"/>
        <v>44</v>
      </c>
      <c r="B55" s="86">
        <v>0.995</v>
      </c>
    </row>
    <row r="56" spans="1:2" x14ac:dyDescent="0.25">
      <c r="A56" s="85">
        <f t="shared" si="0"/>
        <v>45</v>
      </c>
      <c r="B56" s="86">
        <v>0.995</v>
      </c>
    </row>
    <row r="57" spans="1:2" x14ac:dyDescent="0.25">
      <c r="A57" s="85">
        <f t="shared" si="0"/>
        <v>46</v>
      </c>
      <c r="B57" s="86">
        <v>0.995</v>
      </c>
    </row>
    <row r="58" spans="1:2" x14ac:dyDescent="0.25">
      <c r="A58" s="85">
        <f t="shared" si="0"/>
        <v>47</v>
      </c>
      <c r="B58" s="86">
        <v>0.995</v>
      </c>
    </row>
    <row r="59" spans="1:2" x14ac:dyDescent="0.25">
      <c r="A59" s="85">
        <f t="shared" si="0"/>
        <v>48</v>
      </c>
      <c r="B59" s="86">
        <v>0.995</v>
      </c>
    </row>
    <row r="60" spans="1:2" x14ac:dyDescent="0.25">
      <c r="A60" s="85">
        <f t="shared" si="0"/>
        <v>49</v>
      </c>
      <c r="B60" s="86">
        <v>0.995</v>
      </c>
    </row>
    <row r="61" spans="1:2" x14ac:dyDescent="0.25">
      <c r="A61" s="85">
        <f t="shared" si="0"/>
        <v>50</v>
      </c>
      <c r="B61" s="86">
        <v>0.995</v>
      </c>
    </row>
    <row r="62" spans="1:2" x14ac:dyDescent="0.25">
      <c r="A62" s="85">
        <f t="shared" si="0"/>
        <v>51</v>
      </c>
      <c r="B62" s="86">
        <v>0.995</v>
      </c>
    </row>
    <row r="63" spans="1:2" x14ac:dyDescent="0.25">
      <c r="A63" s="85">
        <f t="shared" si="0"/>
        <v>52</v>
      </c>
      <c r="B63" s="86">
        <v>0.995</v>
      </c>
    </row>
    <row r="64" spans="1:2" x14ac:dyDescent="0.25">
      <c r="A64" s="85">
        <f t="shared" si="0"/>
        <v>53</v>
      </c>
      <c r="B64" s="86">
        <v>0.995</v>
      </c>
    </row>
    <row r="65" spans="1:2" x14ac:dyDescent="0.25">
      <c r="A65" s="85">
        <f t="shared" si="0"/>
        <v>54</v>
      </c>
      <c r="B65" s="86">
        <v>0.995</v>
      </c>
    </row>
    <row r="66" spans="1:2" x14ac:dyDescent="0.25">
      <c r="A66" s="85">
        <f t="shared" si="0"/>
        <v>55</v>
      </c>
      <c r="B66" s="86">
        <v>0.996</v>
      </c>
    </row>
    <row r="67" spans="1:2" x14ac:dyDescent="0.25">
      <c r="A67" s="85">
        <f t="shared" si="0"/>
        <v>56</v>
      </c>
      <c r="B67" s="86">
        <v>0.996</v>
      </c>
    </row>
    <row r="68" spans="1:2" x14ac:dyDescent="0.25">
      <c r="A68" s="85">
        <f t="shared" si="0"/>
        <v>57</v>
      </c>
      <c r="B68" s="86">
        <v>0.996</v>
      </c>
    </row>
    <row r="69" spans="1:2" x14ac:dyDescent="0.25">
      <c r="A69" s="85">
        <f t="shared" si="0"/>
        <v>58</v>
      </c>
      <c r="B69" s="86">
        <v>0.996</v>
      </c>
    </row>
    <row r="70" spans="1:2" x14ac:dyDescent="0.25">
      <c r="A70" s="85">
        <f t="shared" si="0"/>
        <v>59</v>
      </c>
      <c r="B70" s="86">
        <v>0.996</v>
      </c>
    </row>
    <row r="71" spans="1:2" x14ac:dyDescent="0.25">
      <c r="A71" s="85">
        <f t="shared" si="0"/>
        <v>60</v>
      </c>
      <c r="B71" s="86">
        <v>0.996</v>
      </c>
    </row>
    <row r="72" spans="1:2" x14ac:dyDescent="0.25">
      <c r="A72" s="85">
        <f t="shared" si="0"/>
        <v>61</v>
      </c>
      <c r="B72" s="86">
        <v>0.996</v>
      </c>
    </row>
    <row r="73" spans="1:2" x14ac:dyDescent="0.25">
      <c r="A73" s="85">
        <f t="shared" si="0"/>
        <v>62</v>
      </c>
      <c r="B73" s="86">
        <v>0.996</v>
      </c>
    </row>
    <row r="74" spans="1:2" x14ac:dyDescent="0.25">
      <c r="A74" s="85">
        <f t="shared" si="0"/>
        <v>63</v>
      </c>
      <c r="B74" s="86">
        <v>0.996</v>
      </c>
    </row>
    <row r="75" spans="1:2" x14ac:dyDescent="0.25">
      <c r="A75" s="85">
        <f t="shared" si="0"/>
        <v>64</v>
      </c>
      <c r="B75" s="86">
        <v>0.996</v>
      </c>
    </row>
    <row r="76" spans="1:2" x14ac:dyDescent="0.25">
      <c r="A76" s="85">
        <f t="shared" si="0"/>
        <v>65</v>
      </c>
      <c r="B76" s="86">
        <v>0.996</v>
      </c>
    </row>
    <row r="77" spans="1:2" x14ac:dyDescent="0.25">
      <c r="A77" s="85">
        <f t="shared" si="0"/>
        <v>66</v>
      </c>
      <c r="B77" s="86">
        <v>0.996</v>
      </c>
    </row>
    <row r="78" spans="1:2" x14ac:dyDescent="0.25">
      <c r="A78" s="85">
        <f t="shared" si="0"/>
        <v>67</v>
      </c>
      <c r="B78" s="86">
        <v>0.996</v>
      </c>
    </row>
  </sheetData>
  <sheetProtection algorithmName="SHA-512" hashValue="yXSYd801apDNuDQrlhV+vjTLv1LUSXYDgrV0E1xm+rBJAq5Dl/xqFOTnklKJ8v6WGeyXsJVEp4HQhSCC5BvsJw==" saltValue="GrnDXBVAnMki7KkcyqoliQ==" spinCount="100000" sheet="1" objects="1" scenarios="1"/>
  <conditionalFormatting sqref="A6:A16 A18:A21">
    <cfRule type="expression" dxfId="1891" priority="41" stopIfTrue="1">
      <formula>MOD(ROW(),2)=0</formula>
    </cfRule>
    <cfRule type="expression" dxfId="1890" priority="42" stopIfTrue="1">
      <formula>MOD(ROW(),2)&lt;&gt;0</formula>
    </cfRule>
  </conditionalFormatting>
  <conditionalFormatting sqref="B6:F6 C7:F8">
    <cfRule type="expression" dxfId="1889" priority="43" stopIfTrue="1">
      <formula>MOD(ROW(),2)=0</formula>
    </cfRule>
    <cfRule type="expression" dxfId="1888" priority="44" stopIfTrue="1">
      <formula>MOD(ROW(),2)&lt;&gt;0</formula>
    </cfRule>
  </conditionalFormatting>
  <conditionalFormatting sqref="B9:F16 C17:F17">
    <cfRule type="expression" dxfId="1887" priority="39" stopIfTrue="1">
      <formula>MOD(ROW(),2)=0</formula>
    </cfRule>
    <cfRule type="expression" dxfId="1886" priority="40" stopIfTrue="1">
      <formula>MOD(ROW(),2)&lt;&gt;0</formula>
    </cfRule>
  </conditionalFormatting>
  <conditionalFormatting sqref="B77:B78">
    <cfRule type="expression" dxfId="1885" priority="27" stopIfTrue="1">
      <formula>MOD(ROW(),2)=0</formula>
    </cfRule>
    <cfRule type="expression" dxfId="1884" priority="28" stopIfTrue="1">
      <formula>MOD(ROW(),2)&lt;&gt;0</formula>
    </cfRule>
  </conditionalFormatting>
  <conditionalFormatting sqref="A26:A64">
    <cfRule type="expression" dxfId="1883" priority="33" stopIfTrue="1">
      <formula>MOD(ROW(),2)=0</formula>
    </cfRule>
    <cfRule type="expression" dxfId="1882" priority="34" stopIfTrue="1">
      <formula>MOD(ROW(),2)&lt;&gt;0</formula>
    </cfRule>
  </conditionalFormatting>
  <conditionalFormatting sqref="B26:B64">
    <cfRule type="expression" dxfId="1881" priority="35" stopIfTrue="1">
      <formula>MOD(ROW(),2)=0</formula>
    </cfRule>
    <cfRule type="expression" dxfId="1880" priority="36" stopIfTrue="1">
      <formula>MOD(ROW(),2)&lt;&gt;0</formula>
    </cfRule>
  </conditionalFormatting>
  <conditionalFormatting sqref="A65:A76">
    <cfRule type="expression" dxfId="1879" priority="29" stopIfTrue="1">
      <formula>MOD(ROW(),2)=0</formula>
    </cfRule>
    <cfRule type="expression" dxfId="1878" priority="30" stopIfTrue="1">
      <formula>MOD(ROW(),2)&lt;&gt;0</formula>
    </cfRule>
  </conditionalFormatting>
  <conditionalFormatting sqref="B65:B76">
    <cfRule type="expression" dxfId="1877" priority="31" stopIfTrue="1">
      <formula>MOD(ROW(),2)=0</formula>
    </cfRule>
    <cfRule type="expression" dxfId="1876" priority="32" stopIfTrue="1">
      <formula>MOD(ROW(),2)&lt;&gt;0</formula>
    </cfRule>
  </conditionalFormatting>
  <conditionalFormatting sqref="A77:A78">
    <cfRule type="expression" dxfId="1875" priority="25" stopIfTrue="1">
      <formula>MOD(ROW(),2)=0</formula>
    </cfRule>
    <cfRule type="expression" dxfId="1874" priority="26" stopIfTrue="1">
      <formula>MOD(ROW(),2)&lt;&gt;0</formula>
    </cfRule>
  </conditionalFormatting>
  <conditionalFormatting sqref="B7:B8">
    <cfRule type="expression" dxfId="1873" priority="21" stopIfTrue="1">
      <formula>MOD(ROW(),2)=0</formula>
    </cfRule>
    <cfRule type="expression" dxfId="1872" priority="22" stopIfTrue="1">
      <formula>MOD(ROW(),2)&lt;&gt;0</formula>
    </cfRule>
  </conditionalFormatting>
  <conditionalFormatting sqref="A17">
    <cfRule type="expression" dxfId="1871" priority="19" stopIfTrue="1">
      <formula>MOD(ROW(),2)=0</formula>
    </cfRule>
    <cfRule type="expression" dxfId="1870" priority="20" stopIfTrue="1">
      <formula>MOD(ROW(),2)&lt;&gt;0</formula>
    </cfRule>
  </conditionalFormatting>
  <conditionalFormatting sqref="B17">
    <cfRule type="expression" dxfId="1869" priority="17" stopIfTrue="1">
      <formula>MOD(ROW(),2)=0</formula>
    </cfRule>
    <cfRule type="expression" dxfId="1868" priority="18" stopIfTrue="1">
      <formula>MOD(ROW(),2)&lt;&gt;0</formula>
    </cfRule>
  </conditionalFormatting>
  <conditionalFormatting sqref="C18:F18">
    <cfRule type="expression" dxfId="1867" priority="9" stopIfTrue="1">
      <formula>MOD(ROW(),2)=0</formula>
    </cfRule>
    <cfRule type="expression" dxfId="1866" priority="10" stopIfTrue="1">
      <formula>MOD(ROW(),2)&lt;&gt;0</formula>
    </cfRule>
  </conditionalFormatting>
  <conditionalFormatting sqref="C19:F19">
    <cfRule type="expression" dxfId="1865" priority="7" stopIfTrue="1">
      <formula>MOD(ROW(),2)=0</formula>
    </cfRule>
    <cfRule type="expression" dxfId="1864" priority="8" stopIfTrue="1">
      <formula>MOD(ROW(),2)&lt;&gt;0</formula>
    </cfRule>
  </conditionalFormatting>
  <conditionalFormatting sqref="C20:F21">
    <cfRule type="expression" dxfId="1863" priority="5" stopIfTrue="1">
      <formula>MOD(ROW(),2)=0</formula>
    </cfRule>
    <cfRule type="expression" dxfId="1862" priority="6" stopIfTrue="1">
      <formula>MOD(ROW(),2)&lt;&gt;0</formula>
    </cfRule>
  </conditionalFormatting>
  <conditionalFormatting sqref="B18 B20:B21">
    <cfRule type="expression" dxfId="1861" priority="3" stopIfTrue="1">
      <formula>MOD(ROW(),2)=0</formula>
    </cfRule>
    <cfRule type="expression" dxfId="1860" priority="4" stopIfTrue="1">
      <formula>MOD(ROW(),2)&lt;&gt;0</formula>
    </cfRule>
  </conditionalFormatting>
  <conditionalFormatting sqref="B19">
    <cfRule type="expression" dxfId="1859" priority="1" stopIfTrue="1">
      <formula>MOD(ROW(),2)=0</formula>
    </cfRule>
    <cfRule type="expression" dxfId="1858" priority="2" stopIfTrue="1">
      <formula>MOD(ROW(),2)&lt;&gt;0</formula>
    </cfRule>
  </conditionalFormatting>
  <hyperlinks>
    <hyperlink ref="B24" location="Assumptions!A1" display="Assumptions" xr:uid="{020F9362-9E8A-421A-90F0-681999E88021}"/>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79"/>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807</v>
      </c>
      <c r="C14" s="83"/>
      <c r="D14" s="83"/>
      <c r="E14" s="83"/>
      <c r="F14" s="83"/>
      <c r="G14" s="83"/>
      <c r="H14" s="83"/>
      <c r="I14" s="83"/>
      <c r="J14" s="83"/>
      <c r="K14" s="83"/>
      <c r="L14" s="83"/>
      <c r="M14" s="83"/>
    </row>
    <row r="15" spans="1:13" x14ac:dyDescent="0.25">
      <c r="A15" s="82" t="s">
        <v>53</v>
      </c>
      <c r="B15" s="83" t="s">
        <v>536</v>
      </c>
      <c r="C15" s="83"/>
      <c r="D15" s="83"/>
      <c r="E15" s="83"/>
      <c r="F15" s="83"/>
      <c r="G15" s="83"/>
      <c r="H15" s="83"/>
      <c r="I15" s="83"/>
      <c r="J15" s="83"/>
      <c r="K15" s="83"/>
      <c r="L15" s="83"/>
      <c r="M15" s="83"/>
    </row>
    <row r="16" spans="1:13" x14ac:dyDescent="0.25">
      <c r="A16" s="82" t="s">
        <v>54</v>
      </c>
      <c r="B16" s="83" t="s">
        <v>537</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17">
        <v>9.0830000000000002</v>
      </c>
      <c r="C27" s="117">
        <v>9.0120000000000005</v>
      </c>
      <c r="D27" s="117">
        <v>8.9420000000000002</v>
      </c>
      <c r="E27" s="117">
        <v>8.8710000000000004</v>
      </c>
      <c r="F27" s="117">
        <v>8.8010000000000002</v>
      </c>
      <c r="G27" s="117">
        <v>8.73</v>
      </c>
      <c r="H27" s="117">
        <v>8.66</v>
      </c>
      <c r="I27" s="117">
        <v>8.5890000000000004</v>
      </c>
      <c r="J27" s="117">
        <v>8.5190000000000001</v>
      </c>
      <c r="K27" s="117">
        <v>8.4480000000000004</v>
      </c>
      <c r="L27" s="117">
        <v>8.3780000000000001</v>
      </c>
      <c r="M27" s="117">
        <v>8.3070000000000004</v>
      </c>
    </row>
    <row r="28" spans="1:13" x14ac:dyDescent="0.25">
      <c r="A28" s="105">
        <v>56</v>
      </c>
      <c r="B28" s="117">
        <v>8.2360000000000007</v>
      </c>
      <c r="C28" s="117">
        <v>8.1649999999999991</v>
      </c>
      <c r="D28" s="117">
        <v>8.093</v>
      </c>
      <c r="E28" s="117">
        <v>8.0210000000000008</v>
      </c>
      <c r="F28" s="117">
        <v>7.95</v>
      </c>
      <c r="G28" s="117">
        <v>7.8780000000000001</v>
      </c>
      <c r="H28" s="117">
        <v>7.8070000000000004</v>
      </c>
      <c r="I28" s="117">
        <v>7.7350000000000003</v>
      </c>
      <c r="J28" s="117">
        <v>7.6630000000000003</v>
      </c>
      <c r="K28" s="117">
        <v>7.5919999999999996</v>
      </c>
      <c r="L28" s="117">
        <v>7.52</v>
      </c>
      <c r="M28" s="117">
        <v>7.4489999999999998</v>
      </c>
    </row>
    <row r="29" spans="1:13" x14ac:dyDescent="0.25">
      <c r="A29" s="105">
        <v>57</v>
      </c>
      <c r="B29" s="117">
        <v>7.3760000000000003</v>
      </c>
      <c r="C29" s="117">
        <v>7.3040000000000003</v>
      </c>
      <c r="D29" s="117">
        <v>7.2309999999999999</v>
      </c>
      <c r="E29" s="117">
        <v>7.1580000000000004</v>
      </c>
      <c r="F29" s="117">
        <v>7.0860000000000003</v>
      </c>
      <c r="G29" s="117">
        <v>7.0129999999999999</v>
      </c>
      <c r="H29" s="117">
        <v>6.94</v>
      </c>
      <c r="I29" s="117">
        <v>6.867</v>
      </c>
      <c r="J29" s="117">
        <v>6.7949999999999999</v>
      </c>
      <c r="K29" s="117">
        <v>6.7220000000000004</v>
      </c>
      <c r="L29" s="117">
        <v>6.649</v>
      </c>
      <c r="M29" s="117">
        <v>6.577</v>
      </c>
    </row>
    <row r="30" spans="1:13" x14ac:dyDescent="0.25">
      <c r="A30" s="105">
        <v>58</v>
      </c>
      <c r="B30" s="117">
        <v>6.5030000000000001</v>
      </c>
      <c r="C30" s="117">
        <v>6.4290000000000003</v>
      </c>
      <c r="D30" s="117">
        <v>6.3559999999999999</v>
      </c>
      <c r="E30" s="117">
        <v>6.282</v>
      </c>
      <c r="F30" s="117">
        <v>6.2080000000000002</v>
      </c>
      <c r="G30" s="117">
        <v>6.1340000000000003</v>
      </c>
      <c r="H30" s="117">
        <v>6.06</v>
      </c>
      <c r="I30" s="117">
        <v>5.9859999999999998</v>
      </c>
      <c r="J30" s="117">
        <v>5.9130000000000003</v>
      </c>
      <c r="K30" s="117">
        <v>5.8390000000000004</v>
      </c>
      <c r="L30" s="117">
        <v>5.7649999999999997</v>
      </c>
      <c r="M30" s="117">
        <v>5.6909999999999998</v>
      </c>
    </row>
    <row r="31" spans="1:13" x14ac:dyDescent="0.25">
      <c r="A31" s="105">
        <v>59</v>
      </c>
      <c r="B31" s="117">
        <v>5.617</v>
      </c>
      <c r="C31" s="117">
        <v>5.5419999999999998</v>
      </c>
      <c r="D31" s="117">
        <v>5.4669999999999996</v>
      </c>
      <c r="E31" s="117">
        <v>5.3920000000000003</v>
      </c>
      <c r="F31" s="117">
        <v>5.3170000000000002</v>
      </c>
      <c r="G31" s="117">
        <v>5.242</v>
      </c>
      <c r="H31" s="117">
        <v>5.1669999999999998</v>
      </c>
      <c r="I31" s="117">
        <v>5.0919999999999996</v>
      </c>
      <c r="J31" s="117">
        <v>5.0170000000000003</v>
      </c>
      <c r="K31" s="117">
        <v>4.9420000000000002</v>
      </c>
      <c r="L31" s="117">
        <v>4.867</v>
      </c>
      <c r="M31" s="117">
        <v>4.7919999999999998</v>
      </c>
    </row>
    <row r="32" spans="1:13" x14ac:dyDescent="0.25">
      <c r="A32" s="105">
        <v>60</v>
      </c>
      <c r="B32" s="117">
        <v>4.7169999999999996</v>
      </c>
      <c r="C32" s="117">
        <v>4.6399999999999997</v>
      </c>
      <c r="D32" s="117">
        <v>4.5640000000000001</v>
      </c>
      <c r="E32" s="117">
        <v>4.4880000000000004</v>
      </c>
      <c r="F32" s="117">
        <v>4.4119999999999999</v>
      </c>
      <c r="G32" s="117">
        <v>4.335</v>
      </c>
      <c r="H32" s="117">
        <v>4.2590000000000003</v>
      </c>
      <c r="I32" s="117">
        <v>4.1829999999999998</v>
      </c>
      <c r="J32" s="117">
        <v>4.1070000000000002</v>
      </c>
      <c r="K32" s="117">
        <v>4.0309999999999997</v>
      </c>
      <c r="L32" s="117">
        <v>3.9540000000000002</v>
      </c>
      <c r="M32" s="117">
        <v>3.8780000000000001</v>
      </c>
    </row>
    <row r="33" spans="1:13" x14ac:dyDescent="0.25">
      <c r="A33" s="105">
        <v>61</v>
      </c>
      <c r="B33" s="117">
        <v>3.8010000000000002</v>
      </c>
      <c r="C33" s="117">
        <v>3.7240000000000002</v>
      </c>
      <c r="D33" s="117">
        <v>3.6459999999999999</v>
      </c>
      <c r="E33" s="117">
        <v>3.5680000000000001</v>
      </c>
      <c r="F33" s="117">
        <v>3.4910000000000001</v>
      </c>
      <c r="G33" s="117">
        <v>3.4129999999999998</v>
      </c>
      <c r="H33" s="117">
        <v>3.335</v>
      </c>
      <c r="I33" s="117">
        <v>3.258</v>
      </c>
      <c r="J33" s="117">
        <v>3.18</v>
      </c>
      <c r="K33" s="117">
        <v>3.1019999999999999</v>
      </c>
      <c r="L33" s="117">
        <v>3.0249999999999999</v>
      </c>
      <c r="M33" s="117">
        <v>2.9470000000000001</v>
      </c>
    </row>
    <row r="34" spans="1:13" x14ac:dyDescent="0.25">
      <c r="A34" s="105">
        <v>62</v>
      </c>
      <c r="B34" s="117">
        <v>2.8690000000000002</v>
      </c>
      <c r="C34" s="117">
        <v>2.7890000000000001</v>
      </c>
      <c r="D34" s="117">
        <v>2.71</v>
      </c>
      <c r="E34" s="117">
        <v>2.6309999999999998</v>
      </c>
      <c r="F34" s="117">
        <v>2.552</v>
      </c>
      <c r="G34" s="117">
        <v>2.4729999999999999</v>
      </c>
      <c r="H34" s="117">
        <v>2.3940000000000001</v>
      </c>
      <c r="I34" s="117">
        <v>2.3149999999999999</v>
      </c>
      <c r="J34" s="117">
        <v>2.2349999999999999</v>
      </c>
      <c r="K34" s="117">
        <v>2.1560000000000001</v>
      </c>
      <c r="L34" s="117">
        <v>2.077</v>
      </c>
      <c r="M34" s="117">
        <v>1.998</v>
      </c>
    </row>
    <row r="35" spans="1:13" x14ac:dyDescent="0.25">
      <c r="A35" s="105">
        <v>63</v>
      </c>
      <c r="B35" s="117">
        <v>1.9179999999999999</v>
      </c>
      <c r="C35" s="117">
        <v>1.837</v>
      </c>
      <c r="D35" s="117">
        <v>1.756</v>
      </c>
      <c r="E35" s="117">
        <v>1.6759999999999999</v>
      </c>
      <c r="F35" s="117">
        <v>1.595</v>
      </c>
      <c r="G35" s="117">
        <v>1.514</v>
      </c>
      <c r="H35" s="117">
        <v>1.4330000000000001</v>
      </c>
      <c r="I35" s="117">
        <v>1.353</v>
      </c>
      <c r="J35" s="117">
        <v>1.272</v>
      </c>
      <c r="K35" s="117">
        <v>1.1910000000000001</v>
      </c>
      <c r="L35" s="117">
        <v>1.1100000000000001</v>
      </c>
      <c r="M35" s="117">
        <v>1.03</v>
      </c>
    </row>
    <row r="36" spans="1:13" x14ac:dyDescent="0.25">
      <c r="A36" s="105">
        <v>64</v>
      </c>
      <c r="B36" s="117">
        <v>0.94799999999999995</v>
      </c>
      <c r="C36" s="117">
        <v>0.86599999999999999</v>
      </c>
      <c r="D36" s="117">
        <v>0.78300000000000003</v>
      </c>
      <c r="E36" s="117">
        <v>0.70099999999999996</v>
      </c>
      <c r="F36" s="117">
        <v>0.61799999999999999</v>
      </c>
      <c r="G36" s="117">
        <v>0.53600000000000003</v>
      </c>
      <c r="H36" s="117">
        <v>0.45300000000000001</v>
      </c>
      <c r="I36" s="117">
        <v>0.371</v>
      </c>
      <c r="J36" s="117">
        <v>0.28899999999999998</v>
      </c>
      <c r="K36" s="117">
        <v>0.20599999999999999</v>
      </c>
      <c r="L36" s="117">
        <v>0.124</v>
      </c>
      <c r="M36" s="117">
        <v>4.1000000000000002E-2</v>
      </c>
    </row>
    <row r="37" spans="1:13" x14ac:dyDescent="0.25">
      <c r="A37" s="105">
        <v>65</v>
      </c>
      <c r="B37" s="117">
        <v>0</v>
      </c>
      <c r="C37" s="117"/>
      <c r="D37" s="117"/>
      <c r="E37" s="117"/>
      <c r="F37" s="117"/>
      <c r="G37" s="117"/>
      <c r="H37" s="117"/>
      <c r="I37" s="117"/>
      <c r="J37" s="117"/>
      <c r="K37" s="117"/>
      <c r="L37" s="117"/>
      <c r="M37" s="117"/>
    </row>
    <row r="44" spans="1:13" ht="39.6" customHeight="1" x14ac:dyDescent="0.25"/>
    <row r="46" spans="1:13" ht="27.6" customHeight="1" x14ac:dyDescent="0.25"/>
  </sheetData>
  <sheetProtection algorithmName="SHA-512" hashValue="0bbol2/DdNtZryWNagtwPxRRIvnkHGt5HwsMIoauVVuLj7toMouqSKU4f38p+KLqh9slL+WZ+bQAXiUBHYzFPQ==" saltValue="5L3+d6vvkRe64f2ApACkcQ==" spinCount="100000" sheet="1" objects="1" scenarios="1"/>
  <conditionalFormatting sqref="A6:A16 A18:A21">
    <cfRule type="expression" dxfId="329" priority="17" stopIfTrue="1">
      <formula>MOD(ROW(),2)=0</formula>
    </cfRule>
    <cfRule type="expression" dxfId="328" priority="18" stopIfTrue="1">
      <formula>MOD(ROW(),2)&lt;&gt;0</formula>
    </cfRule>
  </conditionalFormatting>
  <conditionalFormatting sqref="B6:M16 C17:M21">
    <cfRule type="expression" dxfId="327" priority="19" stopIfTrue="1">
      <formula>MOD(ROW(),2)=0</formula>
    </cfRule>
    <cfRule type="expression" dxfId="326" priority="20" stopIfTrue="1">
      <formula>MOD(ROW(),2)&lt;&gt;0</formula>
    </cfRule>
  </conditionalFormatting>
  <conditionalFormatting sqref="A17">
    <cfRule type="expression" dxfId="325" priority="11" stopIfTrue="1">
      <formula>MOD(ROW(),2)=0</formula>
    </cfRule>
    <cfRule type="expression" dxfId="324" priority="12" stopIfTrue="1">
      <formula>MOD(ROW(),2)&lt;&gt;0</formula>
    </cfRule>
  </conditionalFormatting>
  <conditionalFormatting sqref="B17">
    <cfRule type="expression" dxfId="323" priority="9" stopIfTrue="1">
      <formula>MOD(ROW(),2)=0</formula>
    </cfRule>
    <cfRule type="expression" dxfId="322" priority="10" stopIfTrue="1">
      <formula>MOD(ROW(),2)&lt;&gt;0</formula>
    </cfRule>
  </conditionalFormatting>
  <conditionalFormatting sqref="A26:A37">
    <cfRule type="expression" dxfId="321" priority="3" stopIfTrue="1">
      <formula>MOD(ROW(),2)=0</formula>
    </cfRule>
    <cfRule type="expression" dxfId="320" priority="4" stopIfTrue="1">
      <formula>MOD(ROW(),2)&lt;&gt;0</formula>
    </cfRule>
  </conditionalFormatting>
  <conditionalFormatting sqref="B26:M37">
    <cfRule type="expression" dxfId="319" priority="5" stopIfTrue="1">
      <formula>MOD(ROW(),2)=0</formula>
    </cfRule>
    <cfRule type="expression" dxfId="318" priority="6" stopIfTrue="1">
      <formula>MOD(ROW(),2)&lt;&gt;0</formula>
    </cfRule>
  </conditionalFormatting>
  <conditionalFormatting sqref="B18:B21">
    <cfRule type="expression" dxfId="317" priority="1" stopIfTrue="1">
      <formula>MOD(ROW(),2)=0</formula>
    </cfRule>
    <cfRule type="expression" dxfId="316" priority="2" stopIfTrue="1">
      <formula>MOD(ROW(),2)&lt;&gt;0</formula>
    </cfRule>
  </conditionalFormatting>
  <hyperlinks>
    <hyperlink ref="B24" location="Assumptions!A1" display="Assumptions" xr:uid="{CC69C8E4-CFF8-49CC-9C50-7561089F2E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80"/>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808</v>
      </c>
      <c r="C14" s="83"/>
      <c r="D14" s="83"/>
      <c r="E14" s="83"/>
      <c r="F14" s="83"/>
      <c r="G14" s="83"/>
      <c r="H14" s="83"/>
      <c r="I14" s="83"/>
      <c r="J14" s="83"/>
      <c r="K14" s="83"/>
      <c r="L14" s="83"/>
      <c r="M14" s="83"/>
    </row>
    <row r="15" spans="1:13" x14ac:dyDescent="0.25">
      <c r="A15" s="82" t="s">
        <v>53</v>
      </c>
      <c r="B15" s="83" t="s">
        <v>539</v>
      </c>
      <c r="C15" s="83"/>
      <c r="D15" s="83"/>
      <c r="E15" s="83"/>
      <c r="F15" s="83"/>
      <c r="G15" s="83"/>
      <c r="H15" s="83"/>
      <c r="I15" s="83"/>
      <c r="J15" s="83"/>
      <c r="K15" s="83"/>
      <c r="L15" s="83"/>
      <c r="M15" s="83"/>
    </row>
    <row r="16" spans="1:13" x14ac:dyDescent="0.25">
      <c r="A16" s="82" t="s">
        <v>54</v>
      </c>
      <c r="B16" s="83" t="s">
        <v>540</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17">
        <v>0.155</v>
      </c>
      <c r="C27" s="117">
        <v>0.153</v>
      </c>
      <c r="D27" s="117">
        <v>0.152</v>
      </c>
      <c r="E27" s="117">
        <v>0.151</v>
      </c>
      <c r="F27" s="117">
        <v>0.15</v>
      </c>
      <c r="G27" s="117">
        <v>0.14899999999999999</v>
      </c>
      <c r="H27" s="117">
        <v>0.14699999999999999</v>
      </c>
      <c r="I27" s="117">
        <v>0.14599999999999999</v>
      </c>
      <c r="J27" s="117">
        <v>0.14499999999999999</v>
      </c>
      <c r="K27" s="117">
        <v>0.14399999999999999</v>
      </c>
      <c r="L27" s="117">
        <v>0.14299999999999999</v>
      </c>
      <c r="M27" s="117">
        <v>0.14099999999999999</v>
      </c>
    </row>
    <row r="28" spans="1:13" x14ac:dyDescent="0.25">
      <c r="A28" s="105">
        <v>56</v>
      </c>
      <c r="B28" s="117">
        <v>0.14000000000000001</v>
      </c>
      <c r="C28" s="117">
        <v>0.13900000000000001</v>
      </c>
      <c r="D28" s="117">
        <v>0.13800000000000001</v>
      </c>
      <c r="E28" s="117">
        <v>0.13700000000000001</v>
      </c>
      <c r="F28" s="117">
        <v>0.13500000000000001</v>
      </c>
      <c r="G28" s="117">
        <v>0.13400000000000001</v>
      </c>
      <c r="H28" s="117">
        <v>0.13300000000000001</v>
      </c>
      <c r="I28" s="117">
        <v>0.13200000000000001</v>
      </c>
      <c r="J28" s="117">
        <v>0.13</v>
      </c>
      <c r="K28" s="117">
        <v>0.129</v>
      </c>
      <c r="L28" s="117">
        <v>0.128</v>
      </c>
      <c r="M28" s="117">
        <v>0.127</v>
      </c>
    </row>
    <row r="29" spans="1:13" x14ac:dyDescent="0.25">
      <c r="A29" s="105">
        <v>57</v>
      </c>
      <c r="B29" s="117">
        <v>0.126</v>
      </c>
      <c r="C29" s="117">
        <v>0.124</v>
      </c>
      <c r="D29" s="117">
        <v>0.123</v>
      </c>
      <c r="E29" s="117">
        <v>0.122</v>
      </c>
      <c r="F29" s="117">
        <v>0.121</v>
      </c>
      <c r="G29" s="117">
        <v>0.11899999999999999</v>
      </c>
      <c r="H29" s="117">
        <v>0.11799999999999999</v>
      </c>
      <c r="I29" s="117">
        <v>0.11700000000000001</v>
      </c>
      <c r="J29" s="117">
        <v>0.11600000000000001</v>
      </c>
      <c r="K29" s="117">
        <v>0.114</v>
      </c>
      <c r="L29" s="117">
        <v>0.113</v>
      </c>
      <c r="M29" s="117">
        <v>0.112</v>
      </c>
    </row>
    <row r="30" spans="1:13" x14ac:dyDescent="0.25">
      <c r="A30" s="105">
        <v>58</v>
      </c>
      <c r="B30" s="117">
        <v>0.111</v>
      </c>
      <c r="C30" s="117">
        <v>0.109</v>
      </c>
      <c r="D30" s="117">
        <v>0.108</v>
      </c>
      <c r="E30" s="117">
        <v>0.107</v>
      </c>
      <c r="F30" s="117">
        <v>0.106</v>
      </c>
      <c r="G30" s="117">
        <v>0.104</v>
      </c>
      <c r="H30" s="117">
        <v>0.10299999999999999</v>
      </c>
      <c r="I30" s="117">
        <v>0.10199999999999999</v>
      </c>
      <c r="J30" s="117">
        <v>0.10100000000000001</v>
      </c>
      <c r="K30" s="117">
        <v>9.9000000000000005E-2</v>
      </c>
      <c r="L30" s="117">
        <v>9.8000000000000004E-2</v>
      </c>
      <c r="M30" s="117">
        <v>9.7000000000000003E-2</v>
      </c>
    </row>
    <row r="31" spans="1:13" x14ac:dyDescent="0.25">
      <c r="A31" s="105">
        <v>59</v>
      </c>
      <c r="B31" s="117">
        <v>9.6000000000000002E-2</v>
      </c>
      <c r="C31" s="117">
        <v>9.4E-2</v>
      </c>
      <c r="D31" s="117">
        <v>9.2999999999999999E-2</v>
      </c>
      <c r="E31" s="117">
        <v>9.1999999999999998E-2</v>
      </c>
      <c r="F31" s="117">
        <v>0.09</v>
      </c>
      <c r="G31" s="117">
        <v>8.8999999999999996E-2</v>
      </c>
      <c r="H31" s="117">
        <v>8.7999999999999995E-2</v>
      </c>
      <c r="I31" s="117">
        <v>8.6999999999999994E-2</v>
      </c>
      <c r="J31" s="117">
        <v>8.5000000000000006E-2</v>
      </c>
      <c r="K31" s="117">
        <v>8.4000000000000005E-2</v>
      </c>
      <c r="L31" s="117">
        <v>8.3000000000000004E-2</v>
      </c>
      <c r="M31" s="117">
        <v>8.1000000000000003E-2</v>
      </c>
    </row>
    <row r="32" spans="1:13" x14ac:dyDescent="0.25">
      <c r="A32" s="105">
        <v>60</v>
      </c>
      <c r="B32" s="117">
        <v>0.08</v>
      </c>
      <c r="C32" s="117">
        <v>7.9000000000000001E-2</v>
      </c>
      <c r="D32" s="117">
        <v>7.8E-2</v>
      </c>
      <c r="E32" s="117">
        <v>7.5999999999999998E-2</v>
      </c>
      <c r="F32" s="117">
        <v>7.4999999999999997E-2</v>
      </c>
      <c r="G32" s="117">
        <v>7.3999999999999996E-2</v>
      </c>
      <c r="H32" s="117">
        <v>7.1999999999999995E-2</v>
      </c>
      <c r="I32" s="117">
        <v>7.0999999999999994E-2</v>
      </c>
      <c r="J32" s="117">
        <v>7.0000000000000007E-2</v>
      </c>
      <c r="K32" s="117">
        <v>6.8000000000000005E-2</v>
      </c>
      <c r="L32" s="117">
        <v>6.7000000000000004E-2</v>
      </c>
      <c r="M32" s="117">
        <v>6.6000000000000003E-2</v>
      </c>
    </row>
    <row r="33" spans="1:13" x14ac:dyDescent="0.25">
      <c r="A33" s="105">
        <v>61</v>
      </c>
      <c r="B33" s="117">
        <v>6.5000000000000002E-2</v>
      </c>
      <c r="C33" s="117">
        <v>6.3E-2</v>
      </c>
      <c r="D33" s="117">
        <v>6.2E-2</v>
      </c>
      <c r="E33" s="117">
        <v>6.0999999999999999E-2</v>
      </c>
      <c r="F33" s="117">
        <v>5.8999999999999997E-2</v>
      </c>
      <c r="G33" s="117">
        <v>5.8000000000000003E-2</v>
      </c>
      <c r="H33" s="117">
        <v>5.7000000000000002E-2</v>
      </c>
      <c r="I33" s="117">
        <v>5.5E-2</v>
      </c>
      <c r="J33" s="117">
        <v>5.3999999999999999E-2</v>
      </c>
      <c r="K33" s="117">
        <v>5.2999999999999999E-2</v>
      </c>
      <c r="L33" s="117">
        <v>5.0999999999999997E-2</v>
      </c>
      <c r="M33" s="117">
        <v>0.05</v>
      </c>
    </row>
    <row r="34" spans="1:13" x14ac:dyDescent="0.25">
      <c r="A34" s="105">
        <v>62</v>
      </c>
      <c r="B34" s="117">
        <v>4.9000000000000002E-2</v>
      </c>
      <c r="C34" s="117">
        <v>4.7E-2</v>
      </c>
      <c r="D34" s="117">
        <v>4.5999999999999999E-2</v>
      </c>
      <c r="E34" s="117">
        <v>4.4999999999999998E-2</v>
      </c>
      <c r="F34" s="117">
        <v>4.2999999999999997E-2</v>
      </c>
      <c r="G34" s="117">
        <v>4.2000000000000003E-2</v>
      </c>
      <c r="H34" s="117">
        <v>4.1000000000000002E-2</v>
      </c>
      <c r="I34" s="117">
        <v>3.9E-2</v>
      </c>
      <c r="J34" s="117">
        <v>3.7999999999999999E-2</v>
      </c>
      <c r="K34" s="117">
        <v>3.6999999999999998E-2</v>
      </c>
      <c r="L34" s="117">
        <v>3.5000000000000003E-2</v>
      </c>
      <c r="M34" s="117">
        <v>3.4000000000000002E-2</v>
      </c>
    </row>
    <row r="35" spans="1:13" x14ac:dyDescent="0.25">
      <c r="A35" s="105">
        <v>63</v>
      </c>
      <c r="B35" s="117">
        <v>3.2000000000000001E-2</v>
      </c>
      <c r="C35" s="117">
        <v>3.1E-2</v>
      </c>
      <c r="D35" s="117">
        <v>0.03</v>
      </c>
      <c r="E35" s="117">
        <v>2.8000000000000001E-2</v>
      </c>
      <c r="F35" s="117">
        <v>2.7E-2</v>
      </c>
      <c r="G35" s="117">
        <v>2.5999999999999999E-2</v>
      </c>
      <c r="H35" s="117">
        <v>2.4E-2</v>
      </c>
      <c r="I35" s="117">
        <v>2.3E-2</v>
      </c>
      <c r="J35" s="117">
        <v>2.1999999999999999E-2</v>
      </c>
      <c r="K35" s="117">
        <v>0.02</v>
      </c>
      <c r="L35" s="117">
        <v>1.9E-2</v>
      </c>
      <c r="M35" s="117">
        <v>1.7000000000000001E-2</v>
      </c>
    </row>
    <row r="36" spans="1:13" x14ac:dyDescent="0.25">
      <c r="A36" s="105">
        <v>64</v>
      </c>
      <c r="B36" s="117">
        <v>1.6E-2</v>
      </c>
      <c r="C36" s="117">
        <v>1.4999999999999999E-2</v>
      </c>
      <c r="D36" s="117">
        <v>1.2999999999999999E-2</v>
      </c>
      <c r="E36" s="117">
        <v>1.2E-2</v>
      </c>
      <c r="F36" s="117">
        <v>0.01</v>
      </c>
      <c r="G36" s="117">
        <v>8.9999999999999993E-3</v>
      </c>
      <c r="H36" s="117">
        <v>8.0000000000000002E-3</v>
      </c>
      <c r="I36" s="117">
        <v>6.0000000000000001E-3</v>
      </c>
      <c r="J36" s="117">
        <v>5.0000000000000001E-3</v>
      </c>
      <c r="K36" s="117">
        <v>3.0000000000000001E-3</v>
      </c>
      <c r="L36" s="117">
        <v>2E-3</v>
      </c>
      <c r="M36" s="117">
        <v>1E-3</v>
      </c>
    </row>
    <row r="37" spans="1:13" x14ac:dyDescent="0.25">
      <c r="A37" s="105">
        <v>65</v>
      </c>
      <c r="B37" s="117">
        <v>0</v>
      </c>
      <c r="C37" s="117"/>
      <c r="D37" s="117"/>
      <c r="E37" s="117"/>
      <c r="F37" s="117"/>
      <c r="G37" s="117"/>
      <c r="H37" s="117"/>
      <c r="I37" s="117"/>
      <c r="J37" s="117"/>
      <c r="K37" s="117"/>
      <c r="L37" s="117"/>
      <c r="M37" s="117"/>
    </row>
    <row r="44" spans="1:13" ht="39.6" customHeight="1" x14ac:dyDescent="0.25"/>
    <row r="46" spans="1:13" ht="27.6" customHeight="1" x14ac:dyDescent="0.25"/>
  </sheetData>
  <sheetProtection algorithmName="SHA-512" hashValue="OadqW3d3+RO5/dlRD5mVhnPqePctLSyBmpEQVNONqJG7yBaH9SAzkG3M0aDZ5m77wGJ09XaoGiN4IPeMukCNOw==" saltValue="ek3IDBfp9TqUG8gi+r7YPw==" spinCount="100000" sheet="1" objects="1" scenarios="1"/>
  <conditionalFormatting sqref="A6:A16 A18:A21">
    <cfRule type="expression" dxfId="315" priority="17" stopIfTrue="1">
      <formula>MOD(ROW(),2)=0</formula>
    </cfRule>
    <cfRule type="expression" dxfId="314" priority="18" stopIfTrue="1">
      <formula>MOD(ROW(),2)&lt;&gt;0</formula>
    </cfRule>
  </conditionalFormatting>
  <conditionalFormatting sqref="B6:M16 C17:M21">
    <cfRule type="expression" dxfId="313" priority="19" stopIfTrue="1">
      <formula>MOD(ROW(),2)=0</formula>
    </cfRule>
    <cfRule type="expression" dxfId="312" priority="20" stopIfTrue="1">
      <formula>MOD(ROW(),2)&lt;&gt;0</formula>
    </cfRule>
  </conditionalFormatting>
  <conditionalFormatting sqref="A17">
    <cfRule type="expression" dxfId="311" priority="11" stopIfTrue="1">
      <formula>MOD(ROW(),2)=0</formula>
    </cfRule>
    <cfRule type="expression" dxfId="310" priority="12" stopIfTrue="1">
      <formula>MOD(ROW(),2)&lt;&gt;0</formula>
    </cfRule>
  </conditionalFormatting>
  <conditionalFormatting sqref="B17">
    <cfRule type="expression" dxfId="309" priority="9" stopIfTrue="1">
      <formula>MOD(ROW(),2)=0</formula>
    </cfRule>
    <cfRule type="expression" dxfId="308" priority="10" stopIfTrue="1">
      <formula>MOD(ROW(),2)&lt;&gt;0</formula>
    </cfRule>
  </conditionalFormatting>
  <conditionalFormatting sqref="A26:A37">
    <cfRule type="expression" dxfId="307" priority="3" stopIfTrue="1">
      <formula>MOD(ROW(),2)=0</formula>
    </cfRule>
    <cfRule type="expression" dxfId="306" priority="4" stopIfTrue="1">
      <formula>MOD(ROW(),2)&lt;&gt;0</formula>
    </cfRule>
  </conditionalFormatting>
  <conditionalFormatting sqref="B26:M37">
    <cfRule type="expression" dxfId="305" priority="5" stopIfTrue="1">
      <formula>MOD(ROW(),2)=0</formula>
    </cfRule>
    <cfRule type="expression" dxfId="304" priority="6" stopIfTrue="1">
      <formula>MOD(ROW(),2)&lt;&gt;0</formula>
    </cfRule>
  </conditionalFormatting>
  <conditionalFormatting sqref="B18:B21">
    <cfRule type="expression" dxfId="303" priority="1" stopIfTrue="1">
      <formula>MOD(ROW(),2)=0</formula>
    </cfRule>
    <cfRule type="expression" dxfId="302" priority="2" stopIfTrue="1">
      <formula>MOD(ROW(),2)&lt;&gt;0</formula>
    </cfRule>
  </conditionalFormatting>
  <hyperlinks>
    <hyperlink ref="B24" location="Assumptions!A1" display="Assumptions" xr:uid="{2A6F870F-189C-444B-B6BE-4789156E330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81"/>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541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809</v>
      </c>
      <c r="C14" s="83"/>
      <c r="D14" s="83"/>
      <c r="E14" s="83"/>
      <c r="F14" s="83"/>
      <c r="G14" s="83"/>
      <c r="H14" s="83"/>
      <c r="I14" s="83"/>
      <c r="J14" s="83"/>
      <c r="K14" s="83"/>
      <c r="L14" s="83"/>
      <c r="M14" s="83"/>
    </row>
    <row r="15" spans="1:13" x14ac:dyDescent="0.25">
      <c r="A15" s="82" t="s">
        <v>53</v>
      </c>
      <c r="B15" s="83" t="s">
        <v>542</v>
      </c>
      <c r="C15" s="83"/>
      <c r="D15" s="83"/>
      <c r="E15" s="83"/>
      <c r="F15" s="83"/>
      <c r="G15" s="83"/>
      <c r="H15" s="83"/>
      <c r="I15" s="83"/>
      <c r="J15" s="83"/>
      <c r="K15" s="83"/>
      <c r="L15" s="83"/>
      <c r="M15" s="83"/>
    </row>
    <row r="16" spans="1:13" x14ac:dyDescent="0.25">
      <c r="A16" s="82" t="s">
        <v>54</v>
      </c>
      <c r="B16" s="83" t="s">
        <v>543</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8.5999999999999993E-2</v>
      </c>
      <c r="C27" s="117">
        <v>8.5000000000000006E-2</v>
      </c>
      <c r="D27" s="117">
        <v>8.3000000000000004E-2</v>
      </c>
      <c r="E27" s="117">
        <v>8.2000000000000003E-2</v>
      </c>
      <c r="F27" s="117">
        <v>8.1000000000000003E-2</v>
      </c>
      <c r="G27" s="117">
        <v>0.08</v>
      </c>
      <c r="H27" s="117">
        <v>7.8E-2</v>
      </c>
      <c r="I27" s="117">
        <v>7.6999999999999999E-2</v>
      </c>
      <c r="J27" s="117">
        <v>7.5999999999999998E-2</v>
      </c>
      <c r="K27" s="117">
        <v>7.3999999999999996E-2</v>
      </c>
      <c r="L27" s="117">
        <v>7.2999999999999995E-2</v>
      </c>
      <c r="M27" s="117">
        <v>7.1999999999999995E-2</v>
      </c>
    </row>
    <row r="28" spans="1:13" x14ac:dyDescent="0.25">
      <c r="A28" s="105">
        <v>51</v>
      </c>
      <c r="B28" s="117">
        <v>7.0999999999999994E-2</v>
      </c>
      <c r="C28" s="117">
        <v>6.9000000000000006E-2</v>
      </c>
      <c r="D28" s="117">
        <v>6.8000000000000005E-2</v>
      </c>
      <c r="E28" s="117">
        <v>6.6000000000000003E-2</v>
      </c>
      <c r="F28" s="117">
        <v>6.5000000000000002E-2</v>
      </c>
      <c r="G28" s="117">
        <v>6.4000000000000001E-2</v>
      </c>
      <c r="H28" s="117">
        <v>6.2E-2</v>
      </c>
      <c r="I28" s="117">
        <v>6.0999999999999999E-2</v>
      </c>
      <c r="J28" s="117">
        <v>0.06</v>
      </c>
      <c r="K28" s="117">
        <v>5.8000000000000003E-2</v>
      </c>
      <c r="L28" s="117">
        <v>5.7000000000000002E-2</v>
      </c>
      <c r="M28" s="117">
        <v>5.6000000000000001E-2</v>
      </c>
    </row>
    <row r="29" spans="1:13" x14ac:dyDescent="0.25">
      <c r="A29" s="105">
        <v>52</v>
      </c>
      <c r="B29" s="117">
        <v>5.3999999999999999E-2</v>
      </c>
      <c r="C29" s="117">
        <v>5.2999999999999999E-2</v>
      </c>
      <c r="D29" s="117">
        <v>5.0999999999999997E-2</v>
      </c>
      <c r="E29" s="117">
        <v>0.05</v>
      </c>
      <c r="F29" s="117">
        <v>4.8000000000000001E-2</v>
      </c>
      <c r="G29" s="117">
        <v>4.7E-2</v>
      </c>
      <c r="H29" s="117">
        <v>4.4999999999999998E-2</v>
      </c>
      <c r="I29" s="117">
        <v>4.3999999999999997E-2</v>
      </c>
      <c r="J29" s="117">
        <v>4.2999999999999997E-2</v>
      </c>
      <c r="K29" s="117">
        <v>4.1000000000000002E-2</v>
      </c>
      <c r="L29" s="117">
        <v>0.04</v>
      </c>
      <c r="M29" s="117">
        <v>3.7999999999999999E-2</v>
      </c>
    </row>
    <row r="30" spans="1:13" x14ac:dyDescent="0.25">
      <c r="A30" s="105">
        <v>53</v>
      </c>
      <c r="B30" s="117">
        <v>3.6999999999999998E-2</v>
      </c>
      <c r="C30" s="117">
        <v>3.5000000000000003E-2</v>
      </c>
      <c r="D30" s="117">
        <v>3.4000000000000002E-2</v>
      </c>
      <c r="E30" s="117">
        <v>3.2000000000000001E-2</v>
      </c>
      <c r="F30" s="117">
        <v>3.1E-2</v>
      </c>
      <c r="G30" s="117">
        <v>2.9000000000000001E-2</v>
      </c>
      <c r="H30" s="117">
        <v>2.8000000000000001E-2</v>
      </c>
      <c r="I30" s="117">
        <v>2.5999999999999999E-2</v>
      </c>
      <c r="J30" s="117">
        <v>2.5000000000000001E-2</v>
      </c>
      <c r="K30" s="117">
        <v>2.3E-2</v>
      </c>
      <c r="L30" s="117">
        <v>2.1999999999999999E-2</v>
      </c>
      <c r="M30" s="117">
        <v>0.02</v>
      </c>
    </row>
    <row r="31" spans="1:13" x14ac:dyDescent="0.25">
      <c r="A31" s="105">
        <v>54</v>
      </c>
      <c r="B31" s="117">
        <v>1.7999999999999999E-2</v>
      </c>
      <c r="C31" s="117">
        <v>1.7000000000000001E-2</v>
      </c>
      <c r="D31" s="117">
        <v>1.4999999999999999E-2</v>
      </c>
      <c r="E31" s="117">
        <v>1.4E-2</v>
      </c>
      <c r="F31" s="117">
        <v>1.2E-2</v>
      </c>
      <c r="G31" s="117">
        <v>0.01</v>
      </c>
      <c r="H31" s="117">
        <v>8.9999999999999993E-3</v>
      </c>
      <c r="I31" s="117">
        <v>7.0000000000000001E-3</v>
      </c>
      <c r="J31" s="117">
        <v>6.0000000000000001E-3</v>
      </c>
      <c r="K31" s="117">
        <v>4.0000000000000001E-3</v>
      </c>
      <c r="L31" s="117">
        <v>2E-3</v>
      </c>
      <c r="M31" s="117">
        <v>1E-3</v>
      </c>
    </row>
    <row r="32" spans="1:13" x14ac:dyDescent="0.25">
      <c r="A32" s="105">
        <v>55</v>
      </c>
      <c r="B32" s="117">
        <v>0</v>
      </c>
      <c r="C32" s="117"/>
      <c r="D32" s="117"/>
      <c r="E32" s="117"/>
      <c r="F32" s="117"/>
      <c r="G32" s="117"/>
      <c r="H32" s="117"/>
      <c r="I32" s="117"/>
      <c r="J32" s="117"/>
      <c r="K32" s="117"/>
      <c r="L32" s="117"/>
      <c r="M32" s="117"/>
    </row>
    <row r="44" ht="39.6" customHeight="1" x14ac:dyDescent="0.25"/>
    <row r="46" ht="27.6" customHeight="1" x14ac:dyDescent="0.25"/>
  </sheetData>
  <sheetProtection algorithmName="SHA-512" hashValue="flw4XdOpHqERG7xIGF+Q+5GvYnALga8CpAc40LzxCgHaw3NoAXu89rJGTDDOiDESTYpp9whlw8QzsPj+CRwFHw==" saltValue="dF0WfpHvM8mQdqTbKHUluA==" spinCount="100000" sheet="1" objects="1" scenarios="1"/>
  <conditionalFormatting sqref="A6:A16 A18:A21">
    <cfRule type="expression" dxfId="301" priority="17" stopIfTrue="1">
      <formula>MOD(ROW(),2)=0</formula>
    </cfRule>
    <cfRule type="expression" dxfId="300" priority="18" stopIfTrue="1">
      <formula>MOD(ROW(),2)&lt;&gt;0</formula>
    </cfRule>
  </conditionalFormatting>
  <conditionalFormatting sqref="B6:M16 C17:M21">
    <cfRule type="expression" dxfId="299" priority="19" stopIfTrue="1">
      <formula>MOD(ROW(),2)=0</formula>
    </cfRule>
    <cfRule type="expression" dxfId="298" priority="20" stopIfTrue="1">
      <formula>MOD(ROW(),2)&lt;&gt;0</formula>
    </cfRule>
  </conditionalFormatting>
  <conditionalFormatting sqref="A17">
    <cfRule type="expression" dxfId="297" priority="11" stopIfTrue="1">
      <formula>MOD(ROW(),2)=0</formula>
    </cfRule>
    <cfRule type="expression" dxfId="296" priority="12" stopIfTrue="1">
      <formula>MOD(ROW(),2)&lt;&gt;0</formula>
    </cfRule>
  </conditionalFormatting>
  <conditionalFormatting sqref="B17">
    <cfRule type="expression" dxfId="295" priority="9" stopIfTrue="1">
      <formula>MOD(ROW(),2)=0</formula>
    </cfRule>
    <cfRule type="expression" dxfId="294" priority="10" stopIfTrue="1">
      <formula>MOD(ROW(),2)&lt;&gt;0</formula>
    </cfRule>
  </conditionalFormatting>
  <conditionalFormatting sqref="A26:A32">
    <cfRule type="expression" dxfId="293" priority="3" stopIfTrue="1">
      <formula>MOD(ROW(),2)=0</formula>
    </cfRule>
    <cfRule type="expression" dxfId="292" priority="4" stopIfTrue="1">
      <formula>MOD(ROW(),2)&lt;&gt;0</formula>
    </cfRule>
  </conditionalFormatting>
  <conditionalFormatting sqref="B26:M32">
    <cfRule type="expression" dxfId="291" priority="5" stopIfTrue="1">
      <formula>MOD(ROW(),2)=0</formula>
    </cfRule>
    <cfRule type="expression" dxfId="290" priority="6" stopIfTrue="1">
      <formula>MOD(ROW(),2)&lt;&gt;0</formula>
    </cfRule>
  </conditionalFormatting>
  <conditionalFormatting sqref="B18:B21">
    <cfRule type="expression" dxfId="289" priority="1" stopIfTrue="1">
      <formula>MOD(ROW(),2)=0</formula>
    </cfRule>
    <cfRule type="expression" dxfId="288" priority="2" stopIfTrue="1">
      <formula>MOD(ROW(),2)&lt;&gt;0</formula>
    </cfRule>
  </conditionalFormatting>
  <hyperlinks>
    <hyperlink ref="B24" location="Assumptions!A1" display="Assumptions" xr:uid="{612EBA56-A5AA-478F-BE42-AAAEA2A6FA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82"/>
  <dimension ref="A1:AB46"/>
  <sheetViews>
    <sheetView showGridLines="0" topLeftCell="L1"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Redundancy - x-810</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514</v>
      </c>
      <c r="C9" s="83"/>
      <c r="D9" s="83"/>
      <c r="E9" s="83"/>
      <c r="F9" s="83"/>
      <c r="G9" s="83"/>
      <c r="H9" s="83"/>
      <c r="I9" s="83"/>
      <c r="J9" s="83"/>
      <c r="K9" s="83"/>
      <c r="L9" s="83"/>
      <c r="M9" s="83"/>
      <c r="P9" s="82" t="s">
        <v>17</v>
      </c>
      <c r="Q9" s="83" t="s">
        <v>514</v>
      </c>
      <c r="R9" s="83"/>
      <c r="S9" s="83"/>
      <c r="T9" s="83"/>
      <c r="U9" s="83"/>
      <c r="V9" s="83"/>
      <c r="W9" s="83"/>
      <c r="X9" s="83"/>
      <c r="Y9" s="83"/>
      <c r="Z9" s="83"/>
      <c r="AA9" s="83"/>
      <c r="AB9" s="83"/>
    </row>
    <row r="10" spans="1:28" x14ac:dyDescent="0.25">
      <c r="A10" s="82" t="s">
        <v>2</v>
      </c>
      <c r="B10" s="83" t="s">
        <v>544</v>
      </c>
      <c r="C10" s="83"/>
      <c r="D10" s="83"/>
      <c r="E10" s="83"/>
      <c r="F10" s="83"/>
      <c r="G10" s="83"/>
      <c r="H10" s="83"/>
      <c r="I10" s="83"/>
      <c r="J10" s="83"/>
      <c r="K10" s="83"/>
      <c r="L10" s="83"/>
      <c r="M10" s="83"/>
      <c r="P10" s="82" t="s">
        <v>2</v>
      </c>
      <c r="Q10" s="83" t="s">
        <v>545</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516</v>
      </c>
      <c r="C12" s="83"/>
      <c r="D12" s="83"/>
      <c r="E12" s="83"/>
      <c r="F12" s="83"/>
      <c r="G12" s="83"/>
      <c r="H12" s="83"/>
      <c r="I12" s="83"/>
      <c r="J12" s="83"/>
      <c r="K12" s="83"/>
      <c r="L12" s="83"/>
      <c r="M12" s="83"/>
      <c r="P12" s="82" t="s">
        <v>262</v>
      </c>
      <c r="Q12" s="83" t="s">
        <v>516</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810</v>
      </c>
      <c r="C14" s="83"/>
      <c r="D14" s="83"/>
      <c r="E14" s="83"/>
      <c r="F14" s="83"/>
      <c r="G14" s="83"/>
      <c r="H14" s="83"/>
      <c r="I14" s="83"/>
      <c r="J14" s="83"/>
      <c r="K14" s="83"/>
      <c r="L14" s="83"/>
      <c r="M14" s="83"/>
      <c r="P14" s="82" t="s">
        <v>18</v>
      </c>
      <c r="Q14" s="83">
        <v>810</v>
      </c>
      <c r="R14" s="83"/>
      <c r="S14" s="83"/>
      <c r="T14" s="83"/>
      <c r="U14" s="83"/>
      <c r="V14" s="83"/>
      <c r="W14" s="83"/>
      <c r="X14" s="83"/>
      <c r="Y14" s="83"/>
      <c r="Z14" s="83"/>
      <c r="AA14" s="83"/>
      <c r="AB14" s="83"/>
    </row>
    <row r="15" spans="1:28" x14ac:dyDescent="0.25">
      <c r="A15" s="82" t="s">
        <v>53</v>
      </c>
      <c r="B15" s="83" t="s">
        <v>546</v>
      </c>
      <c r="C15" s="83"/>
      <c r="D15" s="83"/>
      <c r="E15" s="83"/>
      <c r="F15" s="83"/>
      <c r="G15" s="83"/>
      <c r="H15" s="83"/>
      <c r="I15" s="83"/>
      <c r="J15" s="83"/>
      <c r="K15" s="83"/>
      <c r="L15" s="83"/>
      <c r="M15" s="83"/>
      <c r="P15" s="82" t="s">
        <v>53</v>
      </c>
      <c r="Q15" s="83" t="s">
        <v>547</v>
      </c>
      <c r="R15" s="83"/>
      <c r="S15" s="83"/>
      <c r="T15" s="83"/>
      <c r="U15" s="83"/>
      <c r="V15" s="83"/>
      <c r="W15" s="83"/>
      <c r="X15" s="83"/>
      <c r="Y15" s="83"/>
      <c r="Z15" s="83"/>
      <c r="AA15" s="83"/>
      <c r="AB15" s="83"/>
    </row>
    <row r="16" spans="1:28" x14ac:dyDescent="0.25">
      <c r="A16" s="82" t="s">
        <v>54</v>
      </c>
      <c r="B16" s="83" t="s">
        <v>548</v>
      </c>
      <c r="C16" s="83"/>
      <c r="D16" s="83"/>
      <c r="E16" s="83"/>
      <c r="F16" s="83"/>
      <c r="G16" s="83"/>
      <c r="H16" s="83"/>
      <c r="I16" s="83"/>
      <c r="J16" s="83"/>
      <c r="K16" s="83"/>
      <c r="L16" s="83"/>
      <c r="M16" s="83"/>
      <c r="P16" s="82" t="s">
        <v>54</v>
      </c>
      <c r="Q16" s="83" t="s">
        <v>548</v>
      </c>
      <c r="R16" s="83"/>
      <c r="S16" s="83"/>
      <c r="T16" s="83"/>
      <c r="U16" s="83"/>
      <c r="V16" s="83"/>
      <c r="W16" s="83"/>
      <c r="X16" s="83"/>
      <c r="Y16" s="83"/>
      <c r="Z16" s="83"/>
      <c r="AA16" s="83"/>
      <c r="AB16" s="83"/>
    </row>
    <row r="17" spans="1:28" x14ac:dyDescent="0.25">
      <c r="A17" s="77" t="s">
        <v>735</v>
      </c>
      <c r="B17" s="83" t="str">
        <f>INDEX('Factor List'!$L:$L,MATCH(B$15,'Factor List'!$J:$J,0))</f>
        <v>Compulsory early retirement, dated 25 October 2019</v>
      </c>
      <c r="C17" s="83"/>
      <c r="D17" s="83"/>
      <c r="E17" s="83"/>
      <c r="F17" s="83"/>
      <c r="G17" s="83"/>
      <c r="H17" s="83"/>
      <c r="I17" s="83"/>
      <c r="J17" s="83"/>
      <c r="K17" s="83"/>
      <c r="L17" s="83"/>
      <c r="M17" s="83"/>
      <c r="P17" s="77" t="s">
        <v>735</v>
      </c>
      <c r="Q17" s="83" t="str">
        <f>INDEX('Factor List'!$L:$L,MATCH(Q$15,'Factor List'!$J:$J,0))</f>
        <v>Compulsory early retirement, dated 25 October 2019</v>
      </c>
      <c r="R17" s="83"/>
      <c r="S17" s="83"/>
      <c r="T17" s="83"/>
      <c r="U17" s="83"/>
      <c r="V17" s="83"/>
      <c r="W17" s="83"/>
      <c r="X17" s="83"/>
      <c r="Y17" s="83"/>
      <c r="Z17" s="83"/>
      <c r="AA17" s="83"/>
      <c r="AB17" s="83"/>
    </row>
    <row r="18" spans="1:28" x14ac:dyDescent="0.25">
      <c r="A18" s="82" t="s">
        <v>19</v>
      </c>
      <c r="B18" s="90">
        <v>45138</v>
      </c>
      <c r="C18" s="83"/>
      <c r="D18" s="83"/>
      <c r="E18" s="83"/>
      <c r="F18" s="83"/>
      <c r="G18" s="83"/>
      <c r="H18" s="83"/>
      <c r="I18" s="83"/>
      <c r="J18" s="83"/>
      <c r="K18" s="83"/>
      <c r="L18" s="83"/>
      <c r="M18" s="83"/>
      <c r="P18" s="82" t="s">
        <v>19</v>
      </c>
      <c r="Q18" s="90">
        <v>45138</v>
      </c>
      <c r="R18" s="83"/>
      <c r="S18" s="83"/>
      <c r="T18" s="83"/>
      <c r="U18" s="83"/>
      <c r="V18" s="83"/>
      <c r="W18" s="83"/>
      <c r="X18" s="83"/>
      <c r="Y18" s="83"/>
      <c r="Z18" s="83"/>
      <c r="AA18" s="83"/>
      <c r="AB18" s="83"/>
    </row>
    <row r="19" spans="1:28" ht="26.4" x14ac:dyDescent="0.25">
      <c r="A19" s="82" t="s">
        <v>20</v>
      </c>
      <c r="B19" s="90">
        <v>45138</v>
      </c>
      <c r="C19" s="83"/>
      <c r="D19" s="83"/>
      <c r="E19" s="83"/>
      <c r="F19" s="83"/>
      <c r="G19" s="83"/>
      <c r="H19" s="83"/>
      <c r="I19" s="83"/>
      <c r="J19" s="83"/>
      <c r="K19" s="83"/>
      <c r="L19" s="83"/>
      <c r="M19" s="83"/>
      <c r="P19" s="82" t="s">
        <v>20</v>
      </c>
      <c r="Q19" s="90">
        <v>45138</v>
      </c>
      <c r="R19" s="83"/>
      <c r="S19" s="83"/>
      <c r="T19" s="83"/>
      <c r="U19" s="83"/>
      <c r="V19" s="83"/>
      <c r="W19" s="83"/>
      <c r="X19" s="83"/>
      <c r="Y19" s="83"/>
      <c r="Z19" s="83"/>
      <c r="AA19" s="83"/>
      <c r="AB19" s="83"/>
    </row>
    <row r="20" spans="1:28" x14ac:dyDescent="0.25">
      <c r="A20" s="82" t="s">
        <v>260</v>
      </c>
      <c r="B20" s="83" t="s">
        <v>725</v>
      </c>
      <c r="C20" s="83"/>
      <c r="D20" s="83"/>
      <c r="E20" s="83"/>
      <c r="F20" s="83"/>
      <c r="G20" s="83"/>
      <c r="H20" s="83"/>
      <c r="I20" s="83"/>
      <c r="J20" s="83"/>
      <c r="K20" s="83"/>
      <c r="L20" s="83"/>
      <c r="M20" s="83"/>
      <c r="P20" s="82" t="s">
        <v>260</v>
      </c>
      <c r="Q20" s="83" t="s">
        <v>725</v>
      </c>
      <c r="R20" s="83"/>
      <c r="S20" s="83"/>
      <c r="T20" s="83"/>
      <c r="U20" s="83"/>
      <c r="V20" s="83"/>
      <c r="W20" s="83"/>
      <c r="X20" s="83"/>
      <c r="Y20" s="83"/>
      <c r="Z20" s="83"/>
      <c r="AA20" s="83"/>
      <c r="AB20" s="83"/>
    </row>
    <row r="21" spans="1:28" x14ac:dyDescent="0.25">
      <c r="A21" s="82" t="s">
        <v>804</v>
      </c>
      <c r="B21" s="83" t="s">
        <v>803</v>
      </c>
      <c r="C21" s="83"/>
      <c r="D21" s="83"/>
      <c r="E21" s="83"/>
      <c r="F21" s="83"/>
      <c r="G21" s="83"/>
      <c r="H21" s="83"/>
      <c r="I21" s="83"/>
      <c r="J21" s="83"/>
      <c r="K21" s="83"/>
      <c r="L21" s="83"/>
      <c r="M21" s="83"/>
      <c r="P21" s="82" t="s">
        <v>804</v>
      </c>
      <c r="Q21" s="83" t="str">
        <f>INDEX('Factor List'!$P:$P,MATCH(Q$15,'Factor List'!$J:$J,0))</f>
        <v>2023 factor review set</v>
      </c>
      <c r="R21" s="83"/>
      <c r="S21" s="83"/>
      <c r="T21" s="83"/>
      <c r="U21" s="83"/>
      <c r="V21" s="83"/>
      <c r="W21" s="83"/>
      <c r="X21" s="83"/>
      <c r="Y21" s="83"/>
      <c r="Z21" s="83"/>
      <c r="AA21" s="83"/>
      <c r="AB21" s="83"/>
    </row>
    <row r="23" spans="1:28" x14ac:dyDescent="0.25">
      <c r="B23" s="107" t="str">
        <f>HYPERLINK("#'Factor List'!A1","Back to Factor List")</f>
        <v>Back to Factor List</v>
      </c>
    </row>
    <row r="24" spans="1:28" x14ac:dyDescent="0.25">
      <c r="B24" s="107" t="s">
        <v>797</v>
      </c>
    </row>
    <row r="26" spans="1:28" x14ac:dyDescent="0.25">
      <c r="A26" s="104" t="s">
        <v>480</v>
      </c>
      <c r="B26" s="104">
        <v>0</v>
      </c>
      <c r="C26" s="104">
        <v>1</v>
      </c>
      <c r="D26" s="104">
        <v>2</v>
      </c>
      <c r="E26" s="104">
        <v>3</v>
      </c>
      <c r="F26" s="104">
        <v>4</v>
      </c>
      <c r="G26" s="104">
        <v>5</v>
      </c>
      <c r="H26" s="104">
        <v>6</v>
      </c>
      <c r="I26" s="104">
        <v>7</v>
      </c>
      <c r="J26" s="104">
        <v>8</v>
      </c>
      <c r="K26" s="104">
        <v>9</v>
      </c>
      <c r="L26" s="104">
        <v>10</v>
      </c>
      <c r="M26" s="104">
        <v>11</v>
      </c>
      <c r="P26" s="104" t="s">
        <v>480</v>
      </c>
      <c r="Q26" s="104">
        <v>0</v>
      </c>
      <c r="R26" s="104">
        <v>1</v>
      </c>
      <c r="S26" s="104">
        <v>2</v>
      </c>
      <c r="T26" s="104">
        <v>3</v>
      </c>
      <c r="U26" s="104">
        <v>4</v>
      </c>
      <c r="V26" s="104">
        <v>5</v>
      </c>
      <c r="W26" s="104">
        <v>6</v>
      </c>
      <c r="X26" s="104">
        <v>7</v>
      </c>
      <c r="Y26" s="104">
        <v>8</v>
      </c>
      <c r="Z26" s="104">
        <v>9</v>
      </c>
      <c r="AA26" s="104">
        <v>10</v>
      </c>
      <c r="AB26" s="104">
        <v>11</v>
      </c>
    </row>
    <row r="27" spans="1:28" x14ac:dyDescent="0.25">
      <c r="A27" s="105">
        <v>50</v>
      </c>
      <c r="B27" s="117">
        <v>4.3550000000000004</v>
      </c>
      <c r="C27" s="117">
        <v>4.3620000000000001</v>
      </c>
      <c r="D27" s="117">
        <v>4.3680000000000003</v>
      </c>
      <c r="E27" s="117">
        <v>4.375</v>
      </c>
      <c r="F27" s="117">
        <v>4.3810000000000002</v>
      </c>
      <c r="G27" s="117">
        <v>4.3879999999999999</v>
      </c>
      <c r="H27" s="117">
        <v>4.3949999999999996</v>
      </c>
      <c r="I27" s="117">
        <v>4.4009999999999998</v>
      </c>
      <c r="J27" s="117">
        <v>4.4080000000000004</v>
      </c>
      <c r="K27" s="117">
        <v>4.415</v>
      </c>
      <c r="L27" s="117">
        <v>4.4210000000000003</v>
      </c>
      <c r="M27" s="117">
        <v>4.4279999999999999</v>
      </c>
      <c r="P27" s="105">
        <v>50</v>
      </c>
      <c r="Q27" s="117">
        <v>-3.0000000000000001E-3</v>
      </c>
      <c r="R27" s="117">
        <v>-2E-3</v>
      </c>
      <c r="S27" s="117">
        <v>0</v>
      </c>
      <c r="T27" s="117">
        <v>1E-3</v>
      </c>
      <c r="U27" s="117">
        <v>2E-3</v>
      </c>
      <c r="V27" s="117">
        <v>4.0000000000000001E-3</v>
      </c>
      <c r="W27" s="117">
        <v>5.0000000000000001E-3</v>
      </c>
      <c r="X27" s="117">
        <v>7.0000000000000001E-3</v>
      </c>
      <c r="Y27" s="117">
        <v>8.0000000000000002E-3</v>
      </c>
      <c r="Z27" s="117">
        <v>0.01</v>
      </c>
      <c r="AA27" s="117">
        <v>1.0999999999999999E-2</v>
      </c>
      <c r="AB27" s="117">
        <v>1.2E-2</v>
      </c>
    </row>
    <row r="28" spans="1:28" x14ac:dyDescent="0.25">
      <c r="A28" s="105">
        <v>51</v>
      </c>
      <c r="B28" s="117">
        <v>4.4340000000000002</v>
      </c>
      <c r="C28" s="117">
        <v>4.4409999999999998</v>
      </c>
      <c r="D28" s="117">
        <v>4.4480000000000004</v>
      </c>
      <c r="E28" s="117">
        <v>4.4550000000000001</v>
      </c>
      <c r="F28" s="117">
        <v>4.4619999999999997</v>
      </c>
      <c r="G28" s="117">
        <v>4.468</v>
      </c>
      <c r="H28" s="117">
        <v>4.4749999999999996</v>
      </c>
      <c r="I28" s="117">
        <v>4.4820000000000002</v>
      </c>
      <c r="J28" s="117">
        <v>4.4889999999999999</v>
      </c>
      <c r="K28" s="117">
        <v>4.4950000000000001</v>
      </c>
      <c r="L28" s="117">
        <v>4.5019999999999998</v>
      </c>
      <c r="M28" s="117">
        <v>4.5090000000000003</v>
      </c>
      <c r="P28" s="105">
        <v>51</v>
      </c>
      <c r="Q28" s="117">
        <v>1.4E-2</v>
      </c>
      <c r="R28" s="117">
        <v>1.4999999999999999E-2</v>
      </c>
      <c r="S28" s="117">
        <v>1.7000000000000001E-2</v>
      </c>
      <c r="T28" s="117">
        <v>1.7999999999999999E-2</v>
      </c>
      <c r="U28" s="117">
        <v>0.02</v>
      </c>
      <c r="V28" s="117">
        <v>2.1000000000000001E-2</v>
      </c>
      <c r="W28" s="117">
        <v>2.3E-2</v>
      </c>
      <c r="X28" s="117">
        <v>2.5000000000000001E-2</v>
      </c>
      <c r="Y28" s="117">
        <v>2.5999999999999999E-2</v>
      </c>
      <c r="Z28" s="117">
        <v>2.8000000000000001E-2</v>
      </c>
      <c r="AA28" s="117">
        <v>2.9000000000000001E-2</v>
      </c>
      <c r="AB28" s="117">
        <v>3.1E-2</v>
      </c>
    </row>
    <row r="29" spans="1:28" x14ac:dyDescent="0.25">
      <c r="A29" s="105">
        <v>52</v>
      </c>
      <c r="B29" s="117">
        <v>4.516</v>
      </c>
      <c r="C29" s="117">
        <v>4.5229999999999997</v>
      </c>
      <c r="D29" s="117">
        <v>4.53</v>
      </c>
      <c r="E29" s="117">
        <v>4.5369999999999999</v>
      </c>
      <c r="F29" s="117">
        <v>4.5439999999999996</v>
      </c>
      <c r="G29" s="117">
        <v>4.55</v>
      </c>
      <c r="H29" s="117">
        <v>4.5570000000000004</v>
      </c>
      <c r="I29" s="117">
        <v>4.5640000000000001</v>
      </c>
      <c r="J29" s="117">
        <v>4.5709999999999997</v>
      </c>
      <c r="K29" s="117">
        <v>4.5780000000000003</v>
      </c>
      <c r="L29" s="117">
        <v>4.585</v>
      </c>
      <c r="M29" s="117">
        <v>4.5919999999999996</v>
      </c>
      <c r="P29" s="105">
        <v>52</v>
      </c>
      <c r="Q29" s="117">
        <v>3.2000000000000001E-2</v>
      </c>
      <c r="R29" s="117">
        <v>3.4000000000000002E-2</v>
      </c>
      <c r="S29" s="117">
        <v>3.5000000000000003E-2</v>
      </c>
      <c r="T29" s="117">
        <v>3.6999999999999998E-2</v>
      </c>
      <c r="U29" s="117">
        <v>3.7999999999999999E-2</v>
      </c>
      <c r="V29" s="117">
        <v>0.04</v>
      </c>
      <c r="W29" s="117">
        <v>4.2000000000000003E-2</v>
      </c>
      <c r="X29" s="117">
        <v>4.2999999999999997E-2</v>
      </c>
      <c r="Y29" s="117">
        <v>4.4999999999999998E-2</v>
      </c>
      <c r="Z29" s="117">
        <v>4.5999999999999999E-2</v>
      </c>
      <c r="AA29" s="117">
        <v>4.8000000000000001E-2</v>
      </c>
      <c r="AB29" s="117">
        <v>0.05</v>
      </c>
    </row>
    <row r="30" spans="1:28" x14ac:dyDescent="0.25">
      <c r="A30" s="105">
        <v>53</v>
      </c>
      <c r="B30" s="117">
        <v>4.5990000000000002</v>
      </c>
      <c r="C30" s="117">
        <v>4.6059999999999999</v>
      </c>
      <c r="D30" s="117">
        <v>4.6130000000000004</v>
      </c>
      <c r="E30" s="117">
        <v>4.62</v>
      </c>
      <c r="F30" s="117">
        <v>4.6280000000000001</v>
      </c>
      <c r="G30" s="117">
        <v>4.6349999999999998</v>
      </c>
      <c r="H30" s="117">
        <v>4.6420000000000003</v>
      </c>
      <c r="I30" s="117">
        <v>4.649</v>
      </c>
      <c r="J30" s="117">
        <v>4.6559999999999997</v>
      </c>
      <c r="K30" s="117">
        <v>4.6630000000000003</v>
      </c>
      <c r="L30" s="117">
        <v>4.67</v>
      </c>
      <c r="M30" s="117">
        <v>4.6769999999999996</v>
      </c>
      <c r="P30" s="105">
        <v>53</v>
      </c>
      <c r="Q30" s="117">
        <v>5.0999999999999997E-2</v>
      </c>
      <c r="R30" s="117">
        <v>5.2999999999999999E-2</v>
      </c>
      <c r="S30" s="117">
        <v>5.5E-2</v>
      </c>
      <c r="T30" s="117">
        <v>5.6000000000000001E-2</v>
      </c>
      <c r="U30" s="117">
        <v>5.8000000000000003E-2</v>
      </c>
      <c r="V30" s="117">
        <v>0.06</v>
      </c>
      <c r="W30" s="117">
        <v>6.0999999999999999E-2</v>
      </c>
      <c r="X30" s="117">
        <v>6.3E-2</v>
      </c>
      <c r="Y30" s="117">
        <v>6.5000000000000002E-2</v>
      </c>
      <c r="Z30" s="117">
        <v>6.6000000000000003E-2</v>
      </c>
      <c r="AA30" s="117">
        <v>6.8000000000000005E-2</v>
      </c>
      <c r="AB30" s="117">
        <v>7.0000000000000007E-2</v>
      </c>
    </row>
    <row r="31" spans="1:28" x14ac:dyDescent="0.25">
      <c r="A31" s="105">
        <v>54</v>
      </c>
      <c r="B31" s="117">
        <v>4.6849999999999996</v>
      </c>
      <c r="C31" s="117">
        <v>4.6920000000000002</v>
      </c>
      <c r="D31" s="117">
        <v>4.6989999999999998</v>
      </c>
      <c r="E31" s="117">
        <v>4.7069999999999999</v>
      </c>
      <c r="F31" s="117">
        <v>4.7140000000000004</v>
      </c>
      <c r="G31" s="117">
        <v>4.7210000000000001</v>
      </c>
      <c r="H31" s="117">
        <v>4.7290000000000001</v>
      </c>
      <c r="I31" s="117">
        <v>4.7359999999999998</v>
      </c>
      <c r="J31" s="117">
        <v>4.7430000000000003</v>
      </c>
      <c r="K31" s="117">
        <v>4.75</v>
      </c>
      <c r="L31" s="117">
        <v>4.758</v>
      </c>
      <c r="M31" s="117">
        <v>4.7649999999999997</v>
      </c>
      <c r="P31" s="105">
        <v>54</v>
      </c>
      <c r="Q31" s="117">
        <v>7.0999999999999994E-2</v>
      </c>
      <c r="R31" s="117">
        <v>7.2999999999999995E-2</v>
      </c>
      <c r="S31" s="117">
        <v>7.4999999999999997E-2</v>
      </c>
      <c r="T31" s="117">
        <v>7.6999999999999999E-2</v>
      </c>
      <c r="U31" s="117">
        <v>7.8E-2</v>
      </c>
      <c r="V31" s="117">
        <v>0.08</v>
      </c>
      <c r="W31" s="117">
        <v>8.2000000000000003E-2</v>
      </c>
      <c r="X31" s="117">
        <v>8.4000000000000005E-2</v>
      </c>
      <c r="Y31" s="117">
        <v>8.5999999999999993E-2</v>
      </c>
      <c r="Z31" s="117">
        <v>8.6999999999999994E-2</v>
      </c>
      <c r="AA31" s="117">
        <v>8.8999999999999996E-2</v>
      </c>
      <c r="AB31" s="117">
        <v>9.0999999999999998E-2</v>
      </c>
    </row>
    <row r="32" spans="1:28" x14ac:dyDescent="0.25">
      <c r="A32" s="105">
        <v>55</v>
      </c>
      <c r="B32" s="117">
        <v>4.7690000000000001</v>
      </c>
      <c r="C32" s="117"/>
      <c r="D32" s="117"/>
      <c r="E32" s="117"/>
      <c r="F32" s="117"/>
      <c r="G32" s="117"/>
      <c r="H32" s="117"/>
      <c r="I32" s="117"/>
      <c r="J32" s="117"/>
      <c r="K32" s="117"/>
      <c r="L32" s="117"/>
      <c r="M32" s="117"/>
      <c r="P32" s="105">
        <v>55</v>
      </c>
      <c r="Q32" s="117">
        <v>9.1999999999999998E-2</v>
      </c>
      <c r="R32" s="117"/>
      <c r="S32" s="117"/>
      <c r="T32" s="117"/>
      <c r="U32" s="117"/>
      <c r="V32" s="117"/>
      <c r="W32" s="117"/>
      <c r="X32" s="117"/>
      <c r="Y32" s="117"/>
      <c r="Z32" s="117"/>
      <c r="AA32" s="117"/>
      <c r="AB32" s="117"/>
    </row>
    <row r="44" ht="39.6" customHeight="1" x14ac:dyDescent="0.25"/>
    <row r="46" ht="27.6" customHeight="1" x14ac:dyDescent="0.25"/>
  </sheetData>
  <sheetProtection algorithmName="SHA-512" hashValue="V4MDCSQAvBBKiSfWVVDWgf1LlCNm3nVExOHv9nsko23uV9sP6h0rGK0LvRqSDuTHnRYBIyteYzzdQopMQ7hYwg==" saltValue="4A4z7Ke7xQU+tt7JPyep9g==" spinCount="100000" sheet="1" objects="1" scenarios="1"/>
  <conditionalFormatting sqref="A6:A16 A18:A21">
    <cfRule type="expression" dxfId="287" priority="29" stopIfTrue="1">
      <formula>MOD(ROW(),2)=0</formula>
    </cfRule>
    <cfRule type="expression" dxfId="286" priority="30" stopIfTrue="1">
      <formula>MOD(ROW(),2)&lt;&gt;0</formula>
    </cfRule>
  </conditionalFormatting>
  <conditionalFormatting sqref="B6:M16 C17:M21">
    <cfRule type="expression" dxfId="285" priority="31" stopIfTrue="1">
      <formula>MOD(ROW(),2)=0</formula>
    </cfRule>
    <cfRule type="expression" dxfId="284" priority="32" stopIfTrue="1">
      <formula>MOD(ROW(),2)&lt;&gt;0</formula>
    </cfRule>
  </conditionalFormatting>
  <conditionalFormatting sqref="P6:P16 P18:P21">
    <cfRule type="expression" dxfId="283" priority="37" stopIfTrue="1">
      <formula>MOD(ROW(),2)=0</formula>
    </cfRule>
    <cfRule type="expression" dxfId="282" priority="38" stopIfTrue="1">
      <formula>MOD(ROW(),2)&lt;&gt;0</formula>
    </cfRule>
  </conditionalFormatting>
  <conditionalFormatting sqref="Q6:AB16 R17:AB21">
    <cfRule type="expression" dxfId="281" priority="39" stopIfTrue="1">
      <formula>MOD(ROW(),2)=0</formula>
    </cfRule>
    <cfRule type="expression" dxfId="280" priority="40" stopIfTrue="1">
      <formula>MOD(ROW(),2)&lt;&gt;0</formula>
    </cfRule>
  </conditionalFormatting>
  <conditionalFormatting sqref="A17">
    <cfRule type="expression" dxfId="279" priority="23" stopIfTrue="1">
      <formula>MOD(ROW(),2)=0</formula>
    </cfRule>
    <cfRule type="expression" dxfId="278" priority="24" stopIfTrue="1">
      <formula>MOD(ROW(),2)&lt;&gt;0</formula>
    </cfRule>
  </conditionalFormatting>
  <conditionalFormatting sqref="B17">
    <cfRule type="expression" dxfId="277" priority="21" stopIfTrue="1">
      <formula>MOD(ROW(),2)=0</formula>
    </cfRule>
    <cfRule type="expression" dxfId="276" priority="22" stopIfTrue="1">
      <formula>MOD(ROW(),2)&lt;&gt;0</formula>
    </cfRule>
  </conditionalFormatting>
  <conditionalFormatting sqref="P17">
    <cfRule type="expression" dxfId="275" priority="17" stopIfTrue="1">
      <formula>MOD(ROW(),2)=0</formula>
    </cfRule>
    <cfRule type="expression" dxfId="274" priority="18" stopIfTrue="1">
      <formula>MOD(ROW(),2)&lt;&gt;0</formula>
    </cfRule>
  </conditionalFormatting>
  <conditionalFormatting sqref="Q17">
    <cfRule type="expression" dxfId="273" priority="15" stopIfTrue="1">
      <formula>MOD(ROW(),2)=0</formula>
    </cfRule>
    <cfRule type="expression" dxfId="272" priority="16" stopIfTrue="1">
      <formula>MOD(ROW(),2)&lt;&gt;0</formula>
    </cfRule>
  </conditionalFormatting>
  <conditionalFormatting sqref="A26:A32">
    <cfRule type="expression" dxfId="271" priority="11" stopIfTrue="1">
      <formula>MOD(ROW(),2)=0</formula>
    </cfRule>
    <cfRule type="expression" dxfId="270" priority="12" stopIfTrue="1">
      <formula>MOD(ROW(),2)&lt;&gt;0</formula>
    </cfRule>
  </conditionalFormatting>
  <conditionalFormatting sqref="B26:M32">
    <cfRule type="expression" dxfId="269" priority="13" stopIfTrue="1">
      <formula>MOD(ROW(),2)=0</formula>
    </cfRule>
    <cfRule type="expression" dxfId="268" priority="14" stopIfTrue="1">
      <formula>MOD(ROW(),2)&lt;&gt;0</formula>
    </cfRule>
  </conditionalFormatting>
  <conditionalFormatting sqref="P26:P32">
    <cfRule type="expression" dxfId="267" priority="7" stopIfTrue="1">
      <formula>MOD(ROW(),2)=0</formula>
    </cfRule>
    <cfRule type="expression" dxfId="266" priority="8" stopIfTrue="1">
      <formula>MOD(ROW(),2)&lt;&gt;0</formula>
    </cfRule>
  </conditionalFormatting>
  <conditionalFormatting sqref="Q26:AB32">
    <cfRule type="expression" dxfId="265" priority="9" stopIfTrue="1">
      <formula>MOD(ROW(),2)=0</formula>
    </cfRule>
    <cfRule type="expression" dxfId="264" priority="10" stopIfTrue="1">
      <formula>MOD(ROW(),2)&lt;&gt;0</formula>
    </cfRule>
  </conditionalFormatting>
  <conditionalFormatting sqref="B18:B21">
    <cfRule type="expression" dxfId="263" priority="5" stopIfTrue="1">
      <formula>MOD(ROW(),2)=0</formula>
    </cfRule>
    <cfRule type="expression" dxfId="262" priority="6" stopIfTrue="1">
      <formula>MOD(ROW(),2)&lt;&gt;0</formula>
    </cfRule>
  </conditionalFormatting>
  <conditionalFormatting sqref="Q18 Q20:Q21">
    <cfRule type="expression" dxfId="261" priority="3" stopIfTrue="1">
      <formula>MOD(ROW(),2)=0</formula>
    </cfRule>
    <cfRule type="expression" dxfId="260" priority="4" stopIfTrue="1">
      <formula>MOD(ROW(),2)&lt;&gt;0</formula>
    </cfRule>
  </conditionalFormatting>
  <conditionalFormatting sqref="Q19">
    <cfRule type="expression" dxfId="259" priority="1" stopIfTrue="1">
      <formula>MOD(ROW(),2)=0</formula>
    </cfRule>
    <cfRule type="expression" dxfId="258" priority="2" stopIfTrue="1">
      <formula>MOD(ROW(),2)&lt;&gt;0</formula>
    </cfRule>
  </conditionalFormatting>
  <hyperlinks>
    <hyperlink ref="B24" location="Assumptions!A1" display="Assumptions" xr:uid="{DB45B47C-4D07-4B91-AB83-0EDCE7DB28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83"/>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549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811</v>
      </c>
      <c r="C14" s="83"/>
      <c r="D14" s="83"/>
      <c r="E14" s="83"/>
      <c r="F14" s="83"/>
      <c r="G14" s="83"/>
      <c r="H14" s="83"/>
      <c r="I14" s="83"/>
      <c r="J14" s="83"/>
      <c r="K14" s="83"/>
      <c r="L14" s="83"/>
      <c r="M14" s="83"/>
    </row>
    <row r="15" spans="1:13" x14ac:dyDescent="0.25">
      <c r="A15" s="82" t="s">
        <v>53</v>
      </c>
      <c r="B15" s="83" t="s">
        <v>550</v>
      </c>
      <c r="C15" s="83"/>
      <c r="D15" s="83"/>
      <c r="E15" s="83"/>
      <c r="F15" s="83"/>
      <c r="G15" s="83"/>
      <c r="H15" s="83"/>
      <c r="I15" s="83"/>
      <c r="J15" s="83"/>
      <c r="K15" s="83"/>
      <c r="L15" s="83"/>
      <c r="M15" s="83"/>
    </row>
    <row r="16" spans="1:13" x14ac:dyDescent="0.25">
      <c r="A16" s="82" t="s">
        <v>54</v>
      </c>
      <c r="B16" s="83" t="s">
        <v>551</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4.7560000000000002</v>
      </c>
      <c r="C27" s="117">
        <v>4.6790000000000003</v>
      </c>
      <c r="D27" s="117">
        <v>4.6020000000000003</v>
      </c>
      <c r="E27" s="117">
        <v>4.5250000000000004</v>
      </c>
      <c r="F27" s="117">
        <v>4.4470000000000001</v>
      </c>
      <c r="G27" s="117">
        <v>4.37</v>
      </c>
      <c r="H27" s="117">
        <v>4.2930000000000001</v>
      </c>
      <c r="I27" s="117">
        <v>4.2160000000000002</v>
      </c>
      <c r="J27" s="117">
        <v>4.1379999999999999</v>
      </c>
      <c r="K27" s="117">
        <v>4.0609999999999999</v>
      </c>
      <c r="L27" s="117">
        <v>3.984</v>
      </c>
      <c r="M27" s="117">
        <v>3.907</v>
      </c>
    </row>
    <row r="28" spans="1:13" x14ac:dyDescent="0.25">
      <c r="A28" s="105">
        <v>51</v>
      </c>
      <c r="B28" s="117">
        <v>3.8290000000000002</v>
      </c>
      <c r="C28" s="117">
        <v>3.75</v>
      </c>
      <c r="D28" s="117">
        <v>3.6720000000000002</v>
      </c>
      <c r="E28" s="117">
        <v>3.593</v>
      </c>
      <c r="F28" s="117">
        <v>3.5150000000000001</v>
      </c>
      <c r="G28" s="117">
        <v>3.4359999999999999</v>
      </c>
      <c r="H28" s="117">
        <v>3.3570000000000002</v>
      </c>
      <c r="I28" s="117">
        <v>3.2789999999999999</v>
      </c>
      <c r="J28" s="117">
        <v>3.2</v>
      </c>
      <c r="K28" s="117">
        <v>3.1219999999999999</v>
      </c>
      <c r="L28" s="117">
        <v>3.0430000000000001</v>
      </c>
      <c r="M28" s="117">
        <v>2.9649999999999999</v>
      </c>
    </row>
    <row r="29" spans="1:13" x14ac:dyDescent="0.25">
      <c r="A29" s="105">
        <v>52</v>
      </c>
      <c r="B29" s="117">
        <v>2.8849999999999998</v>
      </c>
      <c r="C29" s="117">
        <v>2.806</v>
      </c>
      <c r="D29" s="117">
        <v>2.726</v>
      </c>
      <c r="E29" s="117">
        <v>2.6459999999999999</v>
      </c>
      <c r="F29" s="117">
        <v>2.5659999999999998</v>
      </c>
      <c r="G29" s="117">
        <v>2.4860000000000002</v>
      </c>
      <c r="H29" s="117">
        <v>2.4060000000000001</v>
      </c>
      <c r="I29" s="117">
        <v>2.3260000000000001</v>
      </c>
      <c r="J29" s="117">
        <v>2.246</v>
      </c>
      <c r="K29" s="117">
        <v>2.1659999999999999</v>
      </c>
      <c r="L29" s="117">
        <v>2.0870000000000002</v>
      </c>
      <c r="M29" s="117">
        <v>2.0070000000000001</v>
      </c>
    </row>
    <row r="30" spans="1:13" x14ac:dyDescent="0.25">
      <c r="A30" s="105">
        <v>53</v>
      </c>
      <c r="B30" s="117">
        <v>1.9259999999999999</v>
      </c>
      <c r="C30" s="117">
        <v>1.845</v>
      </c>
      <c r="D30" s="117">
        <v>1.764</v>
      </c>
      <c r="E30" s="117">
        <v>1.6819999999999999</v>
      </c>
      <c r="F30" s="117">
        <v>1.601</v>
      </c>
      <c r="G30" s="117">
        <v>1.52</v>
      </c>
      <c r="H30" s="117">
        <v>1.4390000000000001</v>
      </c>
      <c r="I30" s="117">
        <v>1.357</v>
      </c>
      <c r="J30" s="117">
        <v>1.276</v>
      </c>
      <c r="K30" s="117">
        <v>1.1950000000000001</v>
      </c>
      <c r="L30" s="117">
        <v>1.113</v>
      </c>
      <c r="M30" s="117">
        <v>1.032</v>
      </c>
    </row>
    <row r="31" spans="1:13" x14ac:dyDescent="0.25">
      <c r="A31" s="105">
        <v>54</v>
      </c>
      <c r="B31" s="117">
        <v>0.95</v>
      </c>
      <c r="C31" s="117">
        <v>0.86799999999999999</v>
      </c>
      <c r="D31" s="117">
        <v>0.78500000000000003</v>
      </c>
      <c r="E31" s="117">
        <v>0.70199999999999996</v>
      </c>
      <c r="F31" s="117">
        <v>0.62</v>
      </c>
      <c r="G31" s="117">
        <v>0.53700000000000003</v>
      </c>
      <c r="H31" s="117">
        <v>0.45400000000000001</v>
      </c>
      <c r="I31" s="117">
        <v>0.372</v>
      </c>
      <c r="J31" s="117">
        <v>0.28899999999999998</v>
      </c>
      <c r="K31" s="117">
        <v>0.20699999999999999</v>
      </c>
      <c r="L31" s="117">
        <v>0.124</v>
      </c>
      <c r="M31" s="117">
        <v>4.1000000000000002E-2</v>
      </c>
    </row>
    <row r="32" spans="1:13" x14ac:dyDescent="0.25">
      <c r="A32" s="105">
        <v>55</v>
      </c>
      <c r="B32" s="117">
        <v>0</v>
      </c>
      <c r="C32" s="117"/>
      <c r="D32" s="117"/>
      <c r="E32" s="117"/>
      <c r="F32" s="117"/>
      <c r="G32" s="117"/>
      <c r="H32" s="117"/>
      <c r="I32" s="117"/>
      <c r="J32" s="117"/>
      <c r="K32" s="117"/>
      <c r="L32" s="117"/>
      <c r="M32" s="117"/>
    </row>
    <row r="44" ht="39.6" customHeight="1" x14ac:dyDescent="0.25"/>
    <row r="46" ht="27.6" customHeight="1" x14ac:dyDescent="0.25"/>
  </sheetData>
  <sheetProtection algorithmName="SHA-512" hashValue="ivtRr4f+NNM2ixobpBbh8blTpGjhsnmt3uEgdXihMAovfUp3YAxARnYo9ugPAC/u4Rzp+gqtroO1MK2g1y0mEw==" saltValue="KIU9ZqQ7/E7beAomDzWbJw==" spinCount="100000" sheet="1" objects="1" scenarios="1"/>
  <conditionalFormatting sqref="A6:A16 A18:A21">
    <cfRule type="expression" dxfId="257" priority="17" stopIfTrue="1">
      <formula>MOD(ROW(),2)=0</formula>
    </cfRule>
    <cfRule type="expression" dxfId="256" priority="18" stopIfTrue="1">
      <formula>MOD(ROW(),2)&lt;&gt;0</formula>
    </cfRule>
  </conditionalFormatting>
  <conditionalFormatting sqref="B6:M16 C17:M21">
    <cfRule type="expression" dxfId="255" priority="19" stopIfTrue="1">
      <formula>MOD(ROW(),2)=0</formula>
    </cfRule>
    <cfRule type="expression" dxfId="254" priority="20" stopIfTrue="1">
      <formula>MOD(ROW(),2)&lt;&gt;0</formula>
    </cfRule>
  </conditionalFormatting>
  <conditionalFormatting sqref="A17">
    <cfRule type="expression" dxfId="253" priority="11" stopIfTrue="1">
      <formula>MOD(ROW(),2)=0</formula>
    </cfRule>
    <cfRule type="expression" dxfId="252" priority="12" stopIfTrue="1">
      <formula>MOD(ROW(),2)&lt;&gt;0</formula>
    </cfRule>
  </conditionalFormatting>
  <conditionalFormatting sqref="B17">
    <cfRule type="expression" dxfId="251" priority="9" stopIfTrue="1">
      <formula>MOD(ROW(),2)=0</formula>
    </cfRule>
    <cfRule type="expression" dxfId="250" priority="10" stopIfTrue="1">
      <formula>MOD(ROW(),2)&lt;&gt;0</formula>
    </cfRule>
  </conditionalFormatting>
  <conditionalFormatting sqref="A26:A32">
    <cfRule type="expression" dxfId="249" priority="3" stopIfTrue="1">
      <formula>MOD(ROW(),2)=0</formula>
    </cfRule>
    <cfRule type="expression" dxfId="248" priority="4" stopIfTrue="1">
      <formula>MOD(ROW(),2)&lt;&gt;0</formula>
    </cfRule>
  </conditionalFormatting>
  <conditionalFormatting sqref="B26:M32">
    <cfRule type="expression" dxfId="247" priority="5" stopIfTrue="1">
      <formula>MOD(ROW(),2)=0</formula>
    </cfRule>
    <cfRule type="expression" dxfId="246" priority="6" stopIfTrue="1">
      <formula>MOD(ROW(),2)&lt;&gt;0</formula>
    </cfRule>
  </conditionalFormatting>
  <conditionalFormatting sqref="B18:B21">
    <cfRule type="expression" dxfId="245" priority="1" stopIfTrue="1">
      <formula>MOD(ROW(),2)=0</formula>
    </cfRule>
    <cfRule type="expression" dxfId="244" priority="2" stopIfTrue="1">
      <formula>MOD(ROW(),2)&lt;&gt;0</formula>
    </cfRule>
  </conditionalFormatting>
  <hyperlinks>
    <hyperlink ref="B24" location="Assumptions!A1" display="Assumptions" xr:uid="{C75F0D41-A215-48C5-B9DE-F1A539BD10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84"/>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552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812</v>
      </c>
      <c r="C14" s="83"/>
      <c r="D14" s="83"/>
      <c r="E14" s="83"/>
      <c r="F14" s="83"/>
      <c r="G14" s="83"/>
      <c r="H14" s="83"/>
      <c r="I14" s="83"/>
      <c r="J14" s="83"/>
      <c r="K14" s="83"/>
      <c r="L14" s="83"/>
      <c r="M14" s="83"/>
    </row>
    <row r="15" spans="1:13" x14ac:dyDescent="0.25">
      <c r="A15" s="82" t="s">
        <v>53</v>
      </c>
      <c r="B15" s="83" t="s">
        <v>553</v>
      </c>
      <c r="C15" s="83"/>
      <c r="D15" s="83"/>
      <c r="E15" s="83"/>
      <c r="F15" s="83"/>
      <c r="G15" s="83"/>
      <c r="H15" s="83"/>
      <c r="I15" s="83"/>
      <c r="J15" s="83"/>
      <c r="K15" s="83"/>
      <c r="L15" s="83"/>
      <c r="M15" s="83"/>
    </row>
    <row r="16" spans="1:13" x14ac:dyDescent="0.25">
      <c r="A16" s="82" t="s">
        <v>54</v>
      </c>
      <c r="B16" s="83" t="s">
        <v>554</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9.1129999999999995</v>
      </c>
      <c r="C27" s="117">
        <v>9.0429999999999993</v>
      </c>
      <c r="D27" s="117">
        <v>8.9730000000000008</v>
      </c>
      <c r="E27" s="117">
        <v>8.9030000000000005</v>
      </c>
      <c r="F27" s="117">
        <v>8.8330000000000002</v>
      </c>
      <c r="G27" s="117">
        <v>8.7629999999999999</v>
      </c>
      <c r="H27" s="117">
        <v>8.6929999999999996</v>
      </c>
      <c r="I27" s="117">
        <v>8.6219999999999999</v>
      </c>
      <c r="J27" s="117">
        <v>8.5519999999999996</v>
      </c>
      <c r="K27" s="117">
        <v>8.4819999999999993</v>
      </c>
      <c r="L27" s="117">
        <v>8.4120000000000008</v>
      </c>
      <c r="M27" s="117">
        <v>8.3420000000000005</v>
      </c>
    </row>
    <row r="28" spans="1:13" x14ac:dyDescent="0.25">
      <c r="A28" s="105">
        <v>51</v>
      </c>
      <c r="B28" s="117">
        <v>8.2710000000000008</v>
      </c>
      <c r="C28" s="117">
        <v>8.1999999999999993</v>
      </c>
      <c r="D28" s="117">
        <v>8.1289999999999996</v>
      </c>
      <c r="E28" s="117">
        <v>8.0579999999999998</v>
      </c>
      <c r="F28" s="117">
        <v>7.9859999999999998</v>
      </c>
      <c r="G28" s="117">
        <v>7.915</v>
      </c>
      <c r="H28" s="117">
        <v>7.8440000000000003</v>
      </c>
      <c r="I28" s="117">
        <v>7.7720000000000002</v>
      </c>
      <c r="J28" s="117">
        <v>7.7009999999999996</v>
      </c>
      <c r="K28" s="117">
        <v>7.63</v>
      </c>
      <c r="L28" s="117">
        <v>7.5590000000000002</v>
      </c>
      <c r="M28" s="117">
        <v>7.4870000000000001</v>
      </c>
    </row>
    <row r="29" spans="1:13" x14ac:dyDescent="0.25">
      <c r="A29" s="105">
        <v>52</v>
      </c>
      <c r="B29" s="117">
        <v>7.415</v>
      </c>
      <c r="C29" s="117">
        <v>7.343</v>
      </c>
      <c r="D29" s="117">
        <v>7.27</v>
      </c>
      <c r="E29" s="117">
        <v>7.1980000000000004</v>
      </c>
      <c r="F29" s="117">
        <v>7.125</v>
      </c>
      <c r="G29" s="117">
        <v>7.0529999999999999</v>
      </c>
      <c r="H29" s="117">
        <v>6.98</v>
      </c>
      <c r="I29" s="117">
        <v>6.9080000000000004</v>
      </c>
      <c r="J29" s="117">
        <v>6.835</v>
      </c>
      <c r="K29" s="117">
        <v>6.7629999999999999</v>
      </c>
      <c r="L29" s="117">
        <v>6.69</v>
      </c>
      <c r="M29" s="117">
        <v>6.6180000000000003</v>
      </c>
    </row>
    <row r="30" spans="1:13" x14ac:dyDescent="0.25">
      <c r="A30" s="105">
        <v>53</v>
      </c>
      <c r="B30" s="117">
        <v>6.5439999999999996</v>
      </c>
      <c r="C30" s="117">
        <v>6.4710000000000001</v>
      </c>
      <c r="D30" s="117">
        <v>6.3970000000000002</v>
      </c>
      <c r="E30" s="117">
        <v>6.3230000000000004</v>
      </c>
      <c r="F30" s="117">
        <v>6.2489999999999997</v>
      </c>
      <c r="G30" s="117">
        <v>6.1760000000000002</v>
      </c>
      <c r="H30" s="117">
        <v>6.1020000000000003</v>
      </c>
      <c r="I30" s="117">
        <v>6.0279999999999996</v>
      </c>
      <c r="J30" s="117">
        <v>5.9539999999999997</v>
      </c>
      <c r="K30" s="117">
        <v>5.88</v>
      </c>
      <c r="L30" s="117">
        <v>5.8070000000000004</v>
      </c>
      <c r="M30" s="117">
        <v>5.7329999999999997</v>
      </c>
    </row>
    <row r="31" spans="1:13" x14ac:dyDescent="0.25">
      <c r="A31" s="105">
        <v>54</v>
      </c>
      <c r="B31" s="117">
        <v>5.6580000000000004</v>
      </c>
      <c r="C31" s="117">
        <v>5.5830000000000002</v>
      </c>
      <c r="D31" s="117">
        <v>5.508</v>
      </c>
      <c r="E31" s="117">
        <v>5.4329999999999998</v>
      </c>
      <c r="F31" s="117">
        <v>5.3579999999999997</v>
      </c>
      <c r="G31" s="117">
        <v>5.2830000000000004</v>
      </c>
      <c r="H31" s="117">
        <v>5.2080000000000002</v>
      </c>
      <c r="I31" s="117">
        <v>5.133</v>
      </c>
      <c r="J31" s="117">
        <v>5.0579999999999998</v>
      </c>
      <c r="K31" s="117">
        <v>4.9829999999999997</v>
      </c>
      <c r="L31" s="117">
        <v>4.9080000000000004</v>
      </c>
      <c r="M31" s="117">
        <v>4.8330000000000002</v>
      </c>
    </row>
    <row r="32" spans="1:13" x14ac:dyDescent="0.25">
      <c r="A32" s="105">
        <v>55</v>
      </c>
      <c r="B32" s="117">
        <v>4.7949999999999999</v>
      </c>
      <c r="C32" s="117"/>
      <c r="D32" s="117"/>
      <c r="E32" s="117"/>
      <c r="F32" s="117"/>
      <c r="G32" s="117"/>
      <c r="H32" s="117"/>
      <c r="I32" s="117"/>
      <c r="J32" s="117"/>
      <c r="K32" s="117"/>
      <c r="L32" s="117"/>
      <c r="M32" s="117"/>
    </row>
    <row r="44" ht="39.6" customHeight="1" x14ac:dyDescent="0.25"/>
    <row r="46" ht="27.6" customHeight="1" x14ac:dyDescent="0.25"/>
  </sheetData>
  <sheetProtection algorithmName="SHA-512" hashValue="dhLNXOsiog/sp2T1Lb3lCQ+xZEgkUAXOc503utvch68sliy91pOBvbK01AhGrh9gM0EkLtjDneWautC3b8/+EA==" saltValue="FOpM+W55K0gOuKWDp+gKTg==" spinCount="100000" sheet="1" objects="1" scenarios="1"/>
  <conditionalFormatting sqref="A6:A16 A18:A21">
    <cfRule type="expression" dxfId="243" priority="17" stopIfTrue="1">
      <formula>MOD(ROW(),2)=0</formula>
    </cfRule>
    <cfRule type="expression" dxfId="242" priority="18" stopIfTrue="1">
      <formula>MOD(ROW(),2)&lt;&gt;0</formula>
    </cfRule>
  </conditionalFormatting>
  <conditionalFormatting sqref="B6:M16 C17:M21">
    <cfRule type="expression" dxfId="241" priority="19" stopIfTrue="1">
      <formula>MOD(ROW(),2)=0</formula>
    </cfRule>
    <cfRule type="expression" dxfId="240" priority="20" stopIfTrue="1">
      <formula>MOD(ROW(),2)&lt;&gt;0</formula>
    </cfRule>
  </conditionalFormatting>
  <conditionalFormatting sqref="A17">
    <cfRule type="expression" dxfId="239" priority="11" stopIfTrue="1">
      <formula>MOD(ROW(),2)=0</formula>
    </cfRule>
    <cfRule type="expression" dxfId="238" priority="12" stopIfTrue="1">
      <formula>MOD(ROW(),2)&lt;&gt;0</formula>
    </cfRule>
  </conditionalFormatting>
  <conditionalFormatting sqref="B17">
    <cfRule type="expression" dxfId="237" priority="9" stopIfTrue="1">
      <formula>MOD(ROW(),2)=0</formula>
    </cfRule>
    <cfRule type="expression" dxfId="236" priority="10" stopIfTrue="1">
      <formula>MOD(ROW(),2)&lt;&gt;0</formula>
    </cfRule>
  </conditionalFormatting>
  <conditionalFormatting sqref="A26:A32">
    <cfRule type="expression" dxfId="235" priority="3" stopIfTrue="1">
      <formula>MOD(ROW(),2)=0</formula>
    </cfRule>
    <cfRule type="expression" dxfId="234" priority="4" stopIfTrue="1">
      <formula>MOD(ROW(),2)&lt;&gt;0</formula>
    </cfRule>
  </conditionalFormatting>
  <conditionalFormatting sqref="B26:M32">
    <cfRule type="expression" dxfId="233" priority="5" stopIfTrue="1">
      <formula>MOD(ROW(),2)=0</formula>
    </cfRule>
    <cfRule type="expression" dxfId="232" priority="6" stopIfTrue="1">
      <formula>MOD(ROW(),2)&lt;&gt;0</formula>
    </cfRule>
  </conditionalFormatting>
  <conditionalFormatting sqref="B18:B21">
    <cfRule type="expression" dxfId="231" priority="1" stopIfTrue="1">
      <formula>MOD(ROW(),2)=0</formula>
    </cfRule>
    <cfRule type="expression" dxfId="230" priority="2" stopIfTrue="1">
      <formula>MOD(ROW(),2)&lt;&gt;0</formula>
    </cfRule>
  </conditionalFormatting>
  <hyperlinks>
    <hyperlink ref="B24" location="Assumptions!A1" display="Assumptions" xr:uid="{CA9471C6-D983-491F-8075-350447149F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85"/>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x-813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555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813</v>
      </c>
      <c r="C14" s="83"/>
      <c r="D14" s="83"/>
      <c r="E14" s="83"/>
      <c r="F14" s="83"/>
      <c r="G14" s="83"/>
      <c r="H14" s="83"/>
      <c r="I14" s="83"/>
      <c r="J14" s="83"/>
      <c r="K14" s="83"/>
      <c r="L14" s="83"/>
      <c r="M14" s="83"/>
    </row>
    <row r="15" spans="1:13" x14ac:dyDescent="0.25">
      <c r="A15" s="82" t="s">
        <v>53</v>
      </c>
      <c r="B15" s="83" t="s">
        <v>556</v>
      </c>
      <c r="C15" s="83"/>
      <c r="D15" s="83"/>
      <c r="E15" s="83"/>
      <c r="F15" s="83"/>
      <c r="G15" s="83"/>
      <c r="H15" s="83"/>
      <c r="I15" s="83"/>
      <c r="J15" s="83"/>
      <c r="K15" s="83"/>
      <c r="L15" s="83"/>
      <c r="M15" s="83"/>
    </row>
    <row r="16" spans="1:13" x14ac:dyDescent="0.25">
      <c r="A16" s="82" t="s">
        <v>54</v>
      </c>
      <c r="B16" s="83" t="s">
        <v>518</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55</v>
      </c>
      <c r="B27" s="117">
        <v>24.893000000000001</v>
      </c>
      <c r="C27" s="117">
        <v>24.844000000000001</v>
      </c>
      <c r="D27" s="117">
        <v>24.795000000000002</v>
      </c>
      <c r="E27" s="117">
        <v>24.745999999999999</v>
      </c>
      <c r="F27" s="117">
        <v>24.696000000000002</v>
      </c>
      <c r="G27" s="117">
        <v>24.646999999999998</v>
      </c>
      <c r="H27" s="117">
        <v>24.597999999999999</v>
      </c>
      <c r="I27" s="117">
        <v>24.548999999999999</v>
      </c>
      <c r="J27" s="117">
        <v>24.5</v>
      </c>
      <c r="K27" s="117">
        <v>24.451000000000001</v>
      </c>
      <c r="L27" s="117">
        <v>24.402000000000001</v>
      </c>
      <c r="M27" s="117">
        <v>24.353000000000002</v>
      </c>
    </row>
    <row r="28" spans="1:13" x14ac:dyDescent="0.25">
      <c r="A28" s="105">
        <v>56</v>
      </c>
      <c r="B28" s="117">
        <v>24.303999999999998</v>
      </c>
      <c r="C28" s="117">
        <v>24.254000000000001</v>
      </c>
      <c r="D28" s="117">
        <v>24.204999999999998</v>
      </c>
      <c r="E28" s="117">
        <v>24.155000000000001</v>
      </c>
      <c r="F28" s="117">
        <v>24.106000000000002</v>
      </c>
      <c r="G28" s="117">
        <v>24.056000000000001</v>
      </c>
      <c r="H28" s="117">
        <v>24.007000000000001</v>
      </c>
      <c r="I28" s="117">
        <v>23.957000000000001</v>
      </c>
      <c r="J28" s="117">
        <v>23.908000000000001</v>
      </c>
      <c r="K28" s="117">
        <v>23.858000000000001</v>
      </c>
      <c r="L28" s="117">
        <v>23.808</v>
      </c>
      <c r="M28" s="117">
        <v>23.759</v>
      </c>
    </row>
    <row r="29" spans="1:13" x14ac:dyDescent="0.25">
      <c r="A29" s="105">
        <v>57</v>
      </c>
      <c r="B29" s="117">
        <v>23.709</v>
      </c>
      <c r="C29" s="117">
        <v>23.658999999999999</v>
      </c>
      <c r="D29" s="117">
        <v>23.609000000000002</v>
      </c>
      <c r="E29" s="117">
        <v>23.559000000000001</v>
      </c>
      <c r="F29" s="117">
        <v>23.509</v>
      </c>
      <c r="G29" s="117">
        <v>23.459</v>
      </c>
      <c r="H29" s="117">
        <v>23.408999999999999</v>
      </c>
      <c r="I29" s="117">
        <v>23.359000000000002</v>
      </c>
      <c r="J29" s="117">
        <v>23.309000000000001</v>
      </c>
      <c r="K29" s="117">
        <v>23.259</v>
      </c>
      <c r="L29" s="117">
        <v>23.209</v>
      </c>
      <c r="M29" s="117">
        <v>23.158999999999999</v>
      </c>
    </row>
    <row r="30" spans="1:13" x14ac:dyDescent="0.25">
      <c r="A30" s="105">
        <v>58</v>
      </c>
      <c r="B30" s="117">
        <v>23.109000000000002</v>
      </c>
      <c r="C30" s="117">
        <v>23.058</v>
      </c>
      <c r="D30" s="117">
        <v>23.007999999999999</v>
      </c>
      <c r="E30" s="117">
        <v>22.957000000000001</v>
      </c>
      <c r="F30" s="117">
        <v>22.905999999999999</v>
      </c>
      <c r="G30" s="117">
        <v>22.856000000000002</v>
      </c>
      <c r="H30" s="117">
        <v>22.805</v>
      </c>
      <c r="I30" s="117">
        <v>22.754999999999999</v>
      </c>
      <c r="J30" s="117">
        <v>22.704000000000001</v>
      </c>
      <c r="K30" s="117">
        <v>22.654</v>
      </c>
      <c r="L30" s="117">
        <v>22.603000000000002</v>
      </c>
      <c r="M30" s="117">
        <v>22.553000000000001</v>
      </c>
    </row>
    <row r="31" spans="1:13" x14ac:dyDescent="0.25">
      <c r="A31" s="105">
        <v>59</v>
      </c>
      <c r="B31" s="117">
        <v>22.501999999999999</v>
      </c>
      <c r="C31" s="117">
        <v>22.451000000000001</v>
      </c>
      <c r="D31" s="117">
        <v>22.4</v>
      </c>
      <c r="E31" s="117">
        <v>22.349</v>
      </c>
      <c r="F31" s="117">
        <v>22.297999999999998</v>
      </c>
      <c r="G31" s="117">
        <v>22.245999999999999</v>
      </c>
      <c r="H31" s="117">
        <v>22.195</v>
      </c>
      <c r="I31" s="117">
        <v>22.143999999999998</v>
      </c>
      <c r="J31" s="117">
        <v>22.093</v>
      </c>
      <c r="K31" s="117">
        <v>22.042000000000002</v>
      </c>
      <c r="L31" s="117">
        <v>21.991</v>
      </c>
      <c r="M31" s="117">
        <v>21.94</v>
      </c>
    </row>
    <row r="32" spans="1:13" x14ac:dyDescent="0.25">
      <c r="A32" s="105">
        <v>60</v>
      </c>
      <c r="B32" s="117">
        <v>21.888999999999999</v>
      </c>
      <c r="C32" s="117">
        <v>21.837</v>
      </c>
      <c r="D32" s="117">
        <v>21.785</v>
      </c>
      <c r="E32" s="117">
        <v>21.734000000000002</v>
      </c>
      <c r="F32" s="117">
        <v>21.681999999999999</v>
      </c>
      <c r="G32" s="117">
        <v>21.631</v>
      </c>
      <c r="H32" s="117">
        <v>21.579000000000001</v>
      </c>
      <c r="I32" s="117">
        <v>21.527999999999999</v>
      </c>
      <c r="J32" s="117">
        <v>21.475999999999999</v>
      </c>
      <c r="K32" s="117">
        <v>21.423999999999999</v>
      </c>
      <c r="L32" s="117">
        <v>21.373000000000001</v>
      </c>
      <c r="M32" s="117">
        <v>21.321000000000002</v>
      </c>
    </row>
    <row r="33" spans="1:13" x14ac:dyDescent="0.25">
      <c r="A33" s="105">
        <v>61</v>
      </c>
      <c r="B33" s="117">
        <v>21.268999999999998</v>
      </c>
      <c r="C33" s="117">
        <v>21.216999999999999</v>
      </c>
      <c r="D33" s="117">
        <v>21.164999999999999</v>
      </c>
      <c r="E33" s="117">
        <v>21.113</v>
      </c>
      <c r="F33" s="117">
        <v>21.061</v>
      </c>
      <c r="G33" s="117">
        <v>21.009</v>
      </c>
      <c r="H33" s="117">
        <v>20.957000000000001</v>
      </c>
      <c r="I33" s="117">
        <v>20.905000000000001</v>
      </c>
      <c r="J33" s="117">
        <v>20.853000000000002</v>
      </c>
      <c r="K33" s="117">
        <v>20.800999999999998</v>
      </c>
      <c r="L33" s="117">
        <v>20.748999999999999</v>
      </c>
      <c r="M33" s="117">
        <v>20.696999999999999</v>
      </c>
    </row>
    <row r="34" spans="1:13" x14ac:dyDescent="0.25">
      <c r="A34" s="105">
        <v>62</v>
      </c>
      <c r="B34" s="117">
        <v>20.645</v>
      </c>
      <c r="C34" s="117">
        <v>20.591999999999999</v>
      </c>
      <c r="D34" s="117">
        <v>20.54</v>
      </c>
      <c r="E34" s="117">
        <v>20.486999999999998</v>
      </c>
      <c r="F34" s="117">
        <v>20.434999999999999</v>
      </c>
      <c r="G34" s="117">
        <v>20.382000000000001</v>
      </c>
      <c r="H34" s="117">
        <v>20.329999999999998</v>
      </c>
      <c r="I34" s="117">
        <v>20.277999999999999</v>
      </c>
      <c r="J34" s="117">
        <v>20.225000000000001</v>
      </c>
      <c r="K34" s="117">
        <v>20.172999999999998</v>
      </c>
      <c r="L34" s="117">
        <v>20.12</v>
      </c>
      <c r="M34" s="117">
        <v>20.068000000000001</v>
      </c>
    </row>
    <row r="35" spans="1:13" x14ac:dyDescent="0.25">
      <c r="A35" s="105">
        <v>63</v>
      </c>
      <c r="B35" s="117">
        <v>20.015000000000001</v>
      </c>
      <c r="C35" s="117">
        <v>19.962</v>
      </c>
      <c r="D35" s="117">
        <v>19.908999999999999</v>
      </c>
      <c r="E35" s="117">
        <v>19.856000000000002</v>
      </c>
      <c r="F35" s="117">
        <v>19.803000000000001</v>
      </c>
      <c r="G35" s="117">
        <v>19.751000000000001</v>
      </c>
      <c r="H35" s="117">
        <v>19.698</v>
      </c>
      <c r="I35" s="117">
        <v>19.645</v>
      </c>
      <c r="J35" s="117">
        <v>19.591999999999999</v>
      </c>
      <c r="K35" s="117">
        <v>19.539000000000001</v>
      </c>
      <c r="L35" s="117">
        <v>19.486000000000001</v>
      </c>
      <c r="M35" s="117">
        <v>19.433</v>
      </c>
    </row>
    <row r="36" spans="1:13" x14ac:dyDescent="0.25">
      <c r="A36" s="105">
        <v>64</v>
      </c>
      <c r="B36" s="117">
        <v>19.38</v>
      </c>
      <c r="C36" s="117">
        <v>19.327000000000002</v>
      </c>
      <c r="D36" s="117">
        <v>19.274000000000001</v>
      </c>
      <c r="E36" s="117">
        <v>19.221</v>
      </c>
      <c r="F36" s="117">
        <v>19.167000000000002</v>
      </c>
      <c r="G36" s="117">
        <v>19.114000000000001</v>
      </c>
      <c r="H36" s="117">
        <v>19.061</v>
      </c>
      <c r="I36" s="117">
        <v>19.007999999999999</v>
      </c>
      <c r="J36" s="117">
        <v>18.954999999999998</v>
      </c>
      <c r="K36" s="117">
        <v>18.901</v>
      </c>
      <c r="L36" s="117">
        <v>18.847999999999999</v>
      </c>
      <c r="M36" s="117">
        <v>18.795000000000002</v>
      </c>
    </row>
    <row r="37" spans="1:13" x14ac:dyDescent="0.25">
      <c r="A37" s="105">
        <v>65</v>
      </c>
      <c r="B37" s="117">
        <v>18.741</v>
      </c>
      <c r="C37" s="117">
        <v>18.687999999999999</v>
      </c>
      <c r="D37" s="117">
        <v>18.634</v>
      </c>
      <c r="E37" s="117">
        <v>18.581</v>
      </c>
      <c r="F37" s="117">
        <v>18.527000000000001</v>
      </c>
      <c r="G37" s="117">
        <v>18.474</v>
      </c>
      <c r="H37" s="117">
        <v>18.420000000000002</v>
      </c>
      <c r="I37" s="117">
        <v>18.366</v>
      </c>
      <c r="J37" s="117">
        <v>18.312999999999999</v>
      </c>
      <c r="K37" s="117">
        <v>18.259</v>
      </c>
      <c r="L37" s="117">
        <v>18.206</v>
      </c>
      <c r="M37" s="117">
        <v>18.152000000000001</v>
      </c>
    </row>
    <row r="38" spans="1:13" x14ac:dyDescent="0.25">
      <c r="A38" s="105">
        <v>66</v>
      </c>
      <c r="B38" s="117">
        <v>18.097999999999999</v>
      </c>
      <c r="C38" s="117">
        <v>18.045000000000002</v>
      </c>
      <c r="D38" s="117">
        <v>17.991</v>
      </c>
      <c r="E38" s="117">
        <v>17.937000000000001</v>
      </c>
      <c r="F38" s="117">
        <v>17.882999999999999</v>
      </c>
      <c r="G38" s="117">
        <v>17.829000000000001</v>
      </c>
      <c r="H38" s="117">
        <v>17.774999999999999</v>
      </c>
      <c r="I38" s="117">
        <v>17.721</v>
      </c>
      <c r="J38" s="117">
        <v>17.667000000000002</v>
      </c>
      <c r="K38" s="117">
        <v>17.613</v>
      </c>
      <c r="L38" s="117">
        <v>17.559000000000001</v>
      </c>
      <c r="M38" s="117">
        <v>17.504999999999999</v>
      </c>
    </row>
    <row r="39" spans="1:13" x14ac:dyDescent="0.25">
      <c r="A39" s="105">
        <v>67</v>
      </c>
      <c r="B39" s="117">
        <v>17.451000000000001</v>
      </c>
      <c r="C39" s="117">
        <v>17.396999999999998</v>
      </c>
      <c r="D39" s="117">
        <v>17.343</v>
      </c>
      <c r="E39" s="117">
        <v>17.289000000000001</v>
      </c>
      <c r="F39" s="117">
        <v>17.234999999999999</v>
      </c>
      <c r="G39" s="117">
        <v>17.18</v>
      </c>
      <c r="H39" s="117">
        <v>17.126000000000001</v>
      </c>
      <c r="I39" s="117">
        <v>17.071999999999999</v>
      </c>
      <c r="J39" s="117">
        <v>17.018000000000001</v>
      </c>
      <c r="K39" s="117">
        <v>16.963999999999999</v>
      </c>
      <c r="L39" s="117">
        <v>16.91</v>
      </c>
      <c r="M39" s="117">
        <v>16.855</v>
      </c>
    </row>
    <row r="40" spans="1:13" x14ac:dyDescent="0.25">
      <c r="A40" s="105">
        <v>68</v>
      </c>
      <c r="B40" s="117">
        <v>16.827999999999999</v>
      </c>
      <c r="C40" s="117"/>
      <c r="D40" s="117"/>
      <c r="E40" s="117"/>
      <c r="F40" s="117"/>
      <c r="G40" s="117"/>
      <c r="H40" s="117"/>
      <c r="I40" s="117"/>
      <c r="J40" s="117"/>
      <c r="K40" s="117"/>
      <c r="L40" s="117"/>
      <c r="M40" s="117"/>
    </row>
    <row r="44" spans="1:13" ht="39.6" customHeight="1" x14ac:dyDescent="0.25"/>
    <row r="46" spans="1:13" ht="27.6" customHeight="1" x14ac:dyDescent="0.25"/>
  </sheetData>
  <sheetProtection algorithmName="SHA-512" hashValue="GKRiVUVVByZlBgxdO9n4FfF8vfJKOsIUVZBuBSiDPPYFX/ODonMwxmZXVEch8/Zwt1asAACNr0k/Xm21rVBguA==" saltValue="6Vgm0WHHW5dDFhO0/+EjCQ==" spinCount="100000" sheet="1" objects="1" scenarios="1"/>
  <conditionalFormatting sqref="A6:A16 A18:A21">
    <cfRule type="expression" dxfId="229" priority="17" stopIfTrue="1">
      <formula>MOD(ROW(),2)=0</formula>
    </cfRule>
    <cfRule type="expression" dxfId="228" priority="18" stopIfTrue="1">
      <formula>MOD(ROW(),2)&lt;&gt;0</formula>
    </cfRule>
  </conditionalFormatting>
  <conditionalFormatting sqref="B6:M16 C17:M21">
    <cfRule type="expression" dxfId="227" priority="19" stopIfTrue="1">
      <formula>MOD(ROW(),2)=0</formula>
    </cfRule>
    <cfRule type="expression" dxfId="226" priority="20" stopIfTrue="1">
      <formula>MOD(ROW(),2)&lt;&gt;0</formula>
    </cfRule>
  </conditionalFormatting>
  <conditionalFormatting sqref="A17">
    <cfRule type="expression" dxfId="225" priority="11" stopIfTrue="1">
      <formula>MOD(ROW(),2)=0</formula>
    </cfRule>
    <cfRule type="expression" dxfId="224" priority="12" stopIfTrue="1">
      <formula>MOD(ROW(),2)&lt;&gt;0</formula>
    </cfRule>
  </conditionalFormatting>
  <conditionalFormatting sqref="B17">
    <cfRule type="expression" dxfId="223" priority="9" stopIfTrue="1">
      <formula>MOD(ROW(),2)=0</formula>
    </cfRule>
    <cfRule type="expression" dxfId="222" priority="10" stopIfTrue="1">
      <formula>MOD(ROW(),2)&lt;&gt;0</formula>
    </cfRule>
  </conditionalFormatting>
  <conditionalFormatting sqref="A26:A40">
    <cfRule type="expression" dxfId="221" priority="3" stopIfTrue="1">
      <formula>MOD(ROW(),2)=0</formula>
    </cfRule>
    <cfRule type="expression" dxfId="220" priority="4" stopIfTrue="1">
      <formula>MOD(ROW(),2)&lt;&gt;0</formula>
    </cfRule>
  </conditionalFormatting>
  <conditionalFormatting sqref="B26:M40">
    <cfRule type="expression" dxfId="219" priority="5" stopIfTrue="1">
      <formula>MOD(ROW(),2)=0</formula>
    </cfRule>
    <cfRule type="expression" dxfId="218" priority="6" stopIfTrue="1">
      <formula>MOD(ROW(),2)&lt;&gt;0</formula>
    </cfRule>
  </conditionalFormatting>
  <conditionalFormatting sqref="B18:B21">
    <cfRule type="expression" dxfId="217" priority="1" stopIfTrue="1">
      <formula>MOD(ROW(),2)=0</formula>
    </cfRule>
    <cfRule type="expression" dxfId="216" priority="2" stopIfTrue="1">
      <formula>MOD(ROW(),2)&lt;&gt;0</formula>
    </cfRule>
  </conditionalFormatting>
  <hyperlinks>
    <hyperlink ref="B24" location="Assumptions!A1" display="Assumptions" xr:uid="{1271F65C-DA23-4BD4-AF80-9539BEEED2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15"/>
  <dimension ref="A1:I5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Final Pay - x-814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668</v>
      </c>
    </row>
    <row r="10" spans="1:9" ht="66" x14ac:dyDescent="0.25">
      <c r="A10" s="82" t="s">
        <v>2</v>
      </c>
      <c r="B10" s="83" t="s">
        <v>669</v>
      </c>
    </row>
    <row r="11" spans="1:9" x14ac:dyDescent="0.25">
      <c r="A11" s="82" t="s">
        <v>23</v>
      </c>
      <c r="B11" s="83" t="s">
        <v>312</v>
      </c>
    </row>
    <row r="12" spans="1:9" x14ac:dyDescent="0.25">
      <c r="A12" s="82" t="s">
        <v>262</v>
      </c>
      <c r="B12" s="83" t="s">
        <v>642</v>
      </c>
    </row>
    <row r="13" spans="1:9" x14ac:dyDescent="0.25">
      <c r="A13" s="82" t="s">
        <v>52</v>
      </c>
      <c r="B13" s="83">
        <v>1</v>
      </c>
    </row>
    <row r="14" spans="1:9" x14ac:dyDescent="0.25">
      <c r="A14" s="82" t="s">
        <v>18</v>
      </c>
      <c r="B14" s="83">
        <v>814</v>
      </c>
    </row>
    <row r="15" spans="1:9" x14ac:dyDescent="0.25">
      <c r="A15" s="82" t="s">
        <v>53</v>
      </c>
      <c r="B15" s="83" t="s">
        <v>670</v>
      </c>
    </row>
    <row r="16" spans="1:9" x14ac:dyDescent="0.25">
      <c r="A16" s="82" t="s">
        <v>54</v>
      </c>
      <c r="B16" s="83" t="s">
        <v>671</v>
      </c>
    </row>
    <row r="17" spans="1:2" ht="26.4" x14ac:dyDescent="0.25">
      <c r="A17" s="77" t="s">
        <v>735</v>
      </c>
      <c r="B17" s="83" t="str">
        <f>INDEX('Factor List'!$L:$L,MATCH(B$15,'Factor List'!$J:$J,0))</f>
        <v>Final pay control, dated 26 May 2020</v>
      </c>
    </row>
    <row r="18" spans="1:2" x14ac:dyDescent="0.25">
      <c r="A18" s="82" t="s">
        <v>19</v>
      </c>
      <c r="B18" s="90">
        <v>45138</v>
      </c>
    </row>
    <row r="19" spans="1:2" ht="26.4" x14ac:dyDescent="0.25">
      <c r="A19" s="82" t="s">
        <v>20</v>
      </c>
      <c r="B19" s="90">
        <v>45138</v>
      </c>
    </row>
    <row r="20" spans="1:2" x14ac:dyDescent="0.25">
      <c r="A20" s="82" t="s">
        <v>260</v>
      </c>
      <c r="B20" s="83" t="s">
        <v>725</v>
      </c>
    </row>
    <row r="21" spans="1:2" ht="26.4" x14ac:dyDescent="0.25">
      <c r="A21" s="82" t="s">
        <v>804</v>
      </c>
      <c r="B21" s="83" t="s">
        <v>803</v>
      </c>
    </row>
    <row r="23" spans="1:2" x14ac:dyDescent="0.25">
      <c r="B23" s="107" t="str">
        <f>HYPERLINK("#'Factor List'!A1","Back to Factor List")</f>
        <v>Back to Factor List</v>
      </c>
    </row>
    <row r="24" spans="1:2" x14ac:dyDescent="0.25">
      <c r="B24" s="107" t="s">
        <v>797</v>
      </c>
    </row>
    <row r="26" spans="1:2" x14ac:dyDescent="0.25">
      <c r="A26" s="104" t="s">
        <v>273</v>
      </c>
      <c r="B26" s="104" t="s">
        <v>672</v>
      </c>
    </row>
    <row r="27" spans="1:2" x14ac:dyDescent="0.25">
      <c r="A27" s="105">
        <v>50</v>
      </c>
      <c r="B27" s="106">
        <v>28.27</v>
      </c>
    </row>
    <row r="28" spans="1:2" x14ac:dyDescent="0.25">
      <c r="A28" s="105">
        <v>51</v>
      </c>
      <c r="B28" s="106">
        <v>27.73</v>
      </c>
    </row>
    <row r="29" spans="1:2" x14ac:dyDescent="0.25">
      <c r="A29" s="105">
        <v>52</v>
      </c>
      <c r="B29" s="106">
        <v>27.18</v>
      </c>
    </row>
    <row r="30" spans="1:2" x14ac:dyDescent="0.25">
      <c r="A30" s="105">
        <v>53</v>
      </c>
      <c r="B30" s="106">
        <v>26.62</v>
      </c>
    </row>
    <row r="31" spans="1:2" x14ac:dyDescent="0.25">
      <c r="A31" s="105">
        <v>54</v>
      </c>
      <c r="B31" s="106">
        <v>26.05</v>
      </c>
    </row>
    <row r="32" spans="1:2" x14ac:dyDescent="0.25">
      <c r="A32" s="105">
        <v>55</v>
      </c>
      <c r="B32" s="106">
        <v>25.47</v>
      </c>
    </row>
    <row r="33" spans="1:2" x14ac:dyDescent="0.25">
      <c r="A33" s="105">
        <v>56</v>
      </c>
      <c r="B33" s="106">
        <v>24.89</v>
      </c>
    </row>
    <row r="34" spans="1:2" x14ac:dyDescent="0.25">
      <c r="A34" s="105">
        <v>57</v>
      </c>
      <c r="B34" s="106">
        <v>24.3</v>
      </c>
    </row>
    <row r="35" spans="1:2" x14ac:dyDescent="0.25">
      <c r="A35" s="105">
        <v>58</v>
      </c>
      <c r="B35" s="106">
        <v>23.7</v>
      </c>
    </row>
    <row r="36" spans="1:2" x14ac:dyDescent="0.25">
      <c r="A36" s="105">
        <v>59</v>
      </c>
      <c r="B36" s="106">
        <v>23.1</v>
      </c>
    </row>
    <row r="37" spans="1:2" x14ac:dyDescent="0.25">
      <c r="A37" s="105">
        <v>60</v>
      </c>
      <c r="B37" s="106">
        <v>22.48</v>
      </c>
    </row>
    <row r="38" spans="1:2" x14ac:dyDescent="0.25">
      <c r="A38" s="105">
        <v>61</v>
      </c>
      <c r="B38" s="106">
        <v>21.86</v>
      </c>
    </row>
    <row r="39" spans="1:2" x14ac:dyDescent="0.25">
      <c r="A39" s="105">
        <v>62</v>
      </c>
      <c r="B39" s="106">
        <v>21.24</v>
      </c>
    </row>
    <row r="40" spans="1:2" x14ac:dyDescent="0.25">
      <c r="A40" s="105">
        <v>63</v>
      </c>
      <c r="B40" s="106">
        <v>20.61</v>
      </c>
    </row>
    <row r="41" spans="1:2" x14ac:dyDescent="0.25">
      <c r="A41" s="105">
        <v>64</v>
      </c>
      <c r="B41" s="106">
        <v>19.97</v>
      </c>
    </row>
    <row r="42" spans="1:2" x14ac:dyDescent="0.25">
      <c r="A42" s="105">
        <v>65</v>
      </c>
      <c r="B42" s="106">
        <v>19.329999999999998</v>
      </c>
    </row>
    <row r="43" spans="1:2" x14ac:dyDescent="0.25">
      <c r="A43" s="105">
        <v>66</v>
      </c>
      <c r="B43" s="106">
        <v>18.68</v>
      </c>
    </row>
    <row r="44" spans="1:2" x14ac:dyDescent="0.25">
      <c r="A44" s="105">
        <v>67</v>
      </c>
      <c r="B44" s="106">
        <v>18.03</v>
      </c>
    </row>
    <row r="45" spans="1:2" x14ac:dyDescent="0.25">
      <c r="A45" s="105">
        <v>68</v>
      </c>
      <c r="B45" s="106">
        <v>17.38</v>
      </c>
    </row>
    <row r="46" spans="1:2" x14ac:dyDescent="0.25">
      <c r="A46" s="105">
        <v>69</v>
      </c>
      <c r="B46" s="106">
        <v>16.690000000000001</v>
      </c>
    </row>
    <row r="47" spans="1:2" x14ac:dyDescent="0.25">
      <c r="A47" s="105">
        <v>70</v>
      </c>
      <c r="B47" s="106">
        <v>16</v>
      </c>
    </row>
    <row r="48" spans="1:2" x14ac:dyDescent="0.25">
      <c r="A48" s="105">
        <v>71</v>
      </c>
      <c r="B48" s="106">
        <v>15.34</v>
      </c>
    </row>
    <row r="49" spans="1:2" x14ac:dyDescent="0.25">
      <c r="A49" s="105">
        <v>72</v>
      </c>
      <c r="B49" s="106">
        <v>14.68</v>
      </c>
    </row>
    <row r="50" spans="1:2" x14ac:dyDescent="0.25">
      <c r="A50" s="105">
        <v>73</v>
      </c>
      <c r="B50" s="106">
        <v>14.02</v>
      </c>
    </row>
    <row r="51" spans="1:2" x14ac:dyDescent="0.25">
      <c r="A51" s="105">
        <v>74</v>
      </c>
      <c r="B51" s="106">
        <v>13.31</v>
      </c>
    </row>
    <row r="52" spans="1:2" x14ac:dyDescent="0.25">
      <c r="A52" s="105">
        <v>75</v>
      </c>
      <c r="B52" s="106">
        <v>12.6</v>
      </c>
    </row>
  </sheetData>
  <sheetProtection algorithmName="SHA-512" hashValue="lB8PjvQVKfkiCMtlPHgf/5Fw5/0a0iU+pCmKWocqOQiWNDNnHTn/jSIaPuNS8ES4gy25O8lcEHVHiVLZoJxjCQ==" saltValue="7TFMNo8kWIuE6Rivoke5ew==" spinCount="100000" sheet="1" objects="1" scenarios="1"/>
  <conditionalFormatting sqref="A6:A16 A18:A21">
    <cfRule type="expression" dxfId="215" priority="17" stopIfTrue="1">
      <formula>MOD(ROW(),2)=0</formula>
    </cfRule>
    <cfRule type="expression" dxfId="214" priority="18" stopIfTrue="1">
      <formula>MOD(ROW(),2)&lt;&gt;0</formula>
    </cfRule>
  </conditionalFormatting>
  <conditionalFormatting sqref="B6:B16">
    <cfRule type="expression" dxfId="213" priority="19" stopIfTrue="1">
      <formula>MOD(ROW(),2)=0</formula>
    </cfRule>
    <cfRule type="expression" dxfId="212" priority="20" stopIfTrue="1">
      <formula>MOD(ROW(),2)&lt;&gt;0</formula>
    </cfRule>
  </conditionalFormatting>
  <conditionalFormatting sqref="A17">
    <cfRule type="expression" dxfId="211" priority="11" stopIfTrue="1">
      <formula>MOD(ROW(),2)=0</formula>
    </cfRule>
    <cfRule type="expression" dxfId="210" priority="12" stopIfTrue="1">
      <formula>MOD(ROW(),2)&lt;&gt;0</formula>
    </cfRule>
  </conditionalFormatting>
  <conditionalFormatting sqref="B17">
    <cfRule type="expression" dxfId="209" priority="9" stopIfTrue="1">
      <formula>MOD(ROW(),2)=0</formula>
    </cfRule>
    <cfRule type="expression" dxfId="208" priority="10" stopIfTrue="1">
      <formula>MOD(ROW(),2)&lt;&gt;0</formula>
    </cfRule>
  </conditionalFormatting>
  <conditionalFormatting sqref="A26:A52">
    <cfRule type="expression" dxfId="207" priority="3" stopIfTrue="1">
      <formula>MOD(ROW(),2)=0</formula>
    </cfRule>
    <cfRule type="expression" dxfId="206" priority="4" stopIfTrue="1">
      <formula>MOD(ROW(),2)&lt;&gt;0</formula>
    </cfRule>
  </conditionalFormatting>
  <conditionalFormatting sqref="B26:B52">
    <cfRule type="expression" dxfId="205" priority="5" stopIfTrue="1">
      <formula>MOD(ROW(),2)=0</formula>
    </cfRule>
    <cfRule type="expression" dxfId="204" priority="6" stopIfTrue="1">
      <formula>MOD(ROW(),2)&lt;&gt;0</formula>
    </cfRule>
  </conditionalFormatting>
  <conditionalFormatting sqref="B18:B21">
    <cfRule type="expression" dxfId="203" priority="1" stopIfTrue="1">
      <formula>MOD(ROW(),2)=0</formula>
    </cfRule>
    <cfRule type="expression" dxfId="202" priority="2" stopIfTrue="1">
      <formula>MOD(ROW(),2)&lt;&gt;0</formula>
    </cfRule>
  </conditionalFormatting>
  <hyperlinks>
    <hyperlink ref="B24" location="Assumptions!A1" display="Assumptions" xr:uid="{DC00269B-EFCA-46C2-8EBC-3B457C259A1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6"/>
  <dimension ref="A1:I60"/>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Final Pay - x-815</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668</v>
      </c>
      <c r="C9" s="83"/>
    </row>
    <row r="10" spans="1:9" ht="26.4" x14ac:dyDescent="0.25">
      <c r="A10" s="82" t="s">
        <v>2</v>
      </c>
      <c r="B10" s="83" t="s">
        <v>673</v>
      </c>
      <c r="C10" s="83"/>
    </row>
    <row r="11" spans="1:9" x14ac:dyDescent="0.25">
      <c r="A11" s="82" t="s">
        <v>23</v>
      </c>
      <c r="B11" s="83" t="s">
        <v>312</v>
      </c>
      <c r="C11" s="83"/>
    </row>
    <row r="12" spans="1:9" x14ac:dyDescent="0.25">
      <c r="A12" s="82" t="s">
        <v>262</v>
      </c>
      <c r="B12" s="83" t="s">
        <v>642</v>
      </c>
      <c r="C12" s="83"/>
    </row>
    <row r="13" spans="1:9" x14ac:dyDescent="0.25">
      <c r="A13" s="82" t="s">
        <v>52</v>
      </c>
      <c r="B13" s="83">
        <v>1</v>
      </c>
      <c r="C13" s="83"/>
    </row>
    <row r="14" spans="1:9" x14ac:dyDescent="0.25">
      <c r="A14" s="82" t="s">
        <v>18</v>
      </c>
      <c r="B14" s="83">
        <v>815</v>
      </c>
      <c r="C14" s="83"/>
    </row>
    <row r="15" spans="1:9" x14ac:dyDescent="0.25">
      <c r="A15" s="82" t="s">
        <v>53</v>
      </c>
      <c r="B15" s="83" t="s">
        <v>674</v>
      </c>
      <c r="C15" s="83"/>
    </row>
    <row r="16" spans="1:9" x14ac:dyDescent="0.25">
      <c r="A16" s="82" t="s">
        <v>54</v>
      </c>
      <c r="B16" s="83" t="s">
        <v>675</v>
      </c>
      <c r="C16" s="83"/>
    </row>
    <row r="17" spans="1:3" x14ac:dyDescent="0.25">
      <c r="A17" s="77" t="s">
        <v>735</v>
      </c>
      <c r="B17" s="83" t="str">
        <f>INDEX('Factor List'!$L:$L,MATCH(B$15,'Factor List'!$J:$J,0))</f>
        <v>Final pay control, dated 26 May 2020</v>
      </c>
      <c r="C17" s="83"/>
    </row>
    <row r="18" spans="1:3" x14ac:dyDescent="0.25">
      <c r="A18" s="82" t="s">
        <v>19</v>
      </c>
      <c r="B18" s="90">
        <v>45138</v>
      </c>
      <c r="C18" s="83"/>
    </row>
    <row r="19" spans="1:3" ht="26.4" x14ac:dyDescent="0.25">
      <c r="A19" s="82" t="s">
        <v>20</v>
      </c>
      <c r="B19" s="90">
        <v>45138</v>
      </c>
      <c r="C19" s="83"/>
    </row>
    <row r="20" spans="1:3" x14ac:dyDescent="0.25">
      <c r="A20" s="82" t="s">
        <v>260</v>
      </c>
      <c r="B20" s="83" t="s">
        <v>725</v>
      </c>
      <c r="C20" s="83"/>
    </row>
    <row r="21" spans="1:3" x14ac:dyDescent="0.25">
      <c r="A21" s="82" t="s">
        <v>804</v>
      </c>
      <c r="B21" s="83" t="s">
        <v>803</v>
      </c>
      <c r="C21" s="83"/>
    </row>
    <row r="23" spans="1:3" x14ac:dyDescent="0.25">
      <c r="B23" s="107" t="str">
        <f>HYPERLINK("#'Factor List'!A1","Back to Factor List")</f>
        <v>Back to Factor List</v>
      </c>
    </row>
    <row r="24" spans="1:3" x14ac:dyDescent="0.25">
      <c r="B24" s="107" t="s">
        <v>797</v>
      </c>
    </row>
    <row r="26" spans="1:3" x14ac:dyDescent="0.25">
      <c r="A26" s="104" t="s">
        <v>273</v>
      </c>
      <c r="B26" s="104" t="s">
        <v>672</v>
      </c>
      <c r="C26" s="104" t="s">
        <v>676</v>
      </c>
    </row>
    <row r="27" spans="1:3" x14ac:dyDescent="0.25">
      <c r="A27" s="105">
        <v>26</v>
      </c>
      <c r="B27" s="106">
        <v>13.7</v>
      </c>
      <c r="C27" s="106">
        <v>0.56999999999999995</v>
      </c>
    </row>
    <row r="28" spans="1:3" x14ac:dyDescent="0.25">
      <c r="A28" s="105">
        <v>27</v>
      </c>
      <c r="B28" s="106">
        <v>13.9</v>
      </c>
      <c r="C28" s="106">
        <v>0.57999999999999996</v>
      </c>
    </row>
    <row r="29" spans="1:3" x14ac:dyDescent="0.25">
      <c r="A29" s="105">
        <v>28</v>
      </c>
      <c r="B29" s="106">
        <v>14.11</v>
      </c>
      <c r="C29" s="106">
        <v>0.59</v>
      </c>
    </row>
    <row r="30" spans="1:3" x14ac:dyDescent="0.25">
      <c r="A30" s="105">
        <v>29</v>
      </c>
      <c r="B30" s="106">
        <v>14.32</v>
      </c>
      <c r="C30" s="106">
        <v>0.6</v>
      </c>
    </row>
    <row r="31" spans="1:3" x14ac:dyDescent="0.25">
      <c r="A31" s="105">
        <v>30</v>
      </c>
      <c r="B31" s="106">
        <v>14.53</v>
      </c>
      <c r="C31" s="106">
        <v>0.61</v>
      </c>
    </row>
    <row r="32" spans="1:3" x14ac:dyDescent="0.25">
      <c r="A32" s="105">
        <v>31</v>
      </c>
      <c r="B32" s="106">
        <v>14.75</v>
      </c>
      <c r="C32" s="106">
        <v>0.62</v>
      </c>
    </row>
    <row r="33" spans="1:3" x14ac:dyDescent="0.25">
      <c r="A33" s="105">
        <v>32</v>
      </c>
      <c r="B33" s="106">
        <v>14.97</v>
      </c>
      <c r="C33" s="106">
        <v>0.63</v>
      </c>
    </row>
    <row r="34" spans="1:3" x14ac:dyDescent="0.25">
      <c r="A34" s="105">
        <v>33</v>
      </c>
      <c r="B34" s="106">
        <v>15.19</v>
      </c>
      <c r="C34" s="106">
        <v>0.64</v>
      </c>
    </row>
    <row r="35" spans="1:3" x14ac:dyDescent="0.25">
      <c r="A35" s="105">
        <v>34</v>
      </c>
      <c r="B35" s="106">
        <v>15.42</v>
      </c>
      <c r="C35" s="106">
        <v>0.65</v>
      </c>
    </row>
    <row r="36" spans="1:3" x14ac:dyDescent="0.25">
      <c r="A36" s="105">
        <v>35</v>
      </c>
      <c r="B36" s="106">
        <v>15.65</v>
      </c>
      <c r="C36" s="106">
        <v>0.66</v>
      </c>
    </row>
    <row r="37" spans="1:3" x14ac:dyDescent="0.25">
      <c r="A37" s="105">
        <v>36</v>
      </c>
      <c r="B37" s="106">
        <v>15.89</v>
      </c>
      <c r="C37" s="106">
        <v>0.67</v>
      </c>
    </row>
    <row r="38" spans="1:3" x14ac:dyDescent="0.25">
      <c r="A38" s="105">
        <v>37</v>
      </c>
      <c r="B38" s="106">
        <v>16.12</v>
      </c>
      <c r="C38" s="106">
        <v>0.68</v>
      </c>
    </row>
    <row r="39" spans="1:3" x14ac:dyDescent="0.25">
      <c r="A39" s="105">
        <v>38</v>
      </c>
      <c r="B39" s="106">
        <v>16.36</v>
      </c>
      <c r="C39" s="106">
        <v>0.7</v>
      </c>
    </row>
    <row r="40" spans="1:3" x14ac:dyDescent="0.25">
      <c r="A40" s="105">
        <v>39</v>
      </c>
      <c r="B40" s="106">
        <v>16.61</v>
      </c>
      <c r="C40" s="106">
        <v>0.71</v>
      </c>
    </row>
    <row r="41" spans="1:3" x14ac:dyDescent="0.25">
      <c r="A41" s="105">
        <v>40</v>
      </c>
      <c r="B41" s="106">
        <v>16.86</v>
      </c>
      <c r="C41" s="106">
        <v>0.72</v>
      </c>
    </row>
    <row r="42" spans="1:3" x14ac:dyDescent="0.25">
      <c r="A42" s="105">
        <v>41</v>
      </c>
      <c r="B42" s="106">
        <v>17.11</v>
      </c>
      <c r="C42" s="106">
        <v>0.73</v>
      </c>
    </row>
    <row r="43" spans="1:3" x14ac:dyDescent="0.25">
      <c r="A43" s="105">
        <v>42</v>
      </c>
      <c r="B43" s="106">
        <v>17.37</v>
      </c>
      <c r="C43" s="106">
        <v>0.74</v>
      </c>
    </row>
    <row r="44" spans="1:3" x14ac:dyDescent="0.25">
      <c r="A44" s="105">
        <v>43</v>
      </c>
      <c r="B44" s="106">
        <v>17.63</v>
      </c>
      <c r="C44" s="106">
        <v>0.76</v>
      </c>
    </row>
    <row r="45" spans="1:3" x14ac:dyDescent="0.25">
      <c r="A45" s="105">
        <v>44</v>
      </c>
      <c r="B45" s="106">
        <v>17.899999999999999</v>
      </c>
      <c r="C45" s="106">
        <v>0.77</v>
      </c>
    </row>
    <row r="46" spans="1:3" x14ac:dyDescent="0.25">
      <c r="A46" s="105">
        <v>45</v>
      </c>
      <c r="B46" s="106">
        <v>18.170000000000002</v>
      </c>
      <c r="C46" s="106">
        <v>0.78</v>
      </c>
    </row>
    <row r="47" spans="1:3" x14ac:dyDescent="0.25">
      <c r="A47" s="105">
        <v>46</v>
      </c>
      <c r="B47" s="106">
        <v>18.440000000000001</v>
      </c>
      <c r="C47" s="106">
        <v>0.8</v>
      </c>
    </row>
    <row r="48" spans="1:3" x14ac:dyDescent="0.25">
      <c r="A48" s="105">
        <v>47</v>
      </c>
      <c r="B48" s="106">
        <v>18.72</v>
      </c>
      <c r="C48" s="106">
        <v>0.81</v>
      </c>
    </row>
    <row r="49" spans="1:3" x14ac:dyDescent="0.25">
      <c r="A49" s="105">
        <v>48</v>
      </c>
      <c r="B49" s="106">
        <v>19.010000000000002</v>
      </c>
      <c r="C49" s="106">
        <v>0.82</v>
      </c>
    </row>
    <row r="50" spans="1:3" x14ac:dyDescent="0.25">
      <c r="A50" s="105">
        <v>49</v>
      </c>
      <c r="B50" s="106">
        <v>19.3</v>
      </c>
      <c r="C50" s="106">
        <v>0.84</v>
      </c>
    </row>
    <row r="51" spans="1:3" x14ac:dyDescent="0.25">
      <c r="A51" s="105">
        <v>50</v>
      </c>
      <c r="B51" s="106">
        <v>19.600000000000001</v>
      </c>
      <c r="C51" s="106">
        <v>0.85</v>
      </c>
    </row>
    <row r="52" spans="1:3" x14ac:dyDescent="0.25">
      <c r="A52" s="105">
        <v>51</v>
      </c>
      <c r="B52" s="106">
        <v>19.899999999999999</v>
      </c>
      <c r="C52" s="106">
        <v>0.87</v>
      </c>
    </row>
    <row r="53" spans="1:3" x14ac:dyDescent="0.25">
      <c r="A53" s="105">
        <v>52</v>
      </c>
      <c r="B53" s="106">
        <v>20.21</v>
      </c>
      <c r="C53" s="106">
        <v>0.88</v>
      </c>
    </row>
    <row r="54" spans="1:3" x14ac:dyDescent="0.25">
      <c r="A54" s="105">
        <v>53</v>
      </c>
      <c r="B54" s="106">
        <v>20.53</v>
      </c>
      <c r="C54" s="106">
        <v>0.9</v>
      </c>
    </row>
    <row r="55" spans="1:3" x14ac:dyDescent="0.25">
      <c r="A55" s="105">
        <v>54</v>
      </c>
      <c r="B55" s="106">
        <v>20.85</v>
      </c>
      <c r="C55" s="106">
        <v>0.91</v>
      </c>
    </row>
    <row r="56" spans="1:3" x14ac:dyDescent="0.25">
      <c r="A56" s="105">
        <v>55</v>
      </c>
      <c r="B56" s="106">
        <v>21.18</v>
      </c>
      <c r="C56" s="106">
        <v>0.93</v>
      </c>
    </row>
    <row r="57" spans="1:3" x14ac:dyDescent="0.25">
      <c r="A57" s="105">
        <v>56</v>
      </c>
      <c r="B57" s="106">
        <v>21.52</v>
      </c>
      <c r="C57" s="106">
        <v>0.94</v>
      </c>
    </row>
    <row r="58" spans="1:3" x14ac:dyDescent="0.25">
      <c r="A58" s="105">
        <v>57</v>
      </c>
      <c r="B58" s="106">
        <v>21.87</v>
      </c>
      <c r="C58" s="106">
        <v>0.96</v>
      </c>
    </row>
    <row r="59" spans="1:3" x14ac:dyDescent="0.25">
      <c r="A59" s="105">
        <v>58</v>
      </c>
      <c r="B59" s="106">
        <v>22.23</v>
      </c>
      <c r="C59" s="106">
        <v>0.98</v>
      </c>
    </row>
    <row r="60" spans="1:3" x14ac:dyDescent="0.25">
      <c r="A60" s="105">
        <v>59</v>
      </c>
      <c r="B60" s="106">
        <v>22.6</v>
      </c>
      <c r="C60" s="106">
        <v>0.99</v>
      </c>
    </row>
  </sheetData>
  <sheetProtection algorithmName="SHA-512" hashValue="UEinMYSQ9iIBabVz2OHDy9joSroTSaASj/ds2EFQPw2trh0B2evjZtMwKwHjjCHT4rDxT/PAyz5XqpY5Iv95FA==" saltValue="n1bhIjkkbnPlxdhEKuzqsA==" spinCount="100000" sheet="1" objects="1" scenarios="1"/>
  <conditionalFormatting sqref="A6:A16 A18:A21">
    <cfRule type="expression" dxfId="201" priority="17" stopIfTrue="1">
      <formula>MOD(ROW(),2)=0</formula>
    </cfRule>
    <cfRule type="expression" dxfId="200" priority="18" stopIfTrue="1">
      <formula>MOD(ROW(),2)&lt;&gt;0</formula>
    </cfRule>
  </conditionalFormatting>
  <conditionalFormatting sqref="B6:C16 C17:C21">
    <cfRule type="expression" dxfId="199" priority="19" stopIfTrue="1">
      <formula>MOD(ROW(),2)=0</formula>
    </cfRule>
    <cfRule type="expression" dxfId="198" priority="20" stopIfTrue="1">
      <formula>MOD(ROW(),2)&lt;&gt;0</formula>
    </cfRule>
  </conditionalFormatting>
  <conditionalFormatting sqref="A17">
    <cfRule type="expression" dxfId="197" priority="11" stopIfTrue="1">
      <formula>MOD(ROW(),2)=0</formula>
    </cfRule>
    <cfRule type="expression" dxfId="196" priority="12" stopIfTrue="1">
      <formula>MOD(ROW(),2)&lt;&gt;0</formula>
    </cfRule>
  </conditionalFormatting>
  <conditionalFormatting sqref="B17">
    <cfRule type="expression" dxfId="195" priority="9" stopIfTrue="1">
      <formula>MOD(ROW(),2)=0</formula>
    </cfRule>
    <cfRule type="expression" dxfId="194" priority="10" stopIfTrue="1">
      <formula>MOD(ROW(),2)&lt;&gt;0</formula>
    </cfRule>
  </conditionalFormatting>
  <conditionalFormatting sqref="A26:A60">
    <cfRule type="expression" dxfId="193" priority="3" stopIfTrue="1">
      <formula>MOD(ROW(),2)=0</formula>
    </cfRule>
    <cfRule type="expression" dxfId="192" priority="4" stopIfTrue="1">
      <formula>MOD(ROW(),2)&lt;&gt;0</formula>
    </cfRule>
  </conditionalFormatting>
  <conditionalFormatting sqref="B26:C60">
    <cfRule type="expression" dxfId="191" priority="5" stopIfTrue="1">
      <formula>MOD(ROW(),2)=0</formula>
    </cfRule>
    <cfRule type="expression" dxfId="190" priority="6" stopIfTrue="1">
      <formula>MOD(ROW(),2)&lt;&gt;0</formula>
    </cfRule>
  </conditionalFormatting>
  <conditionalFormatting sqref="B18:B21">
    <cfRule type="expression" dxfId="189" priority="1" stopIfTrue="1">
      <formula>MOD(ROW(),2)=0</formula>
    </cfRule>
    <cfRule type="expression" dxfId="188" priority="2" stopIfTrue="1">
      <formula>MOD(ROW(),2)&lt;&gt;0</formula>
    </cfRule>
  </conditionalFormatting>
  <hyperlinks>
    <hyperlink ref="B24" location="Assumptions!A1" display="Assumptions" xr:uid="{0A3506B6-7968-4F1C-B784-BC2D258E2F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8"/>
  <dimension ref="A1:M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647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817</v>
      </c>
      <c r="C14" s="83"/>
      <c r="D14" s="83"/>
      <c r="E14" s="83"/>
      <c r="F14" s="83"/>
      <c r="G14" s="83"/>
      <c r="H14" s="83"/>
      <c r="I14" s="83"/>
      <c r="J14" s="83"/>
      <c r="K14" s="83"/>
      <c r="L14" s="83"/>
      <c r="M14" s="83"/>
    </row>
    <row r="15" spans="1:13" x14ac:dyDescent="0.25">
      <c r="A15" s="82" t="s">
        <v>53</v>
      </c>
      <c r="B15" s="83" t="s">
        <v>649</v>
      </c>
      <c r="C15" s="83"/>
      <c r="D15" s="83"/>
      <c r="E15" s="83"/>
      <c r="F15" s="83"/>
      <c r="G15" s="83"/>
      <c r="H15" s="83"/>
      <c r="I15" s="83"/>
      <c r="J15" s="83"/>
      <c r="K15" s="83"/>
      <c r="L15" s="83"/>
      <c r="M15" s="83"/>
    </row>
    <row r="16" spans="1:13" x14ac:dyDescent="0.25">
      <c r="A16" s="82" t="s">
        <v>54</v>
      </c>
      <c r="B16" s="83" t="s">
        <v>650</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0.29099999999999998</v>
      </c>
      <c r="C27" s="117">
        <v>0.29199999999999998</v>
      </c>
      <c r="D27" s="117">
        <v>0.29199999999999998</v>
      </c>
      <c r="E27" s="117">
        <v>0.29299999999999998</v>
      </c>
      <c r="F27" s="117">
        <v>0.29299999999999998</v>
      </c>
      <c r="G27" s="117">
        <v>0.29399999999999998</v>
      </c>
      <c r="H27" s="117">
        <v>0.29499999999999998</v>
      </c>
      <c r="I27" s="117">
        <v>0.29499999999999998</v>
      </c>
      <c r="J27" s="117">
        <v>0.29599999999999999</v>
      </c>
      <c r="K27" s="117">
        <v>0.29599999999999999</v>
      </c>
      <c r="L27" s="117">
        <v>0.29699999999999999</v>
      </c>
      <c r="M27" s="117">
        <v>0.29699999999999999</v>
      </c>
    </row>
    <row r="28" spans="1:13" x14ac:dyDescent="0.25">
      <c r="A28" s="105">
        <v>21</v>
      </c>
      <c r="B28" s="117">
        <v>0.29799999999999999</v>
      </c>
      <c r="C28" s="117">
        <v>0.29899999999999999</v>
      </c>
      <c r="D28" s="117">
        <v>0.29899999999999999</v>
      </c>
      <c r="E28" s="117">
        <v>0.3</v>
      </c>
      <c r="F28" s="117">
        <v>0.3</v>
      </c>
      <c r="G28" s="117">
        <v>0.30099999999999999</v>
      </c>
      <c r="H28" s="117">
        <v>0.30199999999999999</v>
      </c>
      <c r="I28" s="117">
        <v>0.30199999999999999</v>
      </c>
      <c r="J28" s="117">
        <v>0.30299999999999999</v>
      </c>
      <c r="K28" s="117">
        <v>0.30299999999999999</v>
      </c>
      <c r="L28" s="117">
        <v>0.30399999999999999</v>
      </c>
      <c r="M28" s="117">
        <v>0.30399999999999999</v>
      </c>
    </row>
    <row r="29" spans="1:13" x14ac:dyDescent="0.25">
      <c r="A29" s="105">
        <v>22</v>
      </c>
      <c r="B29" s="117">
        <v>0.30499999999999999</v>
      </c>
      <c r="C29" s="117">
        <v>0.30599999999999999</v>
      </c>
      <c r="D29" s="117">
        <v>0.30599999999999999</v>
      </c>
      <c r="E29" s="117">
        <v>0.307</v>
      </c>
      <c r="F29" s="117">
        <v>0.307</v>
      </c>
      <c r="G29" s="117">
        <v>0.308</v>
      </c>
      <c r="H29" s="117">
        <v>0.309</v>
      </c>
      <c r="I29" s="117">
        <v>0.309</v>
      </c>
      <c r="J29" s="117">
        <v>0.31</v>
      </c>
      <c r="K29" s="117">
        <v>0.31</v>
      </c>
      <c r="L29" s="117">
        <v>0.311</v>
      </c>
      <c r="M29" s="117">
        <v>0.312</v>
      </c>
    </row>
    <row r="30" spans="1:13" x14ac:dyDescent="0.25">
      <c r="A30" s="105">
        <v>23</v>
      </c>
      <c r="B30" s="117">
        <v>0.312</v>
      </c>
      <c r="C30" s="117">
        <v>0.313</v>
      </c>
      <c r="D30" s="117">
        <v>0.314</v>
      </c>
      <c r="E30" s="117">
        <v>0.314</v>
      </c>
      <c r="F30" s="117">
        <v>0.315</v>
      </c>
      <c r="G30" s="117">
        <v>0.315</v>
      </c>
      <c r="H30" s="117">
        <v>0.316</v>
      </c>
      <c r="I30" s="117">
        <v>0.317</v>
      </c>
      <c r="J30" s="117">
        <v>0.317</v>
      </c>
      <c r="K30" s="117">
        <v>0.318</v>
      </c>
      <c r="L30" s="117">
        <v>0.31900000000000001</v>
      </c>
      <c r="M30" s="117">
        <v>0.31900000000000001</v>
      </c>
    </row>
    <row r="31" spans="1:13" x14ac:dyDescent="0.25">
      <c r="A31" s="105">
        <v>24</v>
      </c>
      <c r="B31" s="117">
        <v>0.32</v>
      </c>
      <c r="C31" s="117">
        <v>0.32</v>
      </c>
      <c r="D31" s="117">
        <v>0.32100000000000001</v>
      </c>
      <c r="E31" s="117">
        <v>0.32200000000000001</v>
      </c>
      <c r="F31" s="117">
        <v>0.32200000000000001</v>
      </c>
      <c r="G31" s="117">
        <v>0.32300000000000001</v>
      </c>
      <c r="H31" s="117">
        <v>0.32400000000000001</v>
      </c>
      <c r="I31" s="117">
        <v>0.32400000000000001</v>
      </c>
      <c r="J31" s="117">
        <v>0.32500000000000001</v>
      </c>
      <c r="K31" s="117">
        <v>0.32600000000000001</v>
      </c>
      <c r="L31" s="117">
        <v>0.32600000000000001</v>
      </c>
      <c r="M31" s="117">
        <v>0.32700000000000001</v>
      </c>
    </row>
    <row r="32" spans="1:13" x14ac:dyDescent="0.25">
      <c r="A32" s="105">
        <v>25</v>
      </c>
      <c r="B32" s="117">
        <v>0.32800000000000001</v>
      </c>
      <c r="C32" s="117">
        <v>0.32800000000000001</v>
      </c>
      <c r="D32" s="117">
        <v>0.32900000000000001</v>
      </c>
      <c r="E32" s="117">
        <v>0.33</v>
      </c>
      <c r="F32" s="117">
        <v>0.33</v>
      </c>
      <c r="G32" s="117">
        <v>0.33100000000000002</v>
      </c>
      <c r="H32" s="117">
        <v>0.33200000000000002</v>
      </c>
      <c r="I32" s="117">
        <v>0.33200000000000002</v>
      </c>
      <c r="J32" s="117">
        <v>0.33300000000000002</v>
      </c>
      <c r="K32" s="117">
        <v>0.33400000000000002</v>
      </c>
      <c r="L32" s="117">
        <v>0.33400000000000002</v>
      </c>
      <c r="M32" s="117">
        <v>0.33500000000000002</v>
      </c>
    </row>
    <row r="33" spans="1:13" x14ac:dyDescent="0.25">
      <c r="A33" s="105">
        <v>26</v>
      </c>
      <c r="B33" s="117">
        <v>0.33600000000000002</v>
      </c>
      <c r="C33" s="117">
        <v>0.33600000000000002</v>
      </c>
      <c r="D33" s="117">
        <v>0.33700000000000002</v>
      </c>
      <c r="E33" s="117">
        <v>0.33800000000000002</v>
      </c>
      <c r="F33" s="117">
        <v>0.33800000000000002</v>
      </c>
      <c r="G33" s="117">
        <v>0.33900000000000002</v>
      </c>
      <c r="H33" s="117">
        <v>0.34</v>
      </c>
      <c r="I33" s="117">
        <v>0.34100000000000003</v>
      </c>
      <c r="J33" s="117">
        <v>0.34100000000000003</v>
      </c>
      <c r="K33" s="117">
        <v>0.34200000000000003</v>
      </c>
      <c r="L33" s="117">
        <v>0.34300000000000003</v>
      </c>
      <c r="M33" s="117">
        <v>0.34300000000000003</v>
      </c>
    </row>
    <row r="34" spans="1:13" x14ac:dyDescent="0.25">
      <c r="A34" s="105">
        <v>27</v>
      </c>
      <c r="B34" s="117">
        <v>0.34399999999999997</v>
      </c>
      <c r="C34" s="117">
        <v>0.34499999999999997</v>
      </c>
      <c r="D34" s="117">
        <v>0.34499999999999997</v>
      </c>
      <c r="E34" s="117">
        <v>0.34599999999999997</v>
      </c>
      <c r="F34" s="117">
        <v>0.34699999999999998</v>
      </c>
      <c r="G34" s="117">
        <v>0.34799999999999998</v>
      </c>
      <c r="H34" s="117">
        <v>0.34799999999999998</v>
      </c>
      <c r="I34" s="117">
        <v>0.34899999999999998</v>
      </c>
      <c r="J34" s="117">
        <v>0.35</v>
      </c>
      <c r="K34" s="117">
        <v>0.35099999999999998</v>
      </c>
      <c r="L34" s="117">
        <v>0.35099999999999998</v>
      </c>
      <c r="M34" s="117">
        <v>0.35199999999999998</v>
      </c>
    </row>
    <row r="35" spans="1:13" x14ac:dyDescent="0.25">
      <c r="A35" s="105">
        <v>28</v>
      </c>
      <c r="B35" s="117">
        <v>0.35299999999999998</v>
      </c>
      <c r="C35" s="117">
        <v>0.35299999999999998</v>
      </c>
      <c r="D35" s="117">
        <v>0.35399999999999998</v>
      </c>
      <c r="E35" s="117">
        <v>0.35499999999999998</v>
      </c>
      <c r="F35" s="117">
        <v>0.35599999999999998</v>
      </c>
      <c r="G35" s="117">
        <v>0.35599999999999998</v>
      </c>
      <c r="H35" s="117">
        <v>0.35699999999999998</v>
      </c>
      <c r="I35" s="117">
        <v>0.35799999999999998</v>
      </c>
      <c r="J35" s="117">
        <v>0.35899999999999999</v>
      </c>
      <c r="K35" s="117">
        <v>0.35899999999999999</v>
      </c>
      <c r="L35" s="117">
        <v>0.36</v>
      </c>
      <c r="M35" s="117">
        <v>0.36099999999999999</v>
      </c>
    </row>
    <row r="36" spans="1:13" x14ac:dyDescent="0.25">
      <c r="A36" s="105">
        <v>29</v>
      </c>
      <c r="B36" s="117">
        <v>0.36199999999999999</v>
      </c>
      <c r="C36" s="117">
        <v>0.36199999999999999</v>
      </c>
      <c r="D36" s="117">
        <v>0.36299999999999999</v>
      </c>
      <c r="E36" s="117">
        <v>0.36399999999999999</v>
      </c>
      <c r="F36" s="117">
        <v>0.36499999999999999</v>
      </c>
      <c r="G36" s="117">
        <v>0.36599999999999999</v>
      </c>
      <c r="H36" s="117">
        <v>0.36599999999999999</v>
      </c>
      <c r="I36" s="117">
        <v>0.36699999999999999</v>
      </c>
      <c r="J36" s="117">
        <v>0.36799999999999999</v>
      </c>
      <c r="K36" s="117">
        <v>0.36899999999999999</v>
      </c>
      <c r="L36" s="117">
        <v>0.36899999999999999</v>
      </c>
      <c r="M36" s="117">
        <v>0.37</v>
      </c>
    </row>
    <row r="37" spans="1:13" x14ac:dyDescent="0.25">
      <c r="A37" s="105">
        <v>30</v>
      </c>
      <c r="B37" s="117">
        <v>0.371</v>
      </c>
      <c r="C37" s="117">
        <v>0.372</v>
      </c>
      <c r="D37" s="117">
        <v>0.373</v>
      </c>
      <c r="E37" s="117">
        <v>0.373</v>
      </c>
      <c r="F37" s="117">
        <v>0.374</v>
      </c>
      <c r="G37" s="117">
        <v>0.375</v>
      </c>
      <c r="H37" s="117">
        <v>0.376</v>
      </c>
      <c r="I37" s="117">
        <v>0.377</v>
      </c>
      <c r="J37" s="117">
        <v>0.377</v>
      </c>
      <c r="K37" s="117">
        <v>0.378</v>
      </c>
      <c r="L37" s="117">
        <v>0.379</v>
      </c>
      <c r="M37" s="117">
        <v>0.38</v>
      </c>
    </row>
    <row r="38" spans="1:13" x14ac:dyDescent="0.25">
      <c r="A38" s="105">
        <v>31</v>
      </c>
      <c r="B38" s="117">
        <v>0.38100000000000001</v>
      </c>
      <c r="C38" s="117">
        <v>0.38100000000000001</v>
      </c>
      <c r="D38" s="117">
        <v>0.38200000000000001</v>
      </c>
      <c r="E38" s="117">
        <v>0.38300000000000001</v>
      </c>
      <c r="F38" s="117">
        <v>0.38400000000000001</v>
      </c>
      <c r="G38" s="117">
        <v>0.38500000000000001</v>
      </c>
      <c r="H38" s="117">
        <v>0.38600000000000001</v>
      </c>
      <c r="I38" s="117">
        <v>0.38600000000000001</v>
      </c>
      <c r="J38" s="117">
        <v>0.38700000000000001</v>
      </c>
      <c r="K38" s="117">
        <v>0.38800000000000001</v>
      </c>
      <c r="L38" s="117">
        <v>0.38900000000000001</v>
      </c>
      <c r="M38" s="117">
        <v>0.39</v>
      </c>
    </row>
    <row r="39" spans="1:13" x14ac:dyDescent="0.25">
      <c r="A39" s="105">
        <v>32</v>
      </c>
      <c r="B39" s="117">
        <v>0.39100000000000001</v>
      </c>
      <c r="C39" s="117">
        <v>0.39200000000000002</v>
      </c>
      <c r="D39" s="117">
        <v>0.39200000000000002</v>
      </c>
      <c r="E39" s="117">
        <v>0.39300000000000002</v>
      </c>
      <c r="F39" s="117">
        <v>0.39400000000000002</v>
      </c>
      <c r="G39" s="117">
        <v>0.39500000000000002</v>
      </c>
      <c r="H39" s="117">
        <v>0.39600000000000002</v>
      </c>
      <c r="I39" s="117">
        <v>0.39700000000000002</v>
      </c>
      <c r="J39" s="117">
        <v>0.39800000000000002</v>
      </c>
      <c r="K39" s="117">
        <v>0.39800000000000002</v>
      </c>
      <c r="L39" s="117">
        <v>0.39900000000000002</v>
      </c>
      <c r="M39" s="117">
        <v>0.4</v>
      </c>
    </row>
    <row r="40" spans="1:13" x14ac:dyDescent="0.25">
      <c r="A40" s="105">
        <v>33</v>
      </c>
      <c r="B40" s="117">
        <v>0.40100000000000002</v>
      </c>
      <c r="C40" s="117">
        <v>0.40200000000000002</v>
      </c>
      <c r="D40" s="117">
        <v>0.40300000000000002</v>
      </c>
      <c r="E40" s="117">
        <v>0.40400000000000003</v>
      </c>
      <c r="F40" s="117">
        <v>0.40500000000000003</v>
      </c>
      <c r="G40" s="117">
        <v>0.40600000000000003</v>
      </c>
      <c r="H40" s="117">
        <v>0.40699999999999997</v>
      </c>
      <c r="I40" s="117">
        <v>0.40699999999999997</v>
      </c>
      <c r="J40" s="117">
        <v>0.40799999999999997</v>
      </c>
      <c r="K40" s="117">
        <v>0.40899999999999997</v>
      </c>
      <c r="L40" s="117">
        <v>0.41</v>
      </c>
      <c r="M40" s="117">
        <v>0.41099999999999998</v>
      </c>
    </row>
    <row r="41" spans="1:13" x14ac:dyDescent="0.25">
      <c r="A41" s="105">
        <v>34</v>
      </c>
      <c r="B41" s="117">
        <v>0.41199999999999998</v>
      </c>
      <c r="C41" s="117">
        <v>0.41299999999999998</v>
      </c>
      <c r="D41" s="117">
        <v>0.41399999999999998</v>
      </c>
      <c r="E41" s="117">
        <v>0.41499999999999998</v>
      </c>
      <c r="F41" s="117">
        <v>0.41599999999999998</v>
      </c>
      <c r="G41" s="117">
        <v>0.41699999999999998</v>
      </c>
      <c r="H41" s="117">
        <v>0.41799999999999998</v>
      </c>
      <c r="I41" s="117">
        <v>0.41899999999999998</v>
      </c>
      <c r="J41" s="117">
        <v>0.41899999999999998</v>
      </c>
      <c r="K41" s="117">
        <v>0.42</v>
      </c>
      <c r="L41" s="117">
        <v>0.42099999999999999</v>
      </c>
      <c r="M41" s="117">
        <v>0.42199999999999999</v>
      </c>
    </row>
    <row r="42" spans="1:13" x14ac:dyDescent="0.25">
      <c r="A42" s="105">
        <v>35</v>
      </c>
      <c r="B42" s="117">
        <v>0.42299999999999999</v>
      </c>
      <c r="C42" s="117">
        <v>0.42399999999999999</v>
      </c>
      <c r="D42" s="117">
        <v>0.42499999999999999</v>
      </c>
      <c r="E42" s="117">
        <v>0.42599999999999999</v>
      </c>
      <c r="F42" s="117">
        <v>0.42699999999999999</v>
      </c>
      <c r="G42" s="117">
        <v>0.42799999999999999</v>
      </c>
      <c r="H42" s="117">
        <v>0.42899999999999999</v>
      </c>
      <c r="I42" s="117">
        <v>0.43</v>
      </c>
      <c r="J42" s="117">
        <v>0.43099999999999999</v>
      </c>
      <c r="K42" s="117">
        <v>0.432</v>
      </c>
      <c r="L42" s="117">
        <v>0.433</v>
      </c>
      <c r="M42" s="117">
        <v>0.434</v>
      </c>
    </row>
    <row r="43" spans="1:13" x14ac:dyDescent="0.25">
      <c r="A43" s="105">
        <v>36</v>
      </c>
      <c r="B43" s="117">
        <v>0.435</v>
      </c>
      <c r="C43" s="117">
        <v>0.436</v>
      </c>
      <c r="D43" s="117">
        <v>0.437</v>
      </c>
      <c r="E43" s="117">
        <v>0.438</v>
      </c>
      <c r="F43" s="117">
        <v>0.439</v>
      </c>
      <c r="G43" s="117">
        <v>0.44</v>
      </c>
      <c r="H43" s="117">
        <v>0.441</v>
      </c>
      <c r="I43" s="117">
        <v>0.442</v>
      </c>
      <c r="J43" s="117">
        <v>0.443</v>
      </c>
      <c r="K43" s="117">
        <v>0.44400000000000001</v>
      </c>
      <c r="L43" s="117">
        <v>0.44500000000000001</v>
      </c>
      <c r="M43" s="117">
        <v>0.44600000000000001</v>
      </c>
    </row>
    <row r="44" spans="1:13" x14ac:dyDescent="0.25">
      <c r="A44" s="105">
        <v>37</v>
      </c>
      <c r="B44" s="117">
        <v>0.44700000000000001</v>
      </c>
      <c r="C44" s="117">
        <v>0.44800000000000001</v>
      </c>
      <c r="D44" s="117">
        <v>0.44900000000000001</v>
      </c>
      <c r="E44" s="117">
        <v>0.45</v>
      </c>
      <c r="F44" s="117">
        <v>0.45200000000000001</v>
      </c>
      <c r="G44" s="117">
        <v>0.45300000000000001</v>
      </c>
      <c r="H44" s="117">
        <v>0.45400000000000001</v>
      </c>
      <c r="I44" s="117">
        <v>0.45500000000000002</v>
      </c>
      <c r="J44" s="117">
        <v>0.45600000000000002</v>
      </c>
      <c r="K44" s="117">
        <v>0.45700000000000002</v>
      </c>
      <c r="L44" s="117">
        <v>0.45800000000000002</v>
      </c>
      <c r="M44" s="117">
        <v>0.45900000000000002</v>
      </c>
    </row>
    <row r="45" spans="1:13" x14ac:dyDescent="0.25">
      <c r="A45" s="105">
        <v>38</v>
      </c>
      <c r="B45" s="117">
        <v>0.46</v>
      </c>
      <c r="C45" s="117">
        <v>0.46100000000000002</v>
      </c>
      <c r="D45" s="117">
        <v>0.46200000000000002</v>
      </c>
      <c r="E45" s="117">
        <v>0.46300000000000002</v>
      </c>
      <c r="F45" s="117">
        <v>0.46500000000000002</v>
      </c>
      <c r="G45" s="117">
        <v>0.46600000000000003</v>
      </c>
      <c r="H45" s="117">
        <v>0.46700000000000003</v>
      </c>
      <c r="I45" s="117">
        <v>0.46800000000000003</v>
      </c>
      <c r="J45" s="117">
        <v>0.46899999999999997</v>
      </c>
      <c r="K45" s="117">
        <v>0.47</v>
      </c>
      <c r="L45" s="117">
        <v>0.47099999999999997</v>
      </c>
      <c r="M45" s="117">
        <v>0.47199999999999998</v>
      </c>
    </row>
    <row r="46" spans="1:13" x14ac:dyDescent="0.25">
      <c r="A46" s="105">
        <v>39</v>
      </c>
      <c r="B46" s="117">
        <v>0.47299999999999998</v>
      </c>
      <c r="C46" s="117">
        <v>0.47499999999999998</v>
      </c>
      <c r="D46" s="117">
        <v>0.47599999999999998</v>
      </c>
      <c r="E46" s="117">
        <v>0.47699999999999998</v>
      </c>
      <c r="F46" s="117">
        <v>0.47799999999999998</v>
      </c>
      <c r="G46" s="117">
        <v>0.47899999999999998</v>
      </c>
      <c r="H46" s="117">
        <v>0.48</v>
      </c>
      <c r="I46" s="117">
        <v>0.48199999999999998</v>
      </c>
      <c r="J46" s="117">
        <v>0.48299999999999998</v>
      </c>
      <c r="K46" s="117">
        <v>0.48399999999999999</v>
      </c>
      <c r="L46" s="117">
        <v>0.48499999999999999</v>
      </c>
      <c r="M46" s="117">
        <v>0.48599999999999999</v>
      </c>
    </row>
    <row r="47" spans="1:13" x14ac:dyDescent="0.25">
      <c r="A47" s="105">
        <v>40</v>
      </c>
      <c r="B47" s="117">
        <v>0.48699999999999999</v>
      </c>
      <c r="C47" s="117">
        <v>0.48899999999999999</v>
      </c>
      <c r="D47" s="117">
        <v>0.49</v>
      </c>
      <c r="E47" s="117">
        <v>0.49099999999999999</v>
      </c>
      <c r="F47" s="117">
        <v>0.49199999999999999</v>
      </c>
      <c r="G47" s="117">
        <v>0.49399999999999999</v>
      </c>
      <c r="H47" s="117">
        <v>0.495</v>
      </c>
      <c r="I47" s="117">
        <v>0.496</v>
      </c>
      <c r="J47" s="117">
        <v>0.497</v>
      </c>
      <c r="K47" s="117">
        <v>0.498</v>
      </c>
      <c r="L47" s="117">
        <v>0.5</v>
      </c>
      <c r="M47" s="117">
        <v>0.501</v>
      </c>
    </row>
    <row r="48" spans="1:13" x14ac:dyDescent="0.25">
      <c r="A48" s="105">
        <v>41</v>
      </c>
      <c r="B48" s="117">
        <v>0.502</v>
      </c>
      <c r="C48" s="117">
        <v>0.503</v>
      </c>
      <c r="D48" s="117">
        <v>0.505</v>
      </c>
      <c r="E48" s="117">
        <v>0.50600000000000001</v>
      </c>
      <c r="F48" s="117">
        <v>0.50700000000000001</v>
      </c>
      <c r="G48" s="117">
        <v>0.50800000000000001</v>
      </c>
      <c r="H48" s="117">
        <v>0.51</v>
      </c>
      <c r="I48" s="117">
        <v>0.51100000000000001</v>
      </c>
      <c r="J48" s="117">
        <v>0.51200000000000001</v>
      </c>
      <c r="K48" s="117">
        <v>0.51400000000000001</v>
      </c>
      <c r="L48" s="117">
        <v>0.51500000000000001</v>
      </c>
      <c r="M48" s="117">
        <v>0.51600000000000001</v>
      </c>
    </row>
    <row r="49" spans="1:13" x14ac:dyDescent="0.25">
      <c r="A49" s="105">
        <v>42</v>
      </c>
      <c r="B49" s="117">
        <v>0.51700000000000002</v>
      </c>
      <c r="C49" s="117">
        <v>0.51900000000000002</v>
      </c>
      <c r="D49" s="117">
        <v>0.52</v>
      </c>
      <c r="E49" s="117">
        <v>0.52100000000000002</v>
      </c>
      <c r="F49" s="117">
        <v>0.52300000000000002</v>
      </c>
      <c r="G49" s="117">
        <v>0.52400000000000002</v>
      </c>
      <c r="H49" s="117">
        <v>0.52500000000000002</v>
      </c>
      <c r="I49" s="117">
        <v>0.52700000000000002</v>
      </c>
      <c r="J49" s="117">
        <v>0.52800000000000002</v>
      </c>
      <c r="K49" s="117">
        <v>0.52900000000000003</v>
      </c>
      <c r="L49" s="117">
        <v>0.53100000000000003</v>
      </c>
      <c r="M49" s="117">
        <v>0.53200000000000003</v>
      </c>
    </row>
    <row r="50" spans="1:13" x14ac:dyDescent="0.25">
      <c r="A50" s="105">
        <v>43</v>
      </c>
      <c r="B50" s="117">
        <v>0.53300000000000003</v>
      </c>
      <c r="C50" s="117">
        <v>0.53500000000000003</v>
      </c>
      <c r="D50" s="117">
        <v>0.53600000000000003</v>
      </c>
      <c r="E50" s="117">
        <v>0.53800000000000003</v>
      </c>
      <c r="F50" s="117">
        <v>0.53900000000000003</v>
      </c>
      <c r="G50" s="117">
        <v>0.54</v>
      </c>
      <c r="H50" s="117">
        <v>0.54200000000000004</v>
      </c>
      <c r="I50" s="117">
        <v>0.54300000000000004</v>
      </c>
      <c r="J50" s="117">
        <v>0.54500000000000004</v>
      </c>
      <c r="K50" s="117">
        <v>0.54600000000000004</v>
      </c>
      <c r="L50" s="117">
        <v>0.54700000000000004</v>
      </c>
      <c r="M50" s="117">
        <v>0.54900000000000004</v>
      </c>
    </row>
    <row r="51" spans="1:13" x14ac:dyDescent="0.25">
      <c r="A51" s="105">
        <v>44</v>
      </c>
      <c r="B51" s="117">
        <v>0.55000000000000004</v>
      </c>
      <c r="C51" s="117">
        <v>0.55200000000000005</v>
      </c>
      <c r="D51" s="117">
        <v>0.55300000000000005</v>
      </c>
      <c r="E51" s="117">
        <v>0.55500000000000005</v>
      </c>
      <c r="F51" s="117">
        <v>0.55600000000000005</v>
      </c>
      <c r="G51" s="117">
        <v>0.55800000000000005</v>
      </c>
      <c r="H51" s="117">
        <v>0.55900000000000005</v>
      </c>
      <c r="I51" s="117">
        <v>0.56100000000000005</v>
      </c>
      <c r="J51" s="117">
        <v>0.56200000000000006</v>
      </c>
      <c r="K51" s="117">
        <v>0.56399999999999995</v>
      </c>
      <c r="L51" s="117">
        <v>0.56499999999999995</v>
      </c>
      <c r="M51" s="117">
        <v>0.56699999999999995</v>
      </c>
    </row>
    <row r="52" spans="1:13" x14ac:dyDescent="0.25">
      <c r="A52" s="105">
        <v>45</v>
      </c>
      <c r="B52" s="117">
        <v>0.56799999999999995</v>
      </c>
      <c r="C52" s="117">
        <v>0.56999999999999995</v>
      </c>
      <c r="D52" s="117">
        <v>0.57099999999999995</v>
      </c>
      <c r="E52" s="117">
        <v>0.57299999999999995</v>
      </c>
      <c r="F52" s="117">
        <v>0.57399999999999995</v>
      </c>
      <c r="G52" s="117">
        <v>0.57599999999999996</v>
      </c>
      <c r="H52" s="117">
        <v>0.57699999999999996</v>
      </c>
      <c r="I52" s="117">
        <v>0.57899999999999996</v>
      </c>
      <c r="J52" s="117">
        <v>0.57999999999999996</v>
      </c>
      <c r="K52" s="117">
        <v>0.58199999999999996</v>
      </c>
      <c r="L52" s="117">
        <v>0.58399999999999996</v>
      </c>
      <c r="M52" s="117">
        <v>0.58499999999999996</v>
      </c>
    </row>
    <row r="53" spans="1:13" x14ac:dyDescent="0.25">
      <c r="A53" s="105">
        <v>46</v>
      </c>
      <c r="B53" s="117">
        <v>0.58699999999999997</v>
      </c>
      <c r="C53" s="117">
        <v>0.58799999999999997</v>
      </c>
      <c r="D53" s="117">
        <v>0.59</v>
      </c>
      <c r="E53" s="117">
        <v>0.59199999999999997</v>
      </c>
      <c r="F53" s="117">
        <v>0.59299999999999997</v>
      </c>
      <c r="G53" s="117">
        <v>0.59499999999999997</v>
      </c>
      <c r="H53" s="117">
        <v>0.59599999999999997</v>
      </c>
      <c r="I53" s="117">
        <v>0.59799999999999998</v>
      </c>
      <c r="J53" s="117">
        <v>0.6</v>
      </c>
      <c r="K53" s="117">
        <v>0.60099999999999998</v>
      </c>
      <c r="L53" s="117">
        <v>0.60299999999999998</v>
      </c>
      <c r="M53" s="117">
        <v>0.60499999999999998</v>
      </c>
    </row>
    <row r="54" spans="1:13" x14ac:dyDescent="0.25">
      <c r="A54" s="105">
        <v>47</v>
      </c>
      <c r="B54" s="117">
        <v>0.60599999999999998</v>
      </c>
      <c r="C54" s="117">
        <v>0.60799999999999998</v>
      </c>
      <c r="D54" s="117">
        <v>0.61</v>
      </c>
      <c r="E54" s="117">
        <v>0.61099999999999999</v>
      </c>
      <c r="F54" s="117">
        <v>0.61299999999999999</v>
      </c>
      <c r="G54" s="117">
        <v>0.61499999999999999</v>
      </c>
      <c r="H54" s="117">
        <v>0.61699999999999999</v>
      </c>
      <c r="I54" s="117">
        <v>0.61799999999999999</v>
      </c>
      <c r="J54" s="117">
        <v>0.62</v>
      </c>
      <c r="K54" s="117">
        <v>0.622</v>
      </c>
      <c r="L54" s="117">
        <v>0.623</v>
      </c>
      <c r="M54" s="117">
        <v>0.625</v>
      </c>
    </row>
    <row r="55" spans="1:13" x14ac:dyDescent="0.25">
      <c r="A55" s="105">
        <v>48</v>
      </c>
      <c r="B55" s="117">
        <v>0.627</v>
      </c>
      <c r="C55" s="117">
        <v>0.629</v>
      </c>
      <c r="D55" s="117">
        <v>0.63100000000000001</v>
      </c>
      <c r="E55" s="117">
        <v>0.63200000000000001</v>
      </c>
      <c r="F55" s="117">
        <v>0.63400000000000001</v>
      </c>
      <c r="G55" s="117">
        <v>0.63600000000000001</v>
      </c>
      <c r="H55" s="117">
        <v>0.63800000000000001</v>
      </c>
      <c r="I55" s="117">
        <v>0.64</v>
      </c>
      <c r="J55" s="117">
        <v>0.64100000000000001</v>
      </c>
      <c r="K55" s="117">
        <v>0.64300000000000002</v>
      </c>
      <c r="L55" s="117">
        <v>0.64500000000000002</v>
      </c>
      <c r="M55" s="117">
        <v>0.64700000000000002</v>
      </c>
    </row>
    <row r="56" spans="1:13" x14ac:dyDescent="0.25">
      <c r="A56" s="105">
        <v>49</v>
      </c>
      <c r="B56" s="117">
        <v>0.64900000000000002</v>
      </c>
      <c r="C56" s="117">
        <v>0.65100000000000002</v>
      </c>
      <c r="D56" s="117">
        <v>0.65300000000000002</v>
      </c>
      <c r="E56" s="117">
        <v>0.65400000000000003</v>
      </c>
      <c r="F56" s="117">
        <v>0.65600000000000003</v>
      </c>
      <c r="G56" s="117">
        <v>0.65800000000000003</v>
      </c>
      <c r="H56" s="117">
        <v>0.66</v>
      </c>
      <c r="I56" s="117">
        <v>0.66200000000000003</v>
      </c>
      <c r="J56" s="117">
        <v>0.66400000000000003</v>
      </c>
      <c r="K56" s="117">
        <v>0.66600000000000004</v>
      </c>
      <c r="L56" s="117">
        <v>0.66800000000000004</v>
      </c>
      <c r="M56" s="117">
        <v>0.67</v>
      </c>
    </row>
    <row r="57" spans="1:13" x14ac:dyDescent="0.25">
      <c r="A57" s="105">
        <v>50</v>
      </c>
      <c r="B57" s="117">
        <v>0.67200000000000004</v>
      </c>
      <c r="C57" s="117">
        <v>0.67400000000000004</v>
      </c>
      <c r="D57" s="117">
        <v>0.67600000000000005</v>
      </c>
      <c r="E57" s="117">
        <v>0.67800000000000005</v>
      </c>
      <c r="F57" s="117">
        <v>0.68</v>
      </c>
      <c r="G57" s="117">
        <v>0.68200000000000005</v>
      </c>
      <c r="H57" s="117">
        <v>0.68400000000000005</v>
      </c>
      <c r="I57" s="117">
        <v>0.68600000000000005</v>
      </c>
      <c r="J57" s="117">
        <v>0.68799999999999994</v>
      </c>
      <c r="K57" s="117">
        <v>0.69</v>
      </c>
      <c r="L57" s="117">
        <v>0.69199999999999995</v>
      </c>
      <c r="M57" s="117">
        <v>0.69399999999999995</v>
      </c>
    </row>
    <row r="58" spans="1:13" x14ac:dyDescent="0.25">
      <c r="A58" s="105">
        <v>51</v>
      </c>
      <c r="B58" s="117">
        <v>0.69599999999999995</v>
      </c>
      <c r="C58" s="117">
        <v>0.69799999999999995</v>
      </c>
      <c r="D58" s="117">
        <v>0.70099999999999996</v>
      </c>
      <c r="E58" s="117">
        <v>0.70299999999999996</v>
      </c>
      <c r="F58" s="117">
        <v>0.70499999999999996</v>
      </c>
      <c r="G58" s="117">
        <v>0.70699999999999996</v>
      </c>
      <c r="H58" s="117">
        <v>0.70899999999999996</v>
      </c>
      <c r="I58" s="117">
        <v>0.71099999999999997</v>
      </c>
      <c r="J58" s="117">
        <v>0.71299999999999997</v>
      </c>
      <c r="K58" s="117">
        <v>0.71599999999999997</v>
      </c>
      <c r="L58" s="117">
        <v>0.71799999999999997</v>
      </c>
      <c r="M58" s="117">
        <v>0.72</v>
      </c>
    </row>
    <row r="59" spans="1:13" x14ac:dyDescent="0.25">
      <c r="A59" s="105">
        <v>52</v>
      </c>
      <c r="B59" s="117">
        <v>0.72199999999999998</v>
      </c>
      <c r="C59" s="117">
        <v>0.72399999999999998</v>
      </c>
      <c r="D59" s="117">
        <v>0.72699999999999998</v>
      </c>
      <c r="E59" s="117">
        <v>0.72899999999999998</v>
      </c>
      <c r="F59" s="117">
        <v>0.73099999999999998</v>
      </c>
      <c r="G59" s="117">
        <v>0.73399999999999999</v>
      </c>
      <c r="H59" s="117">
        <v>0.73599999999999999</v>
      </c>
      <c r="I59" s="117">
        <v>0.73799999999999999</v>
      </c>
      <c r="J59" s="117">
        <v>0.74</v>
      </c>
      <c r="K59" s="117">
        <v>0.74299999999999999</v>
      </c>
      <c r="L59" s="117">
        <v>0.745</v>
      </c>
      <c r="M59" s="117">
        <v>0.747</v>
      </c>
    </row>
    <row r="60" spans="1:13" x14ac:dyDescent="0.25">
      <c r="A60" s="105">
        <v>53</v>
      </c>
      <c r="B60" s="117">
        <v>0.75</v>
      </c>
      <c r="C60" s="117">
        <v>0.752</v>
      </c>
      <c r="D60" s="117">
        <v>0.754</v>
      </c>
      <c r="E60" s="117">
        <v>0.75700000000000001</v>
      </c>
      <c r="F60" s="117">
        <v>0.75900000000000001</v>
      </c>
      <c r="G60" s="117">
        <v>0.76200000000000001</v>
      </c>
      <c r="H60" s="117">
        <v>0.76400000000000001</v>
      </c>
      <c r="I60" s="117">
        <v>0.76700000000000002</v>
      </c>
      <c r="J60" s="117">
        <v>0.76900000000000002</v>
      </c>
      <c r="K60" s="117">
        <v>0.77100000000000002</v>
      </c>
      <c r="L60" s="117">
        <v>0.77400000000000002</v>
      </c>
      <c r="M60" s="117">
        <v>0.77600000000000002</v>
      </c>
    </row>
    <row r="61" spans="1:13" x14ac:dyDescent="0.25">
      <c r="A61" s="105">
        <v>54</v>
      </c>
      <c r="B61" s="117">
        <v>0.77900000000000003</v>
      </c>
      <c r="C61" s="117">
        <v>0.78100000000000003</v>
      </c>
      <c r="D61" s="117">
        <v>0.78400000000000003</v>
      </c>
      <c r="E61" s="117">
        <v>0.78700000000000003</v>
      </c>
      <c r="F61" s="117">
        <v>0.78900000000000003</v>
      </c>
      <c r="G61" s="117">
        <v>0.79200000000000004</v>
      </c>
      <c r="H61" s="117">
        <v>0.79400000000000004</v>
      </c>
      <c r="I61" s="117">
        <v>0.79700000000000004</v>
      </c>
      <c r="J61" s="117">
        <v>0.8</v>
      </c>
      <c r="K61" s="117">
        <v>0.80200000000000005</v>
      </c>
      <c r="L61" s="117">
        <v>0.80500000000000005</v>
      </c>
      <c r="M61" s="117">
        <v>0.80700000000000005</v>
      </c>
    </row>
    <row r="62" spans="1:13" x14ac:dyDescent="0.25">
      <c r="A62" s="105">
        <v>55</v>
      </c>
      <c r="B62" s="117">
        <v>0.81</v>
      </c>
      <c r="C62" s="117">
        <v>0.81299999999999994</v>
      </c>
      <c r="D62" s="117">
        <v>0.81599999999999995</v>
      </c>
      <c r="E62" s="117">
        <v>0.81799999999999995</v>
      </c>
      <c r="F62" s="117">
        <v>0.82099999999999995</v>
      </c>
      <c r="G62" s="117">
        <v>0.82399999999999995</v>
      </c>
      <c r="H62" s="117">
        <v>0.82699999999999996</v>
      </c>
      <c r="I62" s="117">
        <v>0.82899999999999996</v>
      </c>
      <c r="J62" s="117">
        <v>0.83199999999999996</v>
      </c>
      <c r="K62" s="117">
        <v>0.83499999999999996</v>
      </c>
      <c r="L62" s="117">
        <v>0.83799999999999997</v>
      </c>
      <c r="M62" s="117">
        <v>0.84</v>
      </c>
    </row>
    <row r="63" spans="1:13" x14ac:dyDescent="0.25">
      <c r="A63" s="105">
        <v>56</v>
      </c>
      <c r="B63" s="117">
        <v>0.84299999999999997</v>
      </c>
      <c r="C63" s="117">
        <v>0.84599999999999997</v>
      </c>
      <c r="D63" s="117">
        <v>0.84899999999999998</v>
      </c>
      <c r="E63" s="117">
        <v>0.85199999999999998</v>
      </c>
      <c r="F63" s="117">
        <v>0.85499999999999998</v>
      </c>
      <c r="G63" s="117">
        <v>0.85799999999999998</v>
      </c>
      <c r="H63" s="117">
        <v>0.86099999999999999</v>
      </c>
      <c r="I63" s="117">
        <v>0.86399999999999999</v>
      </c>
      <c r="J63" s="117">
        <v>0.86699999999999999</v>
      </c>
      <c r="K63" s="117">
        <v>0.87</v>
      </c>
      <c r="L63" s="117">
        <v>0.873</v>
      </c>
      <c r="M63" s="117">
        <v>0.876</v>
      </c>
    </row>
    <row r="64" spans="1:13" x14ac:dyDescent="0.25">
      <c r="A64" s="105">
        <v>57</v>
      </c>
      <c r="B64" s="117">
        <v>0.879</v>
      </c>
      <c r="C64" s="117">
        <v>0.88200000000000001</v>
      </c>
      <c r="D64" s="117">
        <v>0.88500000000000001</v>
      </c>
      <c r="E64" s="117">
        <v>0.88800000000000001</v>
      </c>
      <c r="F64" s="117">
        <v>0.89200000000000002</v>
      </c>
      <c r="G64" s="117">
        <v>0.89500000000000002</v>
      </c>
      <c r="H64" s="117">
        <v>0.89800000000000002</v>
      </c>
      <c r="I64" s="117">
        <v>0.90100000000000002</v>
      </c>
      <c r="J64" s="117">
        <v>0.90400000000000003</v>
      </c>
      <c r="K64" s="117">
        <v>0.90700000000000003</v>
      </c>
      <c r="L64" s="117">
        <v>0.91100000000000003</v>
      </c>
      <c r="M64" s="117">
        <v>0.91400000000000003</v>
      </c>
    </row>
    <row r="65" spans="1:13" x14ac:dyDescent="0.25">
      <c r="A65" s="105">
        <v>58</v>
      </c>
      <c r="B65" s="117">
        <v>0.91700000000000004</v>
      </c>
      <c r="C65" s="117">
        <v>0.92</v>
      </c>
      <c r="D65" s="117">
        <v>0.92400000000000004</v>
      </c>
      <c r="E65" s="117">
        <v>0.92700000000000005</v>
      </c>
      <c r="F65" s="117">
        <v>0.93100000000000005</v>
      </c>
      <c r="G65" s="117">
        <v>0.93400000000000005</v>
      </c>
      <c r="H65" s="117">
        <v>0.93700000000000006</v>
      </c>
      <c r="I65" s="117">
        <v>0.94099999999999995</v>
      </c>
      <c r="J65" s="117">
        <v>0.94399999999999995</v>
      </c>
      <c r="K65" s="117">
        <v>0.94799999999999995</v>
      </c>
      <c r="L65" s="117">
        <v>0.95099999999999996</v>
      </c>
      <c r="M65" s="117">
        <v>0.95399999999999996</v>
      </c>
    </row>
    <row r="66" spans="1:13" x14ac:dyDescent="0.25">
      <c r="A66" s="105">
        <v>59</v>
      </c>
      <c r="B66" s="117">
        <v>0.95799999999999996</v>
      </c>
      <c r="C66" s="117">
        <v>0.96199999999999997</v>
      </c>
      <c r="D66" s="117">
        <v>0.96499999999999997</v>
      </c>
      <c r="E66" s="117">
        <v>0.96899999999999997</v>
      </c>
      <c r="F66" s="117">
        <v>0.97299999999999998</v>
      </c>
      <c r="G66" s="117">
        <v>0.97599999999999998</v>
      </c>
      <c r="H66" s="117">
        <v>0.98</v>
      </c>
      <c r="I66" s="117">
        <v>0.98399999999999999</v>
      </c>
      <c r="J66" s="117">
        <v>0.98699999999999999</v>
      </c>
      <c r="K66" s="117">
        <v>0.99099999999999999</v>
      </c>
      <c r="L66" s="117">
        <v>0.995</v>
      </c>
      <c r="M66" s="117">
        <v>0.998</v>
      </c>
    </row>
    <row r="67" spans="1:13" x14ac:dyDescent="0.25">
      <c r="A67" s="105">
        <v>60</v>
      </c>
      <c r="B67" s="117">
        <v>1</v>
      </c>
      <c r="C67" s="117"/>
      <c r="D67" s="117"/>
      <c r="E67" s="117"/>
      <c r="F67" s="117"/>
      <c r="G67" s="117"/>
      <c r="H67" s="117"/>
      <c r="I67" s="117"/>
      <c r="J67" s="117"/>
      <c r="K67" s="117"/>
      <c r="L67" s="117"/>
      <c r="M67" s="117"/>
    </row>
  </sheetData>
  <sheetProtection algorithmName="SHA-512" hashValue="RF7HCIe4kc//X7nv6lBwk77UdbMQve7hGeIvfZUL6HKykG3eGyB5ci4784oQ/77TcuJVHJsqppkKjN2dFqkSAw==" saltValue="BG9quzvbjUmryEy1eDv+3A==" spinCount="100000" sheet="1" objects="1" scenarios="1"/>
  <conditionalFormatting sqref="A6:A16 A18:A21">
    <cfRule type="expression" dxfId="187" priority="17" stopIfTrue="1">
      <formula>MOD(ROW(),2)=0</formula>
    </cfRule>
    <cfRule type="expression" dxfId="186" priority="18" stopIfTrue="1">
      <formula>MOD(ROW(),2)&lt;&gt;0</formula>
    </cfRule>
  </conditionalFormatting>
  <conditionalFormatting sqref="B6:M16 C17:M21">
    <cfRule type="expression" dxfId="185" priority="19" stopIfTrue="1">
      <formula>MOD(ROW(),2)=0</formula>
    </cfRule>
    <cfRule type="expression" dxfId="184" priority="20" stopIfTrue="1">
      <formula>MOD(ROW(),2)&lt;&gt;0</formula>
    </cfRule>
  </conditionalFormatting>
  <conditionalFormatting sqref="A17">
    <cfRule type="expression" dxfId="183" priority="11" stopIfTrue="1">
      <formula>MOD(ROW(),2)=0</formula>
    </cfRule>
    <cfRule type="expression" dxfId="182" priority="12" stopIfTrue="1">
      <formula>MOD(ROW(),2)&lt;&gt;0</formula>
    </cfRule>
  </conditionalFormatting>
  <conditionalFormatting sqref="B17">
    <cfRule type="expression" dxfId="181" priority="9" stopIfTrue="1">
      <formula>MOD(ROW(),2)=0</formula>
    </cfRule>
    <cfRule type="expression" dxfId="180" priority="10" stopIfTrue="1">
      <formula>MOD(ROW(),2)&lt;&gt;0</formula>
    </cfRule>
  </conditionalFormatting>
  <conditionalFormatting sqref="A26:A67">
    <cfRule type="expression" dxfId="179" priority="3" stopIfTrue="1">
      <formula>MOD(ROW(),2)=0</formula>
    </cfRule>
    <cfRule type="expression" dxfId="178" priority="4" stopIfTrue="1">
      <formula>MOD(ROW(),2)&lt;&gt;0</formula>
    </cfRule>
  </conditionalFormatting>
  <conditionalFormatting sqref="B26:M67">
    <cfRule type="expression" dxfId="177" priority="5" stopIfTrue="1">
      <formula>MOD(ROW(),2)=0</formula>
    </cfRule>
    <cfRule type="expression" dxfId="176" priority="6" stopIfTrue="1">
      <formula>MOD(ROW(),2)&lt;&gt;0</formula>
    </cfRule>
  </conditionalFormatting>
  <conditionalFormatting sqref="B18:B21">
    <cfRule type="expression" dxfId="175" priority="1" stopIfTrue="1">
      <formula>MOD(ROW(),2)=0</formula>
    </cfRule>
    <cfRule type="expression" dxfId="174" priority="2" stopIfTrue="1">
      <formula>MOD(ROW(),2)&lt;&gt;0</formula>
    </cfRule>
  </conditionalFormatting>
  <hyperlinks>
    <hyperlink ref="B24" location="Assumptions!A1" display="Assumptions" xr:uid="{D9EAFF06-DBC5-4250-B63A-3EE0C286B54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D9388-CAA4-478C-8EE5-3FA6A8AE3F58}">
  <sheetPr codeName="Sheet6"/>
  <dimension ref="A1:I78"/>
  <sheetViews>
    <sheetView showGridLines="0" topLeftCell="A46" zoomScale="85" zoomScaleNormal="85" workbookViewId="0">
      <selection activeCell="A10" sqref="A10:XFD16"/>
    </sheetView>
  </sheetViews>
  <sheetFormatPr defaultColWidth="8.88671875" defaultRowHeight="13.2" x14ac:dyDescent="0.25"/>
  <cols>
    <col min="1" max="1" width="30.5546875" style="26" customWidth="1"/>
    <col min="2" max="2" width="30.88671875" style="26" customWidth="1"/>
    <col min="3" max="16384" width="8.886718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739</v>
      </c>
      <c r="B3" s="42"/>
      <c r="C3" s="42"/>
      <c r="D3" s="42"/>
      <c r="E3" s="42"/>
      <c r="F3" s="42"/>
      <c r="G3" s="42"/>
      <c r="H3" s="42"/>
      <c r="I3" s="42"/>
    </row>
    <row r="4" spans="1:9" x14ac:dyDescent="0.25">
      <c r="A4" s="44"/>
    </row>
    <row r="6" spans="1:9"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719</v>
      </c>
      <c r="C9" s="83"/>
      <c r="D9" s="83"/>
      <c r="E9" s="83"/>
      <c r="F9" s="83"/>
    </row>
    <row r="10" spans="1:9" ht="14.1" customHeight="1" x14ac:dyDescent="0.25">
      <c r="A10" s="82" t="s">
        <v>2</v>
      </c>
      <c r="B10" s="83" t="s">
        <v>729</v>
      </c>
      <c r="C10" s="83"/>
      <c r="D10" s="83"/>
      <c r="E10" s="83"/>
      <c r="F10" s="83"/>
    </row>
    <row r="11" spans="1:9" ht="14.1" customHeight="1" x14ac:dyDescent="0.25">
      <c r="A11" s="82" t="s">
        <v>23</v>
      </c>
      <c r="B11" s="83" t="s">
        <v>721</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103</v>
      </c>
      <c r="C14" s="83"/>
      <c r="D14" s="83"/>
      <c r="E14" s="83"/>
      <c r="F14" s="83"/>
    </row>
    <row r="15" spans="1:9" ht="14.1" customHeight="1" x14ac:dyDescent="0.25">
      <c r="A15" s="82" t="s">
        <v>53</v>
      </c>
      <c r="B15" s="83" t="s">
        <v>730</v>
      </c>
      <c r="C15" s="83"/>
      <c r="D15" s="83"/>
      <c r="E15" s="83"/>
      <c r="F15" s="83"/>
    </row>
    <row r="16" spans="1:9" ht="14.1" customHeight="1" x14ac:dyDescent="0.25">
      <c r="A16" s="82" t="s">
        <v>54</v>
      </c>
      <c r="B16" s="83" t="s">
        <v>731</v>
      </c>
      <c r="C16" s="83"/>
      <c r="D16" s="83"/>
      <c r="E16" s="83"/>
      <c r="F16" s="83"/>
    </row>
    <row r="17" spans="1:6" ht="25.35" customHeight="1" x14ac:dyDescent="0.25">
      <c r="A17" s="77" t="s">
        <v>735</v>
      </c>
      <c r="B17" s="83" t="s">
        <v>724</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725</v>
      </c>
      <c r="C20" s="83"/>
      <c r="D20" s="83"/>
      <c r="E20" s="83"/>
      <c r="F20" s="83"/>
    </row>
    <row r="21" spans="1:6" x14ac:dyDescent="0.25">
      <c r="A21" s="82" t="s">
        <v>804</v>
      </c>
      <c r="B21" s="83" t="s">
        <v>803</v>
      </c>
      <c r="C21" s="83"/>
      <c r="D21" s="83"/>
      <c r="E21" s="83"/>
      <c r="F21" s="83"/>
    </row>
    <row r="23" spans="1:6" x14ac:dyDescent="0.25">
      <c r="B23" s="107" t="str">
        <f>HYPERLINK("#'Factor List'!A1","Back to Factor List")</f>
        <v>Back to Factor List</v>
      </c>
    </row>
    <row r="24" spans="1:6" x14ac:dyDescent="0.25">
      <c r="B24" s="107" t="s">
        <v>797</v>
      </c>
    </row>
    <row r="26" spans="1:6" x14ac:dyDescent="0.25">
      <c r="A26" s="84" t="s">
        <v>642</v>
      </c>
      <c r="B26" s="84" t="s">
        <v>737</v>
      </c>
    </row>
    <row r="27" spans="1:6" x14ac:dyDescent="0.25">
      <c r="A27" s="85">
        <v>16</v>
      </c>
      <c r="B27" s="86">
        <v>1.0469999999999999</v>
      </c>
    </row>
    <row r="28" spans="1:6" x14ac:dyDescent="0.25">
      <c r="A28" s="85">
        <f>A27+1</f>
        <v>17</v>
      </c>
      <c r="B28" s="86">
        <v>1.0469999999999999</v>
      </c>
    </row>
    <row r="29" spans="1:6" x14ac:dyDescent="0.25">
      <c r="A29" s="85">
        <f t="shared" ref="A29:A78" si="0">A28+1</f>
        <v>18</v>
      </c>
      <c r="B29" s="86">
        <v>1.0469999999999999</v>
      </c>
    </row>
    <row r="30" spans="1:6" x14ac:dyDescent="0.25">
      <c r="A30" s="85">
        <f t="shared" si="0"/>
        <v>19</v>
      </c>
      <c r="B30" s="86">
        <v>1.0469999999999999</v>
      </c>
    </row>
    <row r="31" spans="1:6" x14ac:dyDescent="0.25">
      <c r="A31" s="85">
        <f t="shared" si="0"/>
        <v>20</v>
      </c>
      <c r="B31" s="86">
        <v>1.048</v>
      </c>
    </row>
    <row r="32" spans="1:6" x14ac:dyDescent="0.25">
      <c r="A32" s="85">
        <f t="shared" si="0"/>
        <v>21</v>
      </c>
      <c r="B32" s="86">
        <v>1.048</v>
      </c>
    </row>
    <row r="33" spans="1:2" x14ac:dyDescent="0.25">
      <c r="A33" s="85">
        <f t="shared" si="0"/>
        <v>22</v>
      </c>
      <c r="B33" s="86">
        <v>1.048</v>
      </c>
    </row>
    <row r="34" spans="1:2" x14ac:dyDescent="0.25">
      <c r="A34" s="85">
        <f t="shared" si="0"/>
        <v>23</v>
      </c>
      <c r="B34" s="86">
        <v>1.048</v>
      </c>
    </row>
    <row r="35" spans="1:2" x14ac:dyDescent="0.25">
      <c r="A35" s="85">
        <f t="shared" si="0"/>
        <v>24</v>
      </c>
      <c r="B35" s="86">
        <v>1.048</v>
      </c>
    </row>
    <row r="36" spans="1:2" x14ac:dyDescent="0.25">
      <c r="A36" s="85">
        <f>A35+1</f>
        <v>25</v>
      </c>
      <c r="B36" s="86">
        <v>1.048</v>
      </c>
    </row>
    <row r="37" spans="1:2" x14ac:dyDescent="0.25">
      <c r="A37" s="85">
        <f t="shared" si="0"/>
        <v>26</v>
      </c>
      <c r="B37" s="86">
        <v>1.048</v>
      </c>
    </row>
    <row r="38" spans="1:2" x14ac:dyDescent="0.25">
      <c r="A38" s="85">
        <f t="shared" si="0"/>
        <v>27</v>
      </c>
      <c r="B38" s="86">
        <v>1.048</v>
      </c>
    </row>
    <row r="39" spans="1:2" x14ac:dyDescent="0.25">
      <c r="A39" s="85">
        <f t="shared" si="0"/>
        <v>28</v>
      </c>
      <c r="B39" s="86">
        <v>1.048</v>
      </c>
    </row>
    <row r="40" spans="1:2" x14ac:dyDescent="0.25">
      <c r="A40" s="85">
        <f>A39+1</f>
        <v>29</v>
      </c>
      <c r="B40" s="86">
        <v>1.048</v>
      </c>
    </row>
    <row r="41" spans="1:2" x14ac:dyDescent="0.25">
      <c r="A41" s="85">
        <f t="shared" si="0"/>
        <v>30</v>
      </c>
      <c r="B41" s="86">
        <v>1.048</v>
      </c>
    </row>
    <row r="42" spans="1:2" x14ac:dyDescent="0.25">
      <c r="A42" s="85">
        <f t="shared" si="0"/>
        <v>31</v>
      </c>
      <c r="B42" s="86">
        <v>1.048</v>
      </c>
    </row>
    <row r="43" spans="1:2" x14ac:dyDescent="0.25">
      <c r="A43" s="85">
        <f t="shared" si="0"/>
        <v>32</v>
      </c>
      <c r="B43" s="86">
        <v>1.048</v>
      </c>
    </row>
    <row r="44" spans="1:2" x14ac:dyDescent="0.25">
      <c r="A44" s="85">
        <f t="shared" si="0"/>
        <v>33</v>
      </c>
      <c r="B44" s="86">
        <v>1.048</v>
      </c>
    </row>
    <row r="45" spans="1:2" x14ac:dyDescent="0.25">
      <c r="A45" s="85">
        <f t="shared" si="0"/>
        <v>34</v>
      </c>
      <c r="B45" s="86">
        <v>1.048</v>
      </c>
    </row>
    <row r="46" spans="1:2" x14ac:dyDescent="0.25">
      <c r="A46" s="85">
        <f t="shared" si="0"/>
        <v>35</v>
      </c>
      <c r="B46" s="86">
        <v>1.048</v>
      </c>
    </row>
    <row r="47" spans="1:2" x14ac:dyDescent="0.25">
      <c r="A47" s="85">
        <f t="shared" si="0"/>
        <v>36</v>
      </c>
      <c r="B47" s="86">
        <v>1.048</v>
      </c>
    </row>
    <row r="48" spans="1:2" x14ac:dyDescent="0.25">
      <c r="A48" s="85">
        <f t="shared" si="0"/>
        <v>37</v>
      </c>
      <c r="B48" s="86">
        <v>1.048</v>
      </c>
    </row>
    <row r="49" spans="1:2" x14ac:dyDescent="0.25">
      <c r="A49" s="85">
        <f t="shared" si="0"/>
        <v>38</v>
      </c>
      <c r="B49" s="86">
        <v>1.048</v>
      </c>
    </row>
    <row r="50" spans="1:2" x14ac:dyDescent="0.25">
      <c r="A50" s="85">
        <f t="shared" si="0"/>
        <v>39</v>
      </c>
      <c r="B50" s="86">
        <v>1.048</v>
      </c>
    </row>
    <row r="51" spans="1:2" x14ac:dyDescent="0.25">
      <c r="A51" s="85">
        <f t="shared" si="0"/>
        <v>40</v>
      </c>
      <c r="B51" s="86">
        <v>1.048</v>
      </c>
    </row>
    <row r="52" spans="1:2" x14ac:dyDescent="0.25">
      <c r="A52" s="85">
        <f t="shared" si="0"/>
        <v>41</v>
      </c>
      <c r="B52" s="86">
        <v>1.048</v>
      </c>
    </row>
    <row r="53" spans="1:2" x14ac:dyDescent="0.25">
      <c r="A53" s="85">
        <f t="shared" si="0"/>
        <v>42</v>
      </c>
      <c r="B53" s="86">
        <v>1.0469999999999999</v>
      </c>
    </row>
    <row r="54" spans="1:2" x14ac:dyDescent="0.25">
      <c r="A54" s="85">
        <f t="shared" si="0"/>
        <v>43</v>
      </c>
      <c r="B54" s="86">
        <v>1.0469999999999999</v>
      </c>
    </row>
    <row r="55" spans="1:2" x14ac:dyDescent="0.25">
      <c r="A55" s="85">
        <f t="shared" si="0"/>
        <v>44</v>
      </c>
      <c r="B55" s="86">
        <v>1.0469999999999999</v>
      </c>
    </row>
    <row r="56" spans="1:2" x14ac:dyDescent="0.25">
      <c r="A56" s="85">
        <f t="shared" si="0"/>
        <v>45</v>
      </c>
      <c r="B56" s="86">
        <v>1.0469999999999999</v>
      </c>
    </row>
    <row r="57" spans="1:2" x14ac:dyDescent="0.25">
      <c r="A57" s="85">
        <f t="shared" si="0"/>
        <v>46</v>
      </c>
      <c r="B57" s="86">
        <v>1.046</v>
      </c>
    </row>
    <row r="58" spans="1:2" x14ac:dyDescent="0.25">
      <c r="A58" s="85">
        <f t="shared" si="0"/>
        <v>47</v>
      </c>
      <c r="B58" s="86">
        <v>1.0449999999999999</v>
      </c>
    </row>
    <row r="59" spans="1:2" x14ac:dyDescent="0.25">
      <c r="A59" s="85">
        <f t="shared" si="0"/>
        <v>48</v>
      </c>
      <c r="B59" s="86">
        <v>1.044</v>
      </c>
    </row>
    <row r="60" spans="1:2" x14ac:dyDescent="0.25">
      <c r="A60" s="85">
        <f t="shared" si="0"/>
        <v>49</v>
      </c>
      <c r="B60" s="86">
        <v>1.0429999999999999</v>
      </c>
    </row>
    <row r="61" spans="1:2" x14ac:dyDescent="0.25">
      <c r="A61" s="85">
        <f t="shared" si="0"/>
        <v>50</v>
      </c>
      <c r="B61" s="86">
        <v>1.0429999999999999</v>
      </c>
    </row>
    <row r="62" spans="1:2" x14ac:dyDescent="0.25">
      <c r="A62" s="85">
        <f t="shared" si="0"/>
        <v>51</v>
      </c>
      <c r="B62" s="86">
        <v>1.0429999999999999</v>
      </c>
    </row>
    <row r="63" spans="1:2" x14ac:dyDescent="0.25">
      <c r="A63" s="85">
        <f t="shared" si="0"/>
        <v>52</v>
      </c>
      <c r="B63" s="86">
        <v>1.042</v>
      </c>
    </row>
    <row r="64" spans="1:2" x14ac:dyDescent="0.25">
      <c r="A64" s="85">
        <f t="shared" si="0"/>
        <v>53</v>
      </c>
      <c r="B64" s="86">
        <v>1.042</v>
      </c>
    </row>
    <row r="65" spans="1:2" x14ac:dyDescent="0.25">
      <c r="A65" s="85">
        <f t="shared" si="0"/>
        <v>54</v>
      </c>
      <c r="B65" s="86">
        <v>1.042</v>
      </c>
    </row>
    <row r="66" spans="1:2" x14ac:dyDescent="0.25">
      <c r="A66" s="85">
        <f t="shared" si="0"/>
        <v>55</v>
      </c>
      <c r="B66" s="86">
        <v>1.0409999999999999</v>
      </c>
    </row>
    <row r="67" spans="1:2" x14ac:dyDescent="0.25">
      <c r="A67" s="85">
        <f t="shared" si="0"/>
        <v>56</v>
      </c>
      <c r="B67" s="86">
        <v>1.0409999999999999</v>
      </c>
    </row>
    <row r="68" spans="1:2" x14ac:dyDescent="0.25">
      <c r="A68" s="85">
        <f t="shared" si="0"/>
        <v>57</v>
      </c>
      <c r="B68" s="86">
        <v>1.04</v>
      </c>
    </row>
    <row r="69" spans="1:2" x14ac:dyDescent="0.25">
      <c r="A69" s="85">
        <f t="shared" si="0"/>
        <v>58</v>
      </c>
      <c r="B69" s="86">
        <v>1.04</v>
      </c>
    </row>
    <row r="70" spans="1:2" x14ac:dyDescent="0.25">
      <c r="A70" s="85">
        <f t="shared" si="0"/>
        <v>59</v>
      </c>
      <c r="B70" s="86">
        <v>1.0389999999999999</v>
      </c>
    </row>
    <row r="71" spans="1:2" x14ac:dyDescent="0.25">
      <c r="A71" s="85">
        <f t="shared" si="0"/>
        <v>60</v>
      </c>
      <c r="B71" s="86">
        <v>1.0389999999999999</v>
      </c>
    </row>
    <row r="72" spans="1:2" x14ac:dyDescent="0.25">
      <c r="A72" s="85">
        <f t="shared" si="0"/>
        <v>61</v>
      </c>
      <c r="B72" s="86">
        <v>1.038</v>
      </c>
    </row>
    <row r="73" spans="1:2" x14ac:dyDescent="0.25">
      <c r="A73" s="85">
        <f t="shared" si="0"/>
        <v>62</v>
      </c>
      <c r="B73" s="86">
        <v>1.0369999999999999</v>
      </c>
    </row>
    <row r="74" spans="1:2" x14ac:dyDescent="0.25">
      <c r="A74" s="85">
        <f t="shared" si="0"/>
        <v>63</v>
      </c>
      <c r="B74" s="86">
        <v>1.036</v>
      </c>
    </row>
    <row r="75" spans="1:2" x14ac:dyDescent="0.25">
      <c r="A75" s="85">
        <f t="shared" si="0"/>
        <v>64</v>
      </c>
      <c r="B75" s="86">
        <v>1.0349999999999999</v>
      </c>
    </row>
    <row r="76" spans="1:2" x14ac:dyDescent="0.25">
      <c r="A76" s="85">
        <f t="shared" si="0"/>
        <v>65</v>
      </c>
      <c r="B76" s="86">
        <v>1.0329999999999999</v>
      </c>
    </row>
    <row r="77" spans="1:2" x14ac:dyDescent="0.25">
      <c r="A77" s="85">
        <f t="shared" si="0"/>
        <v>66</v>
      </c>
      <c r="B77" s="86">
        <v>1.0329999999999999</v>
      </c>
    </row>
    <row r="78" spans="1:2" x14ac:dyDescent="0.25">
      <c r="A78" s="85">
        <f t="shared" si="0"/>
        <v>67</v>
      </c>
      <c r="B78" s="86">
        <v>1.0329999999999999</v>
      </c>
    </row>
  </sheetData>
  <sheetProtection algorithmName="SHA-512" hashValue="lZpGncIHG+P5B0qYSZYcjnC/PRibv3mDV+lazJZcrRKWxqCdcl5ojE+kH+pZ+e914loO248U/+KE9JDVsnKRFA==" saltValue="tjojQBGMFXX9vN+EeqG+HA==" spinCount="100000" sheet="1" objects="1" scenarios="1"/>
  <conditionalFormatting sqref="A6:A16 A18:A21">
    <cfRule type="expression" dxfId="1857" priority="41" stopIfTrue="1">
      <formula>MOD(ROW(),2)=0</formula>
    </cfRule>
    <cfRule type="expression" dxfId="1856" priority="42" stopIfTrue="1">
      <formula>MOD(ROW(),2)&lt;&gt;0</formula>
    </cfRule>
  </conditionalFormatting>
  <conditionalFormatting sqref="B6:F6 C7:F8">
    <cfRule type="expression" dxfId="1855" priority="43" stopIfTrue="1">
      <formula>MOD(ROW(),2)=0</formula>
    </cfRule>
    <cfRule type="expression" dxfId="1854" priority="44" stopIfTrue="1">
      <formula>MOD(ROW(),2)&lt;&gt;0</formula>
    </cfRule>
  </conditionalFormatting>
  <conditionalFormatting sqref="B9:F16 C17:F17">
    <cfRule type="expression" dxfId="1853" priority="39" stopIfTrue="1">
      <formula>MOD(ROW(),2)=0</formula>
    </cfRule>
    <cfRule type="expression" dxfId="1852" priority="40" stopIfTrue="1">
      <formula>MOD(ROW(),2)&lt;&gt;0</formula>
    </cfRule>
  </conditionalFormatting>
  <conditionalFormatting sqref="B77:B78">
    <cfRule type="expression" dxfId="1851" priority="27" stopIfTrue="1">
      <formula>MOD(ROW(),2)=0</formula>
    </cfRule>
    <cfRule type="expression" dxfId="1850" priority="28" stopIfTrue="1">
      <formula>MOD(ROW(),2)&lt;&gt;0</formula>
    </cfRule>
  </conditionalFormatting>
  <conditionalFormatting sqref="A26:A64">
    <cfRule type="expression" dxfId="1849" priority="33" stopIfTrue="1">
      <formula>MOD(ROW(),2)=0</formula>
    </cfRule>
    <cfRule type="expression" dxfId="1848" priority="34" stopIfTrue="1">
      <formula>MOD(ROW(),2)&lt;&gt;0</formula>
    </cfRule>
  </conditionalFormatting>
  <conditionalFormatting sqref="B26:B64">
    <cfRule type="expression" dxfId="1847" priority="35" stopIfTrue="1">
      <formula>MOD(ROW(),2)=0</formula>
    </cfRule>
    <cfRule type="expression" dxfId="1846" priority="36" stopIfTrue="1">
      <formula>MOD(ROW(),2)&lt;&gt;0</formula>
    </cfRule>
  </conditionalFormatting>
  <conditionalFormatting sqref="A65:A76">
    <cfRule type="expression" dxfId="1845" priority="29" stopIfTrue="1">
      <formula>MOD(ROW(),2)=0</formula>
    </cfRule>
    <cfRule type="expression" dxfId="1844" priority="30" stopIfTrue="1">
      <formula>MOD(ROW(),2)&lt;&gt;0</formula>
    </cfRule>
  </conditionalFormatting>
  <conditionalFormatting sqref="B65:B76">
    <cfRule type="expression" dxfId="1843" priority="31" stopIfTrue="1">
      <formula>MOD(ROW(),2)=0</formula>
    </cfRule>
    <cfRule type="expression" dxfId="1842" priority="32" stopIfTrue="1">
      <formula>MOD(ROW(),2)&lt;&gt;0</formula>
    </cfRule>
  </conditionalFormatting>
  <conditionalFormatting sqref="A77:A78">
    <cfRule type="expression" dxfId="1841" priority="25" stopIfTrue="1">
      <formula>MOD(ROW(),2)=0</formula>
    </cfRule>
    <cfRule type="expression" dxfId="1840" priority="26" stopIfTrue="1">
      <formula>MOD(ROW(),2)&lt;&gt;0</formula>
    </cfRule>
  </conditionalFormatting>
  <conditionalFormatting sqref="B7:B8">
    <cfRule type="expression" dxfId="1839" priority="21" stopIfTrue="1">
      <formula>MOD(ROW(),2)=0</formula>
    </cfRule>
    <cfRule type="expression" dxfId="1838" priority="22" stopIfTrue="1">
      <formula>MOD(ROW(),2)&lt;&gt;0</formula>
    </cfRule>
  </conditionalFormatting>
  <conditionalFormatting sqref="A17">
    <cfRule type="expression" dxfId="1837" priority="19" stopIfTrue="1">
      <formula>MOD(ROW(),2)=0</formula>
    </cfRule>
    <cfRule type="expression" dxfId="1836" priority="20" stopIfTrue="1">
      <formula>MOD(ROW(),2)&lt;&gt;0</formula>
    </cfRule>
  </conditionalFormatting>
  <conditionalFormatting sqref="B17">
    <cfRule type="expression" dxfId="1835" priority="17" stopIfTrue="1">
      <formula>MOD(ROW(),2)=0</formula>
    </cfRule>
    <cfRule type="expression" dxfId="1834" priority="18" stopIfTrue="1">
      <formula>MOD(ROW(),2)&lt;&gt;0</formula>
    </cfRule>
  </conditionalFormatting>
  <conditionalFormatting sqref="C18:F18">
    <cfRule type="expression" dxfId="1833" priority="9" stopIfTrue="1">
      <formula>MOD(ROW(),2)=0</formula>
    </cfRule>
    <cfRule type="expression" dxfId="1832" priority="10" stopIfTrue="1">
      <formula>MOD(ROW(),2)&lt;&gt;0</formula>
    </cfRule>
  </conditionalFormatting>
  <conditionalFormatting sqref="C19:F19">
    <cfRule type="expression" dxfId="1831" priority="7" stopIfTrue="1">
      <formula>MOD(ROW(),2)=0</formula>
    </cfRule>
    <cfRule type="expression" dxfId="1830" priority="8" stopIfTrue="1">
      <formula>MOD(ROW(),2)&lt;&gt;0</formula>
    </cfRule>
  </conditionalFormatting>
  <conditionalFormatting sqref="C20:F21">
    <cfRule type="expression" dxfId="1829" priority="5" stopIfTrue="1">
      <formula>MOD(ROW(),2)=0</formula>
    </cfRule>
    <cfRule type="expression" dxfId="1828" priority="6" stopIfTrue="1">
      <formula>MOD(ROW(),2)&lt;&gt;0</formula>
    </cfRule>
  </conditionalFormatting>
  <conditionalFormatting sqref="B18 B20:B21">
    <cfRule type="expression" dxfId="1827" priority="3" stopIfTrue="1">
      <formula>MOD(ROW(),2)=0</formula>
    </cfRule>
    <cfRule type="expression" dxfId="1826" priority="4" stopIfTrue="1">
      <formula>MOD(ROW(),2)&lt;&gt;0</formula>
    </cfRule>
  </conditionalFormatting>
  <conditionalFormatting sqref="B19">
    <cfRule type="expression" dxfId="1825" priority="1" stopIfTrue="1">
      <formula>MOD(ROW(),2)=0</formula>
    </cfRule>
    <cfRule type="expression" dxfId="1824" priority="2" stopIfTrue="1">
      <formula>MOD(ROW(),2)&lt;&gt;0</formula>
    </cfRule>
  </conditionalFormatting>
  <hyperlinks>
    <hyperlink ref="B24" location="Assumptions!A1" display="Assumptions" xr:uid="{224E83A5-03F2-4EA3-BE76-F23597FAE6C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9"/>
  <dimension ref="A1:M7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651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818</v>
      </c>
      <c r="C14" s="83"/>
      <c r="D14" s="83"/>
      <c r="E14" s="83"/>
      <c r="F14" s="83"/>
      <c r="G14" s="83"/>
      <c r="H14" s="83"/>
      <c r="I14" s="83"/>
      <c r="J14" s="83"/>
      <c r="K14" s="83"/>
      <c r="L14" s="83"/>
      <c r="M14" s="83"/>
    </row>
    <row r="15" spans="1:13" x14ac:dyDescent="0.25">
      <c r="A15" s="82" t="s">
        <v>53</v>
      </c>
      <c r="B15" s="83" t="s">
        <v>652</v>
      </c>
      <c r="C15" s="83"/>
      <c r="D15" s="83"/>
      <c r="E15" s="83"/>
      <c r="F15" s="83"/>
      <c r="G15" s="83"/>
      <c r="H15" s="83"/>
      <c r="I15" s="83"/>
      <c r="J15" s="83"/>
      <c r="K15" s="83"/>
      <c r="L15" s="83"/>
      <c r="M15" s="83"/>
    </row>
    <row r="16" spans="1:13" x14ac:dyDescent="0.25">
      <c r="A16" s="82" t="s">
        <v>54</v>
      </c>
      <c r="B16" s="83" t="s">
        <v>653</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0.23300000000000001</v>
      </c>
      <c r="C27" s="117">
        <v>0.23400000000000001</v>
      </c>
      <c r="D27" s="117">
        <v>0.23400000000000001</v>
      </c>
      <c r="E27" s="117">
        <v>0.23499999999999999</v>
      </c>
      <c r="F27" s="117">
        <v>0.23499999999999999</v>
      </c>
      <c r="G27" s="117">
        <v>0.23599999999999999</v>
      </c>
      <c r="H27" s="117">
        <v>0.23599999999999999</v>
      </c>
      <c r="I27" s="117">
        <v>0.23699999999999999</v>
      </c>
      <c r="J27" s="117">
        <v>0.23699999999999999</v>
      </c>
      <c r="K27" s="117">
        <v>0.23699999999999999</v>
      </c>
      <c r="L27" s="117">
        <v>0.23799999999999999</v>
      </c>
      <c r="M27" s="117">
        <v>0.23799999999999999</v>
      </c>
    </row>
    <row r="28" spans="1:13" x14ac:dyDescent="0.25">
      <c r="A28" s="105">
        <v>21</v>
      </c>
      <c r="B28" s="117">
        <v>0.23899999999999999</v>
      </c>
      <c r="C28" s="117">
        <v>0.23899999999999999</v>
      </c>
      <c r="D28" s="117">
        <v>0.24</v>
      </c>
      <c r="E28" s="117">
        <v>0.24</v>
      </c>
      <c r="F28" s="117">
        <v>0.24099999999999999</v>
      </c>
      <c r="G28" s="117">
        <v>0.24099999999999999</v>
      </c>
      <c r="H28" s="117">
        <v>0.24199999999999999</v>
      </c>
      <c r="I28" s="117">
        <v>0.24199999999999999</v>
      </c>
      <c r="J28" s="117">
        <v>0.24199999999999999</v>
      </c>
      <c r="K28" s="117">
        <v>0.24299999999999999</v>
      </c>
      <c r="L28" s="117">
        <v>0.24299999999999999</v>
      </c>
      <c r="M28" s="117">
        <v>0.24399999999999999</v>
      </c>
    </row>
    <row r="29" spans="1:13" x14ac:dyDescent="0.25">
      <c r="A29" s="105">
        <v>22</v>
      </c>
      <c r="B29" s="117">
        <v>0.24399999999999999</v>
      </c>
      <c r="C29" s="117">
        <v>0.245</v>
      </c>
      <c r="D29" s="117">
        <v>0.245</v>
      </c>
      <c r="E29" s="117">
        <v>0.246</v>
      </c>
      <c r="F29" s="117">
        <v>0.246</v>
      </c>
      <c r="G29" s="117">
        <v>0.247</v>
      </c>
      <c r="H29" s="117">
        <v>0.247</v>
      </c>
      <c r="I29" s="117">
        <v>0.248</v>
      </c>
      <c r="J29" s="117">
        <v>0.248</v>
      </c>
      <c r="K29" s="117">
        <v>0.249</v>
      </c>
      <c r="L29" s="117">
        <v>0.249</v>
      </c>
      <c r="M29" s="117">
        <v>0.25</v>
      </c>
    </row>
    <row r="30" spans="1:13" x14ac:dyDescent="0.25">
      <c r="A30" s="105">
        <v>23</v>
      </c>
      <c r="B30" s="117">
        <v>0.25</v>
      </c>
      <c r="C30" s="117">
        <v>0.251</v>
      </c>
      <c r="D30" s="117">
        <v>0.251</v>
      </c>
      <c r="E30" s="117">
        <v>0.252</v>
      </c>
      <c r="F30" s="117">
        <v>0.252</v>
      </c>
      <c r="G30" s="117">
        <v>0.252</v>
      </c>
      <c r="H30" s="117">
        <v>0.253</v>
      </c>
      <c r="I30" s="117">
        <v>0.253</v>
      </c>
      <c r="J30" s="117">
        <v>0.254</v>
      </c>
      <c r="K30" s="117">
        <v>0.254</v>
      </c>
      <c r="L30" s="117">
        <v>0.255</v>
      </c>
      <c r="M30" s="117">
        <v>0.255</v>
      </c>
    </row>
    <row r="31" spans="1:13" x14ac:dyDescent="0.25">
      <c r="A31" s="105">
        <v>24</v>
      </c>
      <c r="B31" s="117">
        <v>0.25600000000000001</v>
      </c>
      <c r="C31" s="117">
        <v>0.25600000000000001</v>
      </c>
      <c r="D31" s="117">
        <v>0.25700000000000001</v>
      </c>
      <c r="E31" s="117">
        <v>0.25700000000000001</v>
      </c>
      <c r="F31" s="117">
        <v>0.25800000000000001</v>
      </c>
      <c r="G31" s="117">
        <v>0.25800000000000001</v>
      </c>
      <c r="H31" s="117">
        <v>0.25900000000000001</v>
      </c>
      <c r="I31" s="117">
        <v>0.25900000000000001</v>
      </c>
      <c r="J31" s="117">
        <v>0.26</v>
      </c>
      <c r="K31" s="117">
        <v>0.26100000000000001</v>
      </c>
      <c r="L31" s="117">
        <v>0.26100000000000001</v>
      </c>
      <c r="M31" s="117">
        <v>0.26200000000000001</v>
      </c>
    </row>
    <row r="32" spans="1:13" x14ac:dyDescent="0.25">
      <c r="A32" s="105">
        <v>25</v>
      </c>
      <c r="B32" s="117">
        <v>0.26200000000000001</v>
      </c>
      <c r="C32" s="117">
        <v>0.26300000000000001</v>
      </c>
      <c r="D32" s="117">
        <v>0.26300000000000001</v>
      </c>
      <c r="E32" s="117">
        <v>0.26400000000000001</v>
      </c>
      <c r="F32" s="117">
        <v>0.26400000000000001</v>
      </c>
      <c r="G32" s="117">
        <v>0.26500000000000001</v>
      </c>
      <c r="H32" s="117">
        <v>0.26500000000000001</v>
      </c>
      <c r="I32" s="117">
        <v>0.26600000000000001</v>
      </c>
      <c r="J32" s="117">
        <v>0.26600000000000001</v>
      </c>
      <c r="K32" s="117">
        <v>0.26700000000000002</v>
      </c>
      <c r="L32" s="117">
        <v>0.26700000000000002</v>
      </c>
      <c r="M32" s="117">
        <v>0.26800000000000002</v>
      </c>
    </row>
    <row r="33" spans="1:13" x14ac:dyDescent="0.25">
      <c r="A33" s="105">
        <v>26</v>
      </c>
      <c r="B33" s="117">
        <v>0.26800000000000002</v>
      </c>
      <c r="C33" s="117">
        <v>0.26900000000000002</v>
      </c>
      <c r="D33" s="117">
        <v>0.26900000000000002</v>
      </c>
      <c r="E33" s="117">
        <v>0.27</v>
      </c>
      <c r="F33" s="117">
        <v>0.27100000000000002</v>
      </c>
      <c r="G33" s="117">
        <v>0.27100000000000002</v>
      </c>
      <c r="H33" s="117">
        <v>0.27200000000000002</v>
      </c>
      <c r="I33" s="117">
        <v>0.27200000000000002</v>
      </c>
      <c r="J33" s="117">
        <v>0.27300000000000002</v>
      </c>
      <c r="K33" s="117">
        <v>0.27300000000000002</v>
      </c>
      <c r="L33" s="117">
        <v>0.27400000000000002</v>
      </c>
      <c r="M33" s="117">
        <v>0.27400000000000002</v>
      </c>
    </row>
    <row r="34" spans="1:13" x14ac:dyDescent="0.25">
      <c r="A34" s="105">
        <v>27</v>
      </c>
      <c r="B34" s="117">
        <v>0.27500000000000002</v>
      </c>
      <c r="C34" s="117">
        <v>0.27500000000000002</v>
      </c>
      <c r="D34" s="117">
        <v>0.27600000000000002</v>
      </c>
      <c r="E34" s="117">
        <v>0.27700000000000002</v>
      </c>
      <c r="F34" s="117">
        <v>0.27700000000000002</v>
      </c>
      <c r="G34" s="117">
        <v>0.27800000000000002</v>
      </c>
      <c r="H34" s="117">
        <v>0.27800000000000002</v>
      </c>
      <c r="I34" s="117">
        <v>0.27900000000000003</v>
      </c>
      <c r="J34" s="117">
        <v>0.27900000000000003</v>
      </c>
      <c r="K34" s="117">
        <v>0.28000000000000003</v>
      </c>
      <c r="L34" s="117">
        <v>0.28100000000000003</v>
      </c>
      <c r="M34" s="117">
        <v>0.28100000000000003</v>
      </c>
    </row>
    <row r="35" spans="1:13" x14ac:dyDescent="0.25">
      <c r="A35" s="105">
        <v>28</v>
      </c>
      <c r="B35" s="117">
        <v>0.28199999999999997</v>
      </c>
      <c r="C35" s="117">
        <v>0.28199999999999997</v>
      </c>
      <c r="D35" s="117">
        <v>0.28299999999999997</v>
      </c>
      <c r="E35" s="117">
        <v>0.28299999999999997</v>
      </c>
      <c r="F35" s="117">
        <v>0.28399999999999997</v>
      </c>
      <c r="G35" s="117">
        <v>0.28499999999999998</v>
      </c>
      <c r="H35" s="117">
        <v>0.28499999999999998</v>
      </c>
      <c r="I35" s="117">
        <v>0.28599999999999998</v>
      </c>
      <c r="J35" s="117">
        <v>0.28599999999999998</v>
      </c>
      <c r="K35" s="117">
        <v>0.28699999999999998</v>
      </c>
      <c r="L35" s="117">
        <v>0.28799999999999998</v>
      </c>
      <c r="M35" s="117">
        <v>0.28799999999999998</v>
      </c>
    </row>
    <row r="36" spans="1:13" x14ac:dyDescent="0.25">
      <c r="A36" s="105">
        <v>29</v>
      </c>
      <c r="B36" s="117">
        <v>0.28899999999999998</v>
      </c>
      <c r="C36" s="117">
        <v>0.28899999999999998</v>
      </c>
      <c r="D36" s="117">
        <v>0.28999999999999998</v>
      </c>
      <c r="E36" s="117">
        <v>0.29099999999999998</v>
      </c>
      <c r="F36" s="117">
        <v>0.29099999999999998</v>
      </c>
      <c r="G36" s="117">
        <v>0.29199999999999998</v>
      </c>
      <c r="H36" s="117">
        <v>0.29199999999999998</v>
      </c>
      <c r="I36" s="117">
        <v>0.29299999999999998</v>
      </c>
      <c r="J36" s="117">
        <v>0.29399999999999998</v>
      </c>
      <c r="K36" s="117">
        <v>0.29399999999999998</v>
      </c>
      <c r="L36" s="117">
        <v>0.29499999999999998</v>
      </c>
      <c r="M36" s="117">
        <v>0.29499999999999998</v>
      </c>
    </row>
    <row r="37" spans="1:13" x14ac:dyDescent="0.25">
      <c r="A37" s="105">
        <v>30</v>
      </c>
      <c r="B37" s="117">
        <v>0.29599999999999999</v>
      </c>
      <c r="C37" s="117">
        <v>0.29699999999999999</v>
      </c>
      <c r="D37" s="117">
        <v>0.29699999999999999</v>
      </c>
      <c r="E37" s="117">
        <v>0.29799999999999999</v>
      </c>
      <c r="F37" s="117">
        <v>0.29899999999999999</v>
      </c>
      <c r="G37" s="117">
        <v>0.29899999999999999</v>
      </c>
      <c r="H37" s="117">
        <v>0.3</v>
      </c>
      <c r="I37" s="117">
        <v>0.3</v>
      </c>
      <c r="J37" s="117">
        <v>0.30099999999999999</v>
      </c>
      <c r="K37" s="117">
        <v>0.30199999999999999</v>
      </c>
      <c r="L37" s="117">
        <v>0.30199999999999999</v>
      </c>
      <c r="M37" s="117">
        <v>0.30299999999999999</v>
      </c>
    </row>
    <row r="38" spans="1:13" x14ac:dyDescent="0.25">
      <c r="A38" s="105">
        <v>31</v>
      </c>
      <c r="B38" s="117">
        <v>0.30399999999999999</v>
      </c>
      <c r="C38" s="117">
        <v>0.30399999999999999</v>
      </c>
      <c r="D38" s="117">
        <v>0.30499999999999999</v>
      </c>
      <c r="E38" s="117">
        <v>0.30599999999999999</v>
      </c>
      <c r="F38" s="117">
        <v>0.30599999999999999</v>
      </c>
      <c r="G38" s="117">
        <v>0.307</v>
      </c>
      <c r="H38" s="117">
        <v>0.307</v>
      </c>
      <c r="I38" s="117">
        <v>0.308</v>
      </c>
      <c r="J38" s="117">
        <v>0.309</v>
      </c>
      <c r="K38" s="117">
        <v>0.309</v>
      </c>
      <c r="L38" s="117">
        <v>0.31</v>
      </c>
      <c r="M38" s="117">
        <v>0.311</v>
      </c>
    </row>
    <row r="39" spans="1:13" x14ac:dyDescent="0.25">
      <c r="A39" s="105">
        <v>32</v>
      </c>
      <c r="B39" s="117">
        <v>0.311</v>
      </c>
      <c r="C39" s="117">
        <v>0.312</v>
      </c>
      <c r="D39" s="117">
        <v>0.313</v>
      </c>
      <c r="E39" s="117">
        <v>0.313</v>
      </c>
      <c r="F39" s="117">
        <v>0.314</v>
      </c>
      <c r="G39" s="117">
        <v>0.315</v>
      </c>
      <c r="H39" s="117">
        <v>0.315</v>
      </c>
      <c r="I39" s="117">
        <v>0.316</v>
      </c>
      <c r="J39" s="117">
        <v>0.317</v>
      </c>
      <c r="K39" s="117">
        <v>0.318</v>
      </c>
      <c r="L39" s="117">
        <v>0.318</v>
      </c>
      <c r="M39" s="117">
        <v>0.31900000000000001</v>
      </c>
    </row>
    <row r="40" spans="1:13" x14ac:dyDescent="0.25">
      <c r="A40" s="105">
        <v>33</v>
      </c>
      <c r="B40" s="117">
        <v>0.32</v>
      </c>
      <c r="C40" s="117">
        <v>0.32</v>
      </c>
      <c r="D40" s="117">
        <v>0.32100000000000001</v>
      </c>
      <c r="E40" s="117">
        <v>0.32200000000000001</v>
      </c>
      <c r="F40" s="117">
        <v>0.32200000000000001</v>
      </c>
      <c r="G40" s="117">
        <v>0.32300000000000001</v>
      </c>
      <c r="H40" s="117">
        <v>0.32400000000000001</v>
      </c>
      <c r="I40" s="117">
        <v>0.32500000000000001</v>
      </c>
      <c r="J40" s="117">
        <v>0.32500000000000001</v>
      </c>
      <c r="K40" s="117">
        <v>0.32600000000000001</v>
      </c>
      <c r="L40" s="117">
        <v>0.32700000000000001</v>
      </c>
      <c r="M40" s="117">
        <v>0.32700000000000001</v>
      </c>
    </row>
    <row r="41" spans="1:13" x14ac:dyDescent="0.25">
      <c r="A41" s="105">
        <v>34</v>
      </c>
      <c r="B41" s="117">
        <v>0.32800000000000001</v>
      </c>
      <c r="C41" s="117">
        <v>0.32900000000000001</v>
      </c>
      <c r="D41" s="117">
        <v>0.33</v>
      </c>
      <c r="E41" s="117">
        <v>0.33</v>
      </c>
      <c r="F41" s="117">
        <v>0.33100000000000002</v>
      </c>
      <c r="G41" s="117">
        <v>0.33200000000000002</v>
      </c>
      <c r="H41" s="117">
        <v>0.33200000000000002</v>
      </c>
      <c r="I41" s="117">
        <v>0.33300000000000002</v>
      </c>
      <c r="J41" s="117">
        <v>0.33400000000000002</v>
      </c>
      <c r="K41" s="117">
        <v>0.33500000000000002</v>
      </c>
      <c r="L41" s="117">
        <v>0.33500000000000002</v>
      </c>
      <c r="M41" s="117">
        <v>0.33600000000000002</v>
      </c>
    </row>
    <row r="42" spans="1:13" x14ac:dyDescent="0.25">
      <c r="A42" s="105">
        <v>35</v>
      </c>
      <c r="B42" s="117">
        <v>0.33700000000000002</v>
      </c>
      <c r="C42" s="117">
        <v>0.33800000000000002</v>
      </c>
      <c r="D42" s="117">
        <v>0.33800000000000002</v>
      </c>
      <c r="E42" s="117">
        <v>0.33900000000000002</v>
      </c>
      <c r="F42" s="117">
        <v>0.34</v>
      </c>
      <c r="G42" s="117">
        <v>0.34100000000000003</v>
      </c>
      <c r="H42" s="117">
        <v>0.34100000000000003</v>
      </c>
      <c r="I42" s="117">
        <v>0.34200000000000003</v>
      </c>
      <c r="J42" s="117">
        <v>0.34300000000000003</v>
      </c>
      <c r="K42" s="117">
        <v>0.34399999999999997</v>
      </c>
      <c r="L42" s="117">
        <v>0.34499999999999997</v>
      </c>
      <c r="M42" s="117">
        <v>0.34499999999999997</v>
      </c>
    </row>
    <row r="43" spans="1:13" x14ac:dyDescent="0.25">
      <c r="A43" s="105">
        <v>36</v>
      </c>
      <c r="B43" s="117">
        <v>0.34599999999999997</v>
      </c>
      <c r="C43" s="117">
        <v>0.34699999999999998</v>
      </c>
      <c r="D43" s="117">
        <v>0.34799999999999998</v>
      </c>
      <c r="E43" s="117">
        <v>0.34799999999999998</v>
      </c>
      <c r="F43" s="117">
        <v>0.34899999999999998</v>
      </c>
      <c r="G43" s="117">
        <v>0.35</v>
      </c>
      <c r="H43" s="117">
        <v>0.35099999999999998</v>
      </c>
      <c r="I43" s="117">
        <v>0.35199999999999998</v>
      </c>
      <c r="J43" s="117">
        <v>0.35199999999999998</v>
      </c>
      <c r="K43" s="117">
        <v>0.35299999999999998</v>
      </c>
      <c r="L43" s="117">
        <v>0.35399999999999998</v>
      </c>
      <c r="M43" s="117">
        <v>0.35499999999999998</v>
      </c>
    </row>
    <row r="44" spans="1:13" x14ac:dyDescent="0.25">
      <c r="A44" s="105">
        <v>37</v>
      </c>
      <c r="B44" s="117">
        <v>0.35599999999999998</v>
      </c>
      <c r="C44" s="117">
        <v>0.35599999999999998</v>
      </c>
      <c r="D44" s="117">
        <v>0.35699999999999998</v>
      </c>
      <c r="E44" s="117">
        <v>0.35799999999999998</v>
      </c>
      <c r="F44" s="117">
        <v>0.35899999999999999</v>
      </c>
      <c r="G44" s="117">
        <v>0.36</v>
      </c>
      <c r="H44" s="117">
        <v>0.36099999999999999</v>
      </c>
      <c r="I44" s="117">
        <v>0.36099999999999999</v>
      </c>
      <c r="J44" s="117">
        <v>0.36199999999999999</v>
      </c>
      <c r="K44" s="117">
        <v>0.36299999999999999</v>
      </c>
      <c r="L44" s="117">
        <v>0.36399999999999999</v>
      </c>
      <c r="M44" s="117">
        <v>0.36499999999999999</v>
      </c>
    </row>
    <row r="45" spans="1:13" x14ac:dyDescent="0.25">
      <c r="A45" s="105">
        <v>38</v>
      </c>
      <c r="B45" s="117">
        <v>0.36599999999999999</v>
      </c>
      <c r="C45" s="117">
        <v>0.36699999999999999</v>
      </c>
      <c r="D45" s="117">
        <v>0.36699999999999999</v>
      </c>
      <c r="E45" s="117">
        <v>0.36799999999999999</v>
      </c>
      <c r="F45" s="117">
        <v>0.36899999999999999</v>
      </c>
      <c r="G45" s="117">
        <v>0.37</v>
      </c>
      <c r="H45" s="117">
        <v>0.371</v>
      </c>
      <c r="I45" s="117">
        <v>0.372</v>
      </c>
      <c r="J45" s="117">
        <v>0.373</v>
      </c>
      <c r="K45" s="117">
        <v>0.373</v>
      </c>
      <c r="L45" s="117">
        <v>0.374</v>
      </c>
      <c r="M45" s="117">
        <v>0.375</v>
      </c>
    </row>
    <row r="46" spans="1:13" x14ac:dyDescent="0.25">
      <c r="A46" s="105">
        <v>39</v>
      </c>
      <c r="B46" s="117">
        <v>0.376</v>
      </c>
      <c r="C46" s="117">
        <v>0.377</v>
      </c>
      <c r="D46" s="117">
        <v>0.378</v>
      </c>
      <c r="E46" s="117">
        <v>0.379</v>
      </c>
      <c r="F46" s="117">
        <v>0.38</v>
      </c>
      <c r="G46" s="117">
        <v>0.38100000000000001</v>
      </c>
      <c r="H46" s="117">
        <v>0.38200000000000001</v>
      </c>
      <c r="I46" s="117">
        <v>0.38200000000000001</v>
      </c>
      <c r="J46" s="117">
        <v>0.38300000000000001</v>
      </c>
      <c r="K46" s="117">
        <v>0.38400000000000001</v>
      </c>
      <c r="L46" s="117">
        <v>0.38500000000000001</v>
      </c>
      <c r="M46" s="117">
        <v>0.38600000000000001</v>
      </c>
    </row>
    <row r="47" spans="1:13" x14ac:dyDescent="0.25">
      <c r="A47" s="105">
        <v>40</v>
      </c>
      <c r="B47" s="117">
        <v>0.38700000000000001</v>
      </c>
      <c r="C47" s="117">
        <v>0.38800000000000001</v>
      </c>
      <c r="D47" s="117">
        <v>0.38900000000000001</v>
      </c>
      <c r="E47" s="117">
        <v>0.39</v>
      </c>
      <c r="F47" s="117">
        <v>0.39100000000000001</v>
      </c>
      <c r="G47" s="117">
        <v>0.39200000000000002</v>
      </c>
      <c r="H47" s="117">
        <v>0.39300000000000002</v>
      </c>
      <c r="I47" s="117">
        <v>0.39400000000000002</v>
      </c>
      <c r="J47" s="117">
        <v>0.39500000000000002</v>
      </c>
      <c r="K47" s="117">
        <v>0.39600000000000002</v>
      </c>
      <c r="L47" s="117">
        <v>0.39600000000000002</v>
      </c>
      <c r="M47" s="117">
        <v>0.39700000000000002</v>
      </c>
    </row>
    <row r="48" spans="1:13" x14ac:dyDescent="0.25">
      <c r="A48" s="105">
        <v>41</v>
      </c>
      <c r="B48" s="117">
        <v>0.39800000000000002</v>
      </c>
      <c r="C48" s="117">
        <v>0.39900000000000002</v>
      </c>
      <c r="D48" s="117">
        <v>0.4</v>
      </c>
      <c r="E48" s="117">
        <v>0.40100000000000002</v>
      </c>
      <c r="F48" s="117">
        <v>0.40200000000000002</v>
      </c>
      <c r="G48" s="117">
        <v>0.40300000000000002</v>
      </c>
      <c r="H48" s="117">
        <v>0.40400000000000003</v>
      </c>
      <c r="I48" s="117">
        <v>0.40500000000000003</v>
      </c>
      <c r="J48" s="117">
        <v>0.40600000000000003</v>
      </c>
      <c r="K48" s="117">
        <v>0.40699999999999997</v>
      </c>
      <c r="L48" s="117">
        <v>0.40799999999999997</v>
      </c>
      <c r="M48" s="117">
        <v>0.40899999999999997</v>
      </c>
    </row>
    <row r="49" spans="1:13" x14ac:dyDescent="0.25">
      <c r="A49" s="105">
        <v>42</v>
      </c>
      <c r="B49" s="117">
        <v>0.41</v>
      </c>
      <c r="C49" s="117">
        <v>0.41099999999999998</v>
      </c>
      <c r="D49" s="117">
        <v>0.41199999999999998</v>
      </c>
      <c r="E49" s="117">
        <v>0.41299999999999998</v>
      </c>
      <c r="F49" s="117">
        <v>0.41399999999999998</v>
      </c>
      <c r="G49" s="117">
        <v>0.41599999999999998</v>
      </c>
      <c r="H49" s="117">
        <v>0.41699999999999998</v>
      </c>
      <c r="I49" s="117">
        <v>0.41799999999999998</v>
      </c>
      <c r="J49" s="117">
        <v>0.41899999999999998</v>
      </c>
      <c r="K49" s="117">
        <v>0.42</v>
      </c>
      <c r="L49" s="117">
        <v>0.42099999999999999</v>
      </c>
      <c r="M49" s="117">
        <v>0.42199999999999999</v>
      </c>
    </row>
    <row r="50" spans="1:13" x14ac:dyDescent="0.25">
      <c r="A50" s="105">
        <v>43</v>
      </c>
      <c r="B50" s="117">
        <v>0.42299999999999999</v>
      </c>
      <c r="C50" s="117">
        <v>0.42399999999999999</v>
      </c>
      <c r="D50" s="117">
        <v>0.42499999999999999</v>
      </c>
      <c r="E50" s="117">
        <v>0.42599999999999999</v>
      </c>
      <c r="F50" s="117">
        <v>0.42699999999999999</v>
      </c>
      <c r="G50" s="117">
        <v>0.42799999999999999</v>
      </c>
      <c r="H50" s="117">
        <v>0.42899999999999999</v>
      </c>
      <c r="I50" s="117">
        <v>0.43</v>
      </c>
      <c r="J50" s="117">
        <v>0.432</v>
      </c>
      <c r="K50" s="117">
        <v>0.433</v>
      </c>
      <c r="L50" s="117">
        <v>0.434</v>
      </c>
      <c r="M50" s="117">
        <v>0.435</v>
      </c>
    </row>
    <row r="51" spans="1:13" x14ac:dyDescent="0.25">
      <c r="A51" s="105">
        <v>44</v>
      </c>
      <c r="B51" s="117">
        <v>0.436</v>
      </c>
      <c r="C51" s="117">
        <v>0.437</v>
      </c>
      <c r="D51" s="117">
        <v>0.438</v>
      </c>
      <c r="E51" s="117">
        <v>0.439</v>
      </c>
      <c r="F51" s="117">
        <v>0.441</v>
      </c>
      <c r="G51" s="117">
        <v>0.442</v>
      </c>
      <c r="H51" s="117">
        <v>0.443</v>
      </c>
      <c r="I51" s="117">
        <v>0.44400000000000001</v>
      </c>
      <c r="J51" s="117">
        <v>0.44500000000000001</v>
      </c>
      <c r="K51" s="117">
        <v>0.44600000000000001</v>
      </c>
      <c r="L51" s="117">
        <v>0.44700000000000001</v>
      </c>
      <c r="M51" s="117">
        <v>0.44900000000000001</v>
      </c>
    </row>
    <row r="52" spans="1:13" x14ac:dyDescent="0.25">
      <c r="A52" s="105">
        <v>45</v>
      </c>
      <c r="B52" s="117">
        <v>0.45</v>
      </c>
      <c r="C52" s="117">
        <v>0.45100000000000001</v>
      </c>
      <c r="D52" s="117">
        <v>0.45200000000000001</v>
      </c>
      <c r="E52" s="117">
        <v>0.45300000000000001</v>
      </c>
      <c r="F52" s="117">
        <v>0.45500000000000002</v>
      </c>
      <c r="G52" s="117">
        <v>0.45600000000000002</v>
      </c>
      <c r="H52" s="117">
        <v>0.45700000000000002</v>
      </c>
      <c r="I52" s="117">
        <v>0.45800000000000002</v>
      </c>
      <c r="J52" s="117">
        <v>0.45900000000000002</v>
      </c>
      <c r="K52" s="117">
        <v>0.46100000000000002</v>
      </c>
      <c r="L52" s="117">
        <v>0.46200000000000002</v>
      </c>
      <c r="M52" s="117">
        <v>0.46300000000000002</v>
      </c>
    </row>
    <row r="53" spans="1:13" x14ac:dyDescent="0.25">
      <c r="A53" s="105">
        <v>46</v>
      </c>
      <c r="B53" s="117">
        <v>0.46400000000000002</v>
      </c>
      <c r="C53" s="117">
        <v>0.46500000000000002</v>
      </c>
      <c r="D53" s="117">
        <v>0.46700000000000003</v>
      </c>
      <c r="E53" s="117">
        <v>0.46800000000000003</v>
      </c>
      <c r="F53" s="117">
        <v>0.46899999999999997</v>
      </c>
      <c r="G53" s="117">
        <v>0.47099999999999997</v>
      </c>
      <c r="H53" s="117">
        <v>0.47199999999999998</v>
      </c>
      <c r="I53" s="117">
        <v>0.47299999999999998</v>
      </c>
      <c r="J53" s="117">
        <v>0.47399999999999998</v>
      </c>
      <c r="K53" s="117">
        <v>0.47599999999999998</v>
      </c>
      <c r="L53" s="117">
        <v>0.47699999999999998</v>
      </c>
      <c r="M53" s="117">
        <v>0.47799999999999998</v>
      </c>
    </row>
    <row r="54" spans="1:13" x14ac:dyDescent="0.25">
      <c r="A54" s="105">
        <v>47</v>
      </c>
      <c r="B54" s="117">
        <v>0.47899999999999998</v>
      </c>
      <c r="C54" s="117">
        <v>0.48099999999999998</v>
      </c>
      <c r="D54" s="117">
        <v>0.48199999999999998</v>
      </c>
      <c r="E54" s="117">
        <v>0.48299999999999998</v>
      </c>
      <c r="F54" s="117">
        <v>0.48499999999999999</v>
      </c>
      <c r="G54" s="117">
        <v>0.48599999999999999</v>
      </c>
      <c r="H54" s="117">
        <v>0.48699999999999999</v>
      </c>
      <c r="I54" s="117">
        <v>0.48899999999999999</v>
      </c>
      <c r="J54" s="117">
        <v>0.49</v>
      </c>
      <c r="K54" s="117">
        <v>0.49099999999999999</v>
      </c>
      <c r="L54" s="117">
        <v>0.49299999999999999</v>
      </c>
      <c r="M54" s="117">
        <v>0.49399999999999999</v>
      </c>
    </row>
    <row r="55" spans="1:13" x14ac:dyDescent="0.25">
      <c r="A55" s="105">
        <v>48</v>
      </c>
      <c r="B55" s="117">
        <v>0.496</v>
      </c>
      <c r="C55" s="117">
        <v>0.497</v>
      </c>
      <c r="D55" s="117">
        <v>0.498</v>
      </c>
      <c r="E55" s="117">
        <v>0.5</v>
      </c>
      <c r="F55" s="117">
        <v>0.501</v>
      </c>
      <c r="G55" s="117">
        <v>0.503</v>
      </c>
      <c r="H55" s="117">
        <v>0.504</v>
      </c>
      <c r="I55" s="117">
        <v>0.505</v>
      </c>
      <c r="J55" s="117">
        <v>0.50700000000000001</v>
      </c>
      <c r="K55" s="117">
        <v>0.50800000000000001</v>
      </c>
      <c r="L55" s="117">
        <v>0.51</v>
      </c>
      <c r="M55" s="117">
        <v>0.51100000000000001</v>
      </c>
    </row>
    <row r="56" spans="1:13" x14ac:dyDescent="0.25">
      <c r="A56" s="105">
        <v>49</v>
      </c>
      <c r="B56" s="117">
        <v>0.51200000000000001</v>
      </c>
      <c r="C56" s="117">
        <v>0.51400000000000001</v>
      </c>
      <c r="D56" s="117">
        <v>0.51500000000000001</v>
      </c>
      <c r="E56" s="117">
        <v>0.51700000000000002</v>
      </c>
      <c r="F56" s="117">
        <v>0.51800000000000002</v>
      </c>
      <c r="G56" s="117">
        <v>0.52</v>
      </c>
      <c r="H56" s="117">
        <v>0.52100000000000002</v>
      </c>
      <c r="I56" s="117">
        <v>0.52300000000000002</v>
      </c>
      <c r="J56" s="117">
        <v>0.52400000000000002</v>
      </c>
      <c r="K56" s="117">
        <v>0.52600000000000002</v>
      </c>
      <c r="L56" s="117">
        <v>0.52700000000000002</v>
      </c>
      <c r="M56" s="117">
        <v>0.52900000000000003</v>
      </c>
    </row>
    <row r="57" spans="1:13" x14ac:dyDescent="0.25">
      <c r="A57" s="105">
        <v>50</v>
      </c>
      <c r="B57" s="117">
        <v>0.53</v>
      </c>
      <c r="C57" s="117">
        <v>0.53200000000000003</v>
      </c>
      <c r="D57" s="117">
        <v>0.53400000000000003</v>
      </c>
      <c r="E57" s="117">
        <v>0.53500000000000003</v>
      </c>
      <c r="F57" s="117">
        <v>0.53700000000000003</v>
      </c>
      <c r="G57" s="117">
        <v>0.53800000000000003</v>
      </c>
      <c r="H57" s="117">
        <v>0.54</v>
      </c>
      <c r="I57" s="117">
        <v>0.54100000000000004</v>
      </c>
      <c r="J57" s="117">
        <v>0.54300000000000004</v>
      </c>
      <c r="K57" s="117">
        <v>0.54500000000000004</v>
      </c>
      <c r="L57" s="117">
        <v>0.54600000000000004</v>
      </c>
      <c r="M57" s="117">
        <v>0.54800000000000004</v>
      </c>
    </row>
    <row r="58" spans="1:13" x14ac:dyDescent="0.25">
      <c r="A58" s="105">
        <v>51</v>
      </c>
      <c r="B58" s="117">
        <v>0.54900000000000004</v>
      </c>
      <c r="C58" s="117">
        <v>0.55100000000000005</v>
      </c>
      <c r="D58" s="117">
        <v>0.55300000000000005</v>
      </c>
      <c r="E58" s="117">
        <v>0.55400000000000005</v>
      </c>
      <c r="F58" s="117">
        <v>0.55600000000000005</v>
      </c>
      <c r="G58" s="117">
        <v>0.55800000000000005</v>
      </c>
      <c r="H58" s="117">
        <v>0.55900000000000005</v>
      </c>
      <c r="I58" s="117">
        <v>0.56100000000000005</v>
      </c>
      <c r="J58" s="117">
        <v>0.56299999999999994</v>
      </c>
      <c r="K58" s="117">
        <v>0.56399999999999995</v>
      </c>
      <c r="L58" s="117">
        <v>0.56599999999999995</v>
      </c>
      <c r="M58" s="117">
        <v>0.56799999999999995</v>
      </c>
    </row>
    <row r="59" spans="1:13" x14ac:dyDescent="0.25">
      <c r="A59" s="105">
        <v>52</v>
      </c>
      <c r="B59" s="117">
        <v>0.56899999999999995</v>
      </c>
      <c r="C59" s="117">
        <v>0.57099999999999995</v>
      </c>
      <c r="D59" s="117">
        <v>0.57299999999999995</v>
      </c>
      <c r="E59" s="117">
        <v>0.57499999999999996</v>
      </c>
      <c r="F59" s="117">
        <v>0.57599999999999996</v>
      </c>
      <c r="G59" s="117">
        <v>0.57799999999999996</v>
      </c>
      <c r="H59" s="117">
        <v>0.57999999999999996</v>
      </c>
      <c r="I59" s="117">
        <v>0.58199999999999996</v>
      </c>
      <c r="J59" s="117">
        <v>0.58399999999999996</v>
      </c>
      <c r="K59" s="117">
        <v>0.58499999999999996</v>
      </c>
      <c r="L59" s="117">
        <v>0.58699999999999997</v>
      </c>
      <c r="M59" s="117">
        <v>0.58899999999999997</v>
      </c>
    </row>
    <row r="60" spans="1:13" x14ac:dyDescent="0.25">
      <c r="A60" s="105">
        <v>53</v>
      </c>
      <c r="B60" s="117">
        <v>0.59099999999999997</v>
      </c>
      <c r="C60" s="117">
        <v>0.59299999999999997</v>
      </c>
      <c r="D60" s="117">
        <v>0.59399999999999997</v>
      </c>
      <c r="E60" s="117">
        <v>0.59599999999999997</v>
      </c>
      <c r="F60" s="117">
        <v>0.59799999999999998</v>
      </c>
      <c r="G60" s="117">
        <v>0.6</v>
      </c>
      <c r="H60" s="117">
        <v>0.60199999999999998</v>
      </c>
      <c r="I60" s="117">
        <v>0.60399999999999998</v>
      </c>
      <c r="J60" s="117">
        <v>0.60599999999999998</v>
      </c>
      <c r="K60" s="117">
        <v>0.60799999999999998</v>
      </c>
      <c r="L60" s="117">
        <v>0.61</v>
      </c>
      <c r="M60" s="117">
        <v>0.61099999999999999</v>
      </c>
    </row>
    <row r="61" spans="1:13" x14ac:dyDescent="0.25">
      <c r="A61" s="105">
        <v>54</v>
      </c>
      <c r="B61" s="117">
        <v>0.61299999999999999</v>
      </c>
      <c r="C61" s="117">
        <v>0.61499999999999999</v>
      </c>
      <c r="D61" s="117">
        <v>0.61699999999999999</v>
      </c>
      <c r="E61" s="117">
        <v>0.61899999999999999</v>
      </c>
      <c r="F61" s="117">
        <v>0.621</v>
      </c>
      <c r="G61" s="117">
        <v>0.623</v>
      </c>
      <c r="H61" s="117">
        <v>0.625</v>
      </c>
      <c r="I61" s="117">
        <v>0.627</v>
      </c>
      <c r="J61" s="117">
        <v>0.629</v>
      </c>
      <c r="K61" s="117">
        <v>0.63100000000000001</v>
      </c>
      <c r="L61" s="117">
        <v>0.63300000000000001</v>
      </c>
      <c r="M61" s="117">
        <v>0.63500000000000001</v>
      </c>
    </row>
    <row r="62" spans="1:13" x14ac:dyDescent="0.25">
      <c r="A62" s="105">
        <v>55</v>
      </c>
      <c r="B62" s="117">
        <v>0.63700000000000001</v>
      </c>
      <c r="C62" s="117">
        <v>0.64</v>
      </c>
      <c r="D62" s="117">
        <v>0.64200000000000002</v>
      </c>
      <c r="E62" s="117">
        <v>0.64400000000000002</v>
      </c>
      <c r="F62" s="117">
        <v>0.64600000000000002</v>
      </c>
      <c r="G62" s="117">
        <v>0.64800000000000002</v>
      </c>
      <c r="H62" s="117">
        <v>0.65</v>
      </c>
      <c r="I62" s="117">
        <v>0.65200000000000002</v>
      </c>
      <c r="J62" s="117">
        <v>0.65500000000000003</v>
      </c>
      <c r="K62" s="117">
        <v>0.65700000000000003</v>
      </c>
      <c r="L62" s="117">
        <v>0.65900000000000003</v>
      </c>
      <c r="M62" s="117">
        <v>0.66100000000000003</v>
      </c>
    </row>
    <row r="63" spans="1:13" x14ac:dyDescent="0.25">
      <c r="A63" s="105">
        <v>56</v>
      </c>
      <c r="B63" s="117">
        <v>0.66300000000000003</v>
      </c>
      <c r="C63" s="117">
        <v>0.66500000000000004</v>
      </c>
      <c r="D63" s="117">
        <v>0.66800000000000004</v>
      </c>
      <c r="E63" s="117">
        <v>0.67</v>
      </c>
      <c r="F63" s="117">
        <v>0.67200000000000004</v>
      </c>
      <c r="G63" s="117">
        <v>0.67500000000000004</v>
      </c>
      <c r="H63" s="117">
        <v>0.67700000000000005</v>
      </c>
      <c r="I63" s="117">
        <v>0.67900000000000005</v>
      </c>
      <c r="J63" s="117">
        <v>0.68100000000000005</v>
      </c>
      <c r="K63" s="117">
        <v>0.68400000000000005</v>
      </c>
      <c r="L63" s="117">
        <v>0.68600000000000005</v>
      </c>
      <c r="M63" s="117">
        <v>0.68799999999999994</v>
      </c>
    </row>
    <row r="64" spans="1:13" x14ac:dyDescent="0.25">
      <c r="A64" s="105">
        <v>57</v>
      </c>
      <c r="B64" s="117">
        <v>0.69099999999999995</v>
      </c>
      <c r="C64" s="117">
        <v>0.69299999999999995</v>
      </c>
      <c r="D64" s="117">
        <v>0.69599999999999995</v>
      </c>
      <c r="E64" s="117">
        <v>0.69799999999999995</v>
      </c>
      <c r="F64" s="117">
        <v>0.7</v>
      </c>
      <c r="G64" s="117">
        <v>0.70299999999999996</v>
      </c>
      <c r="H64" s="117">
        <v>0.70499999999999996</v>
      </c>
      <c r="I64" s="117">
        <v>0.70799999999999996</v>
      </c>
      <c r="J64" s="117">
        <v>0.71</v>
      </c>
      <c r="K64" s="117">
        <v>0.71299999999999997</v>
      </c>
      <c r="L64" s="117">
        <v>0.71499999999999997</v>
      </c>
      <c r="M64" s="117">
        <v>0.71799999999999997</v>
      </c>
    </row>
    <row r="65" spans="1:13" x14ac:dyDescent="0.25">
      <c r="A65" s="105">
        <v>58</v>
      </c>
      <c r="B65" s="117">
        <v>0.72</v>
      </c>
      <c r="C65" s="117">
        <v>0.72299999999999998</v>
      </c>
      <c r="D65" s="117">
        <v>0.72499999999999998</v>
      </c>
      <c r="E65" s="117">
        <v>0.72799999999999998</v>
      </c>
      <c r="F65" s="117">
        <v>0.73099999999999998</v>
      </c>
      <c r="G65" s="117">
        <v>0.73299999999999998</v>
      </c>
      <c r="H65" s="117">
        <v>0.73599999999999999</v>
      </c>
      <c r="I65" s="117">
        <v>0.73899999999999999</v>
      </c>
      <c r="J65" s="117">
        <v>0.74099999999999999</v>
      </c>
      <c r="K65" s="117">
        <v>0.74399999999999999</v>
      </c>
      <c r="L65" s="117">
        <v>0.746</v>
      </c>
      <c r="M65" s="117">
        <v>0.749</v>
      </c>
    </row>
    <row r="66" spans="1:13" x14ac:dyDescent="0.25">
      <c r="A66" s="105">
        <v>59</v>
      </c>
      <c r="B66" s="117">
        <v>0.752</v>
      </c>
      <c r="C66" s="117">
        <v>0.755</v>
      </c>
      <c r="D66" s="117">
        <v>0.75700000000000001</v>
      </c>
      <c r="E66" s="117">
        <v>0.76</v>
      </c>
      <c r="F66" s="117">
        <v>0.76300000000000001</v>
      </c>
      <c r="G66" s="117">
        <v>0.76600000000000001</v>
      </c>
      <c r="H66" s="117">
        <v>0.76900000000000002</v>
      </c>
      <c r="I66" s="117">
        <v>0.77200000000000002</v>
      </c>
      <c r="J66" s="117">
        <v>0.77400000000000002</v>
      </c>
      <c r="K66" s="117">
        <v>0.77700000000000002</v>
      </c>
      <c r="L66" s="117">
        <v>0.78</v>
      </c>
      <c r="M66" s="117">
        <v>0.78300000000000003</v>
      </c>
    </row>
    <row r="67" spans="1:13" x14ac:dyDescent="0.25">
      <c r="A67" s="105">
        <v>60</v>
      </c>
      <c r="B67" s="117">
        <v>0.78600000000000003</v>
      </c>
      <c r="C67" s="117">
        <v>0.78900000000000003</v>
      </c>
      <c r="D67" s="117">
        <v>0.79200000000000004</v>
      </c>
      <c r="E67" s="117">
        <v>0.79500000000000004</v>
      </c>
      <c r="F67" s="117">
        <v>0.79800000000000004</v>
      </c>
      <c r="G67" s="117">
        <v>0.80100000000000005</v>
      </c>
      <c r="H67" s="117">
        <v>0.80400000000000005</v>
      </c>
      <c r="I67" s="117">
        <v>0.80700000000000005</v>
      </c>
      <c r="J67" s="117">
        <v>0.81</v>
      </c>
      <c r="K67" s="117">
        <v>0.81299999999999994</v>
      </c>
      <c r="L67" s="117">
        <v>0.81599999999999995</v>
      </c>
      <c r="M67" s="117">
        <v>0.81899999999999995</v>
      </c>
    </row>
    <row r="68" spans="1:13" x14ac:dyDescent="0.25">
      <c r="A68" s="105">
        <v>61</v>
      </c>
      <c r="B68" s="117">
        <v>0.82199999999999995</v>
      </c>
      <c r="C68" s="117">
        <v>0.82599999999999996</v>
      </c>
      <c r="D68" s="117">
        <v>0.82899999999999996</v>
      </c>
      <c r="E68" s="117">
        <v>0.83199999999999996</v>
      </c>
      <c r="F68" s="117">
        <v>0.83599999999999997</v>
      </c>
      <c r="G68" s="117">
        <v>0.83899999999999997</v>
      </c>
      <c r="H68" s="117">
        <v>0.84199999999999997</v>
      </c>
      <c r="I68" s="117">
        <v>0.84499999999999997</v>
      </c>
      <c r="J68" s="117">
        <v>0.84899999999999998</v>
      </c>
      <c r="K68" s="117">
        <v>0.85199999999999998</v>
      </c>
      <c r="L68" s="117">
        <v>0.85499999999999998</v>
      </c>
      <c r="M68" s="117">
        <v>0.85899999999999999</v>
      </c>
    </row>
    <row r="69" spans="1:13" x14ac:dyDescent="0.25">
      <c r="A69" s="105">
        <v>62</v>
      </c>
      <c r="B69" s="117">
        <v>0.86199999999999999</v>
      </c>
      <c r="C69" s="117">
        <v>0.86599999999999999</v>
      </c>
      <c r="D69" s="117">
        <v>0.86899999999999999</v>
      </c>
      <c r="E69" s="117">
        <v>0.873</v>
      </c>
      <c r="F69" s="117">
        <v>0.876</v>
      </c>
      <c r="G69" s="117">
        <v>0.88</v>
      </c>
      <c r="H69" s="117">
        <v>0.88300000000000001</v>
      </c>
      <c r="I69" s="117">
        <v>0.88700000000000001</v>
      </c>
      <c r="J69" s="117">
        <v>0.89100000000000001</v>
      </c>
      <c r="K69" s="117">
        <v>0.89400000000000002</v>
      </c>
      <c r="L69" s="117">
        <v>0.89800000000000002</v>
      </c>
      <c r="M69" s="117">
        <v>0.90100000000000002</v>
      </c>
    </row>
    <row r="70" spans="1:13" x14ac:dyDescent="0.25">
      <c r="A70" s="105">
        <v>63</v>
      </c>
      <c r="B70" s="117">
        <v>0.90500000000000003</v>
      </c>
      <c r="C70" s="117">
        <v>0.90900000000000003</v>
      </c>
      <c r="D70" s="117">
        <v>0.91300000000000003</v>
      </c>
      <c r="E70" s="117">
        <v>0.91700000000000004</v>
      </c>
      <c r="F70" s="117">
        <v>0.92</v>
      </c>
      <c r="G70" s="117">
        <v>0.92400000000000004</v>
      </c>
      <c r="H70" s="117">
        <v>0.92800000000000005</v>
      </c>
      <c r="I70" s="117">
        <v>0.93200000000000005</v>
      </c>
      <c r="J70" s="117">
        <v>0.93600000000000005</v>
      </c>
      <c r="K70" s="117">
        <v>0.94</v>
      </c>
      <c r="L70" s="117">
        <v>0.94399999999999995</v>
      </c>
      <c r="M70" s="117">
        <v>0.94699999999999995</v>
      </c>
    </row>
    <row r="71" spans="1:13" x14ac:dyDescent="0.25">
      <c r="A71" s="105">
        <v>64</v>
      </c>
      <c r="B71" s="117">
        <v>0.95199999999999996</v>
      </c>
      <c r="C71" s="117">
        <v>0.95599999999999996</v>
      </c>
      <c r="D71" s="117">
        <v>0.96</v>
      </c>
      <c r="E71" s="117">
        <v>0.96399999999999997</v>
      </c>
      <c r="F71" s="117">
        <v>0.96799999999999997</v>
      </c>
      <c r="G71" s="117">
        <v>0.97299999999999998</v>
      </c>
      <c r="H71" s="117">
        <v>0.97699999999999998</v>
      </c>
      <c r="I71" s="117">
        <v>0.98099999999999998</v>
      </c>
      <c r="J71" s="117">
        <v>0.98499999999999999</v>
      </c>
      <c r="K71" s="117">
        <v>0.98899999999999999</v>
      </c>
      <c r="L71" s="117">
        <v>0.99399999999999999</v>
      </c>
      <c r="M71" s="117">
        <v>0.998</v>
      </c>
    </row>
    <row r="72" spans="1:13" x14ac:dyDescent="0.25">
      <c r="A72" s="105">
        <v>65</v>
      </c>
      <c r="B72" s="117">
        <v>1</v>
      </c>
      <c r="C72" s="117"/>
      <c r="D72" s="117"/>
      <c r="E72" s="117"/>
      <c r="F72" s="117"/>
      <c r="G72" s="117"/>
      <c r="H72" s="117"/>
      <c r="I72" s="117"/>
      <c r="J72" s="117"/>
      <c r="K72" s="117"/>
      <c r="L72" s="117"/>
      <c r="M72" s="117"/>
    </row>
  </sheetData>
  <sheetProtection algorithmName="SHA-512" hashValue="c1aLcLGHMHmnqqdq1M388PmgaJxG6RTu52l8zR42z+PLAmGbQkQxmxWFqcbwe3MvMlVaFGmXPQMGlceF/2j94A==" saltValue="t68TWHF05UBjz+r5R8ufqw==" spinCount="100000" sheet="1" objects="1" scenarios="1"/>
  <conditionalFormatting sqref="A6:A16 A18:A21">
    <cfRule type="expression" dxfId="173" priority="17" stopIfTrue="1">
      <formula>MOD(ROW(),2)=0</formula>
    </cfRule>
    <cfRule type="expression" dxfId="172" priority="18" stopIfTrue="1">
      <formula>MOD(ROW(),2)&lt;&gt;0</formula>
    </cfRule>
  </conditionalFormatting>
  <conditionalFormatting sqref="B6:M16 C17:M21">
    <cfRule type="expression" dxfId="171" priority="19" stopIfTrue="1">
      <formula>MOD(ROW(),2)=0</formula>
    </cfRule>
    <cfRule type="expression" dxfId="170" priority="20" stopIfTrue="1">
      <formula>MOD(ROW(),2)&lt;&gt;0</formula>
    </cfRule>
  </conditionalFormatting>
  <conditionalFormatting sqref="A17">
    <cfRule type="expression" dxfId="169" priority="11" stopIfTrue="1">
      <formula>MOD(ROW(),2)=0</formula>
    </cfRule>
    <cfRule type="expression" dxfId="168" priority="12" stopIfTrue="1">
      <formula>MOD(ROW(),2)&lt;&gt;0</formula>
    </cfRule>
  </conditionalFormatting>
  <conditionalFormatting sqref="B17">
    <cfRule type="expression" dxfId="167" priority="9" stopIfTrue="1">
      <formula>MOD(ROW(),2)=0</formula>
    </cfRule>
    <cfRule type="expression" dxfId="166" priority="10" stopIfTrue="1">
      <formula>MOD(ROW(),2)&lt;&gt;0</formula>
    </cfRule>
  </conditionalFormatting>
  <conditionalFormatting sqref="A26:A72">
    <cfRule type="expression" dxfId="165" priority="3" stopIfTrue="1">
      <formula>MOD(ROW(),2)=0</formula>
    </cfRule>
    <cfRule type="expression" dxfId="164" priority="4" stopIfTrue="1">
      <formula>MOD(ROW(),2)&lt;&gt;0</formula>
    </cfRule>
  </conditionalFormatting>
  <conditionalFormatting sqref="B26:M72">
    <cfRule type="expression" dxfId="163" priority="5" stopIfTrue="1">
      <formula>MOD(ROW(),2)=0</formula>
    </cfRule>
    <cfRule type="expression" dxfId="162" priority="6" stopIfTrue="1">
      <formula>MOD(ROW(),2)&lt;&gt;0</formula>
    </cfRule>
  </conditionalFormatting>
  <conditionalFormatting sqref="B18:B21">
    <cfRule type="expression" dxfId="161" priority="1" stopIfTrue="1">
      <formula>MOD(ROW(),2)=0</formula>
    </cfRule>
    <cfRule type="expression" dxfId="160" priority="2" stopIfTrue="1">
      <formula>MOD(ROW(),2)&lt;&gt;0</formula>
    </cfRule>
  </conditionalFormatting>
  <hyperlinks>
    <hyperlink ref="B24" location="Assumptions!A1" display="Assumptions" xr:uid="{A02FDFEE-C7C4-43AD-9894-C0159662468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10"/>
  <dimension ref="A1:M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x-819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654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819</v>
      </c>
      <c r="C14" s="83"/>
      <c r="D14" s="83"/>
      <c r="E14" s="83"/>
      <c r="F14" s="83"/>
      <c r="G14" s="83"/>
      <c r="H14" s="83"/>
      <c r="I14" s="83"/>
      <c r="J14" s="83"/>
      <c r="K14" s="83"/>
      <c r="L14" s="83"/>
      <c r="M14" s="83"/>
    </row>
    <row r="15" spans="1:13" x14ac:dyDescent="0.25">
      <c r="A15" s="82" t="s">
        <v>53</v>
      </c>
      <c r="B15" s="83" t="s">
        <v>655</v>
      </c>
      <c r="C15" s="83"/>
      <c r="D15" s="83"/>
      <c r="E15" s="83"/>
      <c r="F15" s="83"/>
      <c r="G15" s="83"/>
      <c r="H15" s="83"/>
      <c r="I15" s="83"/>
      <c r="J15" s="83"/>
      <c r="K15" s="83"/>
      <c r="L15" s="83"/>
      <c r="M15" s="83"/>
    </row>
    <row r="16" spans="1:13" x14ac:dyDescent="0.25">
      <c r="A16" s="82" t="s">
        <v>54</v>
      </c>
      <c r="B16" s="83" t="s">
        <v>656</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0.32200000000000001</v>
      </c>
      <c r="C27" s="117">
        <v>0.32300000000000001</v>
      </c>
      <c r="D27" s="117">
        <v>0.32300000000000001</v>
      </c>
      <c r="E27" s="117">
        <v>0.32400000000000001</v>
      </c>
      <c r="F27" s="117">
        <v>0.32400000000000001</v>
      </c>
      <c r="G27" s="117">
        <v>0.32500000000000001</v>
      </c>
      <c r="H27" s="117">
        <v>0.32600000000000001</v>
      </c>
      <c r="I27" s="117">
        <v>0.32600000000000001</v>
      </c>
      <c r="J27" s="117">
        <v>0.32700000000000001</v>
      </c>
      <c r="K27" s="117">
        <v>0.32700000000000001</v>
      </c>
      <c r="L27" s="117">
        <v>0.32800000000000001</v>
      </c>
      <c r="M27" s="117">
        <v>0.32900000000000001</v>
      </c>
    </row>
    <row r="28" spans="1:13" x14ac:dyDescent="0.25">
      <c r="A28" s="105">
        <v>21</v>
      </c>
      <c r="B28" s="117">
        <v>0.32900000000000001</v>
      </c>
      <c r="C28" s="117">
        <v>0.33</v>
      </c>
      <c r="D28" s="117">
        <v>0.33</v>
      </c>
      <c r="E28" s="117">
        <v>0.33100000000000002</v>
      </c>
      <c r="F28" s="117">
        <v>0.33200000000000002</v>
      </c>
      <c r="G28" s="117">
        <v>0.33200000000000002</v>
      </c>
      <c r="H28" s="117">
        <v>0.33300000000000002</v>
      </c>
      <c r="I28" s="117">
        <v>0.33400000000000002</v>
      </c>
      <c r="J28" s="117">
        <v>0.33400000000000002</v>
      </c>
      <c r="K28" s="117">
        <v>0.33500000000000002</v>
      </c>
      <c r="L28" s="117">
        <v>0.33500000000000002</v>
      </c>
      <c r="M28" s="117">
        <v>0.33600000000000002</v>
      </c>
    </row>
    <row r="29" spans="1:13" x14ac:dyDescent="0.25">
      <c r="A29" s="105">
        <v>22</v>
      </c>
      <c r="B29" s="117">
        <v>0.33700000000000002</v>
      </c>
      <c r="C29" s="117">
        <v>0.33700000000000002</v>
      </c>
      <c r="D29" s="117">
        <v>0.33800000000000002</v>
      </c>
      <c r="E29" s="117">
        <v>0.33900000000000002</v>
      </c>
      <c r="F29" s="117">
        <v>0.33900000000000002</v>
      </c>
      <c r="G29" s="117">
        <v>0.34</v>
      </c>
      <c r="H29" s="117">
        <v>0.34100000000000003</v>
      </c>
      <c r="I29" s="117">
        <v>0.34100000000000003</v>
      </c>
      <c r="J29" s="117">
        <v>0.34200000000000003</v>
      </c>
      <c r="K29" s="117">
        <v>0.34200000000000003</v>
      </c>
      <c r="L29" s="117">
        <v>0.34300000000000003</v>
      </c>
      <c r="M29" s="117">
        <v>0.34399999999999997</v>
      </c>
    </row>
    <row r="30" spans="1:13" x14ac:dyDescent="0.25">
      <c r="A30" s="105">
        <v>23</v>
      </c>
      <c r="B30" s="117">
        <v>0.34399999999999997</v>
      </c>
      <c r="C30" s="117">
        <v>0.34499999999999997</v>
      </c>
      <c r="D30" s="117">
        <v>0.34599999999999997</v>
      </c>
      <c r="E30" s="117">
        <v>0.34599999999999997</v>
      </c>
      <c r="F30" s="117">
        <v>0.34699999999999998</v>
      </c>
      <c r="G30" s="117">
        <v>0.34799999999999998</v>
      </c>
      <c r="H30" s="117">
        <v>0.34799999999999998</v>
      </c>
      <c r="I30" s="117">
        <v>0.34899999999999998</v>
      </c>
      <c r="J30" s="117">
        <v>0.35</v>
      </c>
      <c r="K30" s="117">
        <v>0.35</v>
      </c>
      <c r="L30" s="117">
        <v>0.35099999999999998</v>
      </c>
      <c r="M30" s="117">
        <v>0.35199999999999998</v>
      </c>
    </row>
    <row r="31" spans="1:13" x14ac:dyDescent="0.25">
      <c r="A31" s="105">
        <v>24</v>
      </c>
      <c r="B31" s="117">
        <v>0.35199999999999998</v>
      </c>
      <c r="C31" s="117">
        <v>0.35299999999999998</v>
      </c>
      <c r="D31" s="117">
        <v>0.35399999999999998</v>
      </c>
      <c r="E31" s="117">
        <v>0.35399999999999998</v>
      </c>
      <c r="F31" s="117">
        <v>0.35499999999999998</v>
      </c>
      <c r="G31" s="117">
        <v>0.35599999999999998</v>
      </c>
      <c r="H31" s="117">
        <v>0.35599999999999998</v>
      </c>
      <c r="I31" s="117">
        <v>0.35699999999999998</v>
      </c>
      <c r="J31" s="117">
        <v>0.35799999999999998</v>
      </c>
      <c r="K31" s="117">
        <v>0.35799999999999998</v>
      </c>
      <c r="L31" s="117">
        <v>0.35899999999999999</v>
      </c>
      <c r="M31" s="117">
        <v>0.36</v>
      </c>
    </row>
    <row r="32" spans="1:13" x14ac:dyDescent="0.25">
      <c r="A32" s="105">
        <v>25</v>
      </c>
      <c r="B32" s="117">
        <v>0.36099999999999999</v>
      </c>
      <c r="C32" s="117">
        <v>0.36099999999999999</v>
      </c>
      <c r="D32" s="117">
        <v>0.36199999999999999</v>
      </c>
      <c r="E32" s="117">
        <v>0.36299999999999999</v>
      </c>
      <c r="F32" s="117">
        <v>0.36299999999999999</v>
      </c>
      <c r="G32" s="117">
        <v>0.36399999999999999</v>
      </c>
      <c r="H32" s="117">
        <v>0.36499999999999999</v>
      </c>
      <c r="I32" s="117">
        <v>0.36599999999999999</v>
      </c>
      <c r="J32" s="117">
        <v>0.36599999999999999</v>
      </c>
      <c r="K32" s="117">
        <v>0.36699999999999999</v>
      </c>
      <c r="L32" s="117">
        <v>0.36799999999999999</v>
      </c>
      <c r="M32" s="117">
        <v>0.36799999999999999</v>
      </c>
    </row>
    <row r="33" spans="1:13" x14ac:dyDescent="0.25">
      <c r="A33" s="105">
        <v>26</v>
      </c>
      <c r="B33" s="117">
        <v>0.36899999999999999</v>
      </c>
      <c r="C33" s="117">
        <v>0.37</v>
      </c>
      <c r="D33" s="117">
        <v>0.371</v>
      </c>
      <c r="E33" s="117">
        <v>0.371</v>
      </c>
      <c r="F33" s="117">
        <v>0.372</v>
      </c>
      <c r="G33" s="117">
        <v>0.373</v>
      </c>
      <c r="H33" s="117">
        <v>0.373</v>
      </c>
      <c r="I33" s="117">
        <v>0.374</v>
      </c>
      <c r="J33" s="117">
        <v>0.375</v>
      </c>
      <c r="K33" s="117">
        <v>0.376</v>
      </c>
      <c r="L33" s="117">
        <v>0.376</v>
      </c>
      <c r="M33" s="117">
        <v>0.377</v>
      </c>
    </row>
    <row r="34" spans="1:13" x14ac:dyDescent="0.25">
      <c r="A34" s="105">
        <v>27</v>
      </c>
      <c r="B34" s="117">
        <v>0.378</v>
      </c>
      <c r="C34" s="117">
        <v>0.379</v>
      </c>
      <c r="D34" s="117">
        <v>0.379</v>
      </c>
      <c r="E34" s="117">
        <v>0.38</v>
      </c>
      <c r="F34" s="117">
        <v>0.38100000000000001</v>
      </c>
      <c r="G34" s="117">
        <v>0.38200000000000001</v>
      </c>
      <c r="H34" s="117">
        <v>0.38200000000000001</v>
      </c>
      <c r="I34" s="117">
        <v>0.38300000000000001</v>
      </c>
      <c r="J34" s="117">
        <v>0.38400000000000001</v>
      </c>
      <c r="K34" s="117">
        <v>0.38500000000000001</v>
      </c>
      <c r="L34" s="117">
        <v>0.38500000000000001</v>
      </c>
      <c r="M34" s="117">
        <v>0.38600000000000001</v>
      </c>
    </row>
    <row r="35" spans="1:13" x14ac:dyDescent="0.25">
      <c r="A35" s="105">
        <v>28</v>
      </c>
      <c r="B35" s="117">
        <v>0.38700000000000001</v>
      </c>
      <c r="C35" s="117">
        <v>0.38800000000000001</v>
      </c>
      <c r="D35" s="117">
        <v>0.38900000000000001</v>
      </c>
      <c r="E35" s="117">
        <v>0.38900000000000001</v>
      </c>
      <c r="F35" s="117">
        <v>0.39</v>
      </c>
      <c r="G35" s="117">
        <v>0.39100000000000001</v>
      </c>
      <c r="H35" s="117">
        <v>0.39200000000000002</v>
      </c>
      <c r="I35" s="117">
        <v>0.39200000000000002</v>
      </c>
      <c r="J35" s="117">
        <v>0.39300000000000002</v>
      </c>
      <c r="K35" s="117">
        <v>0.39400000000000002</v>
      </c>
      <c r="L35" s="117">
        <v>0.39500000000000002</v>
      </c>
      <c r="M35" s="117">
        <v>0.39600000000000002</v>
      </c>
    </row>
    <row r="36" spans="1:13" x14ac:dyDescent="0.25">
      <c r="A36" s="105">
        <v>29</v>
      </c>
      <c r="B36" s="117">
        <v>0.39600000000000002</v>
      </c>
      <c r="C36" s="117">
        <v>0.39700000000000002</v>
      </c>
      <c r="D36" s="117">
        <v>0.39800000000000002</v>
      </c>
      <c r="E36" s="117">
        <v>0.39900000000000002</v>
      </c>
      <c r="F36" s="117">
        <v>0.4</v>
      </c>
      <c r="G36" s="117">
        <v>0.40100000000000002</v>
      </c>
      <c r="H36" s="117">
        <v>0.40100000000000002</v>
      </c>
      <c r="I36" s="117">
        <v>0.40200000000000002</v>
      </c>
      <c r="J36" s="117">
        <v>0.40300000000000002</v>
      </c>
      <c r="K36" s="117">
        <v>0.40400000000000003</v>
      </c>
      <c r="L36" s="117">
        <v>0.40500000000000003</v>
      </c>
      <c r="M36" s="117">
        <v>0.40500000000000003</v>
      </c>
    </row>
    <row r="37" spans="1:13" x14ac:dyDescent="0.25">
      <c r="A37" s="105">
        <v>30</v>
      </c>
      <c r="B37" s="117">
        <v>0.40600000000000003</v>
      </c>
      <c r="C37" s="117">
        <v>0.40699999999999997</v>
      </c>
      <c r="D37" s="117">
        <v>0.40799999999999997</v>
      </c>
      <c r="E37" s="117">
        <v>0.40899999999999997</v>
      </c>
      <c r="F37" s="117">
        <v>0.41</v>
      </c>
      <c r="G37" s="117">
        <v>0.41</v>
      </c>
      <c r="H37" s="117">
        <v>0.41099999999999998</v>
      </c>
      <c r="I37" s="117">
        <v>0.41199999999999998</v>
      </c>
      <c r="J37" s="117">
        <v>0.41299999999999998</v>
      </c>
      <c r="K37" s="117">
        <v>0.41399999999999998</v>
      </c>
      <c r="L37" s="117">
        <v>0.41499999999999998</v>
      </c>
      <c r="M37" s="117">
        <v>0.41599999999999998</v>
      </c>
    </row>
    <row r="38" spans="1:13" x14ac:dyDescent="0.25">
      <c r="A38" s="105">
        <v>31</v>
      </c>
      <c r="B38" s="117">
        <v>0.41599999999999998</v>
      </c>
      <c r="C38" s="117">
        <v>0.41699999999999998</v>
      </c>
      <c r="D38" s="117">
        <v>0.41799999999999998</v>
      </c>
      <c r="E38" s="117">
        <v>0.41899999999999998</v>
      </c>
      <c r="F38" s="117">
        <v>0.42</v>
      </c>
      <c r="G38" s="117">
        <v>0.42099999999999999</v>
      </c>
      <c r="H38" s="117">
        <v>0.42199999999999999</v>
      </c>
      <c r="I38" s="117">
        <v>0.42299999999999999</v>
      </c>
      <c r="J38" s="117">
        <v>0.42299999999999999</v>
      </c>
      <c r="K38" s="117">
        <v>0.42399999999999999</v>
      </c>
      <c r="L38" s="117">
        <v>0.42499999999999999</v>
      </c>
      <c r="M38" s="117">
        <v>0.42599999999999999</v>
      </c>
    </row>
    <row r="39" spans="1:13" x14ac:dyDescent="0.25">
      <c r="A39" s="105">
        <v>32</v>
      </c>
      <c r="B39" s="117">
        <v>0.42699999999999999</v>
      </c>
      <c r="C39" s="117">
        <v>0.42799999999999999</v>
      </c>
      <c r="D39" s="117">
        <v>0.42899999999999999</v>
      </c>
      <c r="E39" s="117">
        <v>0.43</v>
      </c>
      <c r="F39" s="117">
        <v>0.43099999999999999</v>
      </c>
      <c r="G39" s="117">
        <v>0.432</v>
      </c>
      <c r="H39" s="117">
        <v>0.432</v>
      </c>
      <c r="I39" s="117">
        <v>0.433</v>
      </c>
      <c r="J39" s="117">
        <v>0.434</v>
      </c>
      <c r="K39" s="117">
        <v>0.435</v>
      </c>
      <c r="L39" s="117">
        <v>0.436</v>
      </c>
      <c r="M39" s="117">
        <v>0.437</v>
      </c>
    </row>
    <row r="40" spans="1:13" x14ac:dyDescent="0.25">
      <c r="A40" s="105">
        <v>33</v>
      </c>
      <c r="B40" s="117">
        <v>0.438</v>
      </c>
      <c r="C40" s="117">
        <v>0.439</v>
      </c>
      <c r="D40" s="117">
        <v>0.44</v>
      </c>
      <c r="E40" s="117">
        <v>0.441</v>
      </c>
      <c r="F40" s="117">
        <v>0.442</v>
      </c>
      <c r="G40" s="117">
        <v>0.443</v>
      </c>
      <c r="H40" s="117">
        <v>0.44400000000000001</v>
      </c>
      <c r="I40" s="117">
        <v>0.44500000000000001</v>
      </c>
      <c r="J40" s="117">
        <v>0.44600000000000001</v>
      </c>
      <c r="K40" s="117">
        <v>0.44600000000000001</v>
      </c>
      <c r="L40" s="117">
        <v>0.44700000000000001</v>
      </c>
      <c r="M40" s="117">
        <v>0.44800000000000001</v>
      </c>
    </row>
    <row r="41" spans="1:13" x14ac:dyDescent="0.25">
      <c r="A41" s="105">
        <v>34</v>
      </c>
      <c r="B41" s="117">
        <v>0.44900000000000001</v>
      </c>
      <c r="C41" s="117">
        <v>0.45</v>
      </c>
      <c r="D41" s="117">
        <v>0.45100000000000001</v>
      </c>
      <c r="E41" s="117">
        <v>0.45200000000000001</v>
      </c>
      <c r="F41" s="117">
        <v>0.45300000000000001</v>
      </c>
      <c r="G41" s="117">
        <v>0.45400000000000001</v>
      </c>
      <c r="H41" s="117">
        <v>0.45500000000000002</v>
      </c>
      <c r="I41" s="117">
        <v>0.45600000000000002</v>
      </c>
      <c r="J41" s="117">
        <v>0.45700000000000002</v>
      </c>
      <c r="K41" s="117">
        <v>0.45800000000000002</v>
      </c>
      <c r="L41" s="117">
        <v>0.45900000000000002</v>
      </c>
      <c r="M41" s="117">
        <v>0.46</v>
      </c>
    </row>
    <row r="42" spans="1:13" x14ac:dyDescent="0.25">
      <c r="A42" s="105">
        <v>35</v>
      </c>
      <c r="B42" s="117">
        <v>0.46100000000000002</v>
      </c>
      <c r="C42" s="117">
        <v>0.46200000000000002</v>
      </c>
      <c r="D42" s="117">
        <v>0.46300000000000002</v>
      </c>
      <c r="E42" s="117">
        <v>0.46400000000000002</v>
      </c>
      <c r="F42" s="117">
        <v>0.46500000000000002</v>
      </c>
      <c r="G42" s="117">
        <v>0.46600000000000003</v>
      </c>
      <c r="H42" s="117">
        <v>0.46700000000000003</v>
      </c>
      <c r="I42" s="117">
        <v>0.46800000000000003</v>
      </c>
      <c r="J42" s="117">
        <v>0.46899999999999997</v>
      </c>
      <c r="K42" s="117">
        <v>0.47</v>
      </c>
      <c r="L42" s="117">
        <v>0.47199999999999998</v>
      </c>
      <c r="M42" s="117">
        <v>0.47299999999999998</v>
      </c>
    </row>
    <row r="43" spans="1:13" x14ac:dyDescent="0.25">
      <c r="A43" s="105">
        <v>36</v>
      </c>
      <c r="B43" s="117">
        <v>0.47399999999999998</v>
      </c>
      <c r="C43" s="117">
        <v>0.47499999999999998</v>
      </c>
      <c r="D43" s="117">
        <v>0.47599999999999998</v>
      </c>
      <c r="E43" s="117">
        <v>0.47699999999999998</v>
      </c>
      <c r="F43" s="117">
        <v>0.47799999999999998</v>
      </c>
      <c r="G43" s="117">
        <v>0.47899999999999998</v>
      </c>
      <c r="H43" s="117">
        <v>0.48</v>
      </c>
      <c r="I43" s="117">
        <v>0.48099999999999998</v>
      </c>
      <c r="J43" s="117">
        <v>0.48199999999999998</v>
      </c>
      <c r="K43" s="117">
        <v>0.48299999999999998</v>
      </c>
      <c r="L43" s="117">
        <v>0.48399999999999999</v>
      </c>
      <c r="M43" s="117">
        <v>0.48499999999999999</v>
      </c>
    </row>
    <row r="44" spans="1:13" x14ac:dyDescent="0.25">
      <c r="A44" s="105">
        <v>37</v>
      </c>
      <c r="B44" s="117">
        <v>0.48599999999999999</v>
      </c>
      <c r="C44" s="117">
        <v>0.48799999999999999</v>
      </c>
      <c r="D44" s="117">
        <v>0.48899999999999999</v>
      </c>
      <c r="E44" s="117">
        <v>0.49</v>
      </c>
      <c r="F44" s="117">
        <v>0.49099999999999999</v>
      </c>
      <c r="G44" s="117">
        <v>0.49199999999999999</v>
      </c>
      <c r="H44" s="117">
        <v>0.49299999999999999</v>
      </c>
      <c r="I44" s="117">
        <v>0.49399999999999999</v>
      </c>
      <c r="J44" s="117">
        <v>0.495</v>
      </c>
      <c r="K44" s="117">
        <v>0.497</v>
      </c>
      <c r="L44" s="117">
        <v>0.498</v>
      </c>
      <c r="M44" s="117">
        <v>0.499</v>
      </c>
    </row>
    <row r="45" spans="1:13" x14ac:dyDescent="0.25">
      <c r="A45" s="105">
        <v>38</v>
      </c>
      <c r="B45" s="117">
        <v>0.5</v>
      </c>
      <c r="C45" s="117">
        <v>0.501</v>
      </c>
      <c r="D45" s="117">
        <v>0.502</v>
      </c>
      <c r="E45" s="117">
        <v>0.503</v>
      </c>
      <c r="F45" s="117">
        <v>0.505</v>
      </c>
      <c r="G45" s="117">
        <v>0.50600000000000001</v>
      </c>
      <c r="H45" s="117">
        <v>0.50700000000000001</v>
      </c>
      <c r="I45" s="117">
        <v>0.50800000000000001</v>
      </c>
      <c r="J45" s="117">
        <v>0.50900000000000001</v>
      </c>
      <c r="K45" s="117">
        <v>0.51</v>
      </c>
      <c r="L45" s="117">
        <v>0.51200000000000001</v>
      </c>
      <c r="M45" s="117">
        <v>0.51300000000000001</v>
      </c>
    </row>
    <row r="46" spans="1:13" x14ac:dyDescent="0.25">
      <c r="A46" s="105">
        <v>39</v>
      </c>
      <c r="B46" s="117">
        <v>0.51400000000000001</v>
      </c>
      <c r="C46" s="117">
        <v>0.51500000000000001</v>
      </c>
      <c r="D46" s="117">
        <v>0.51600000000000001</v>
      </c>
      <c r="E46" s="117">
        <v>0.51800000000000002</v>
      </c>
      <c r="F46" s="117">
        <v>0.51900000000000002</v>
      </c>
      <c r="G46" s="117">
        <v>0.52</v>
      </c>
      <c r="H46" s="117">
        <v>0.52100000000000002</v>
      </c>
      <c r="I46" s="117">
        <v>0.52200000000000002</v>
      </c>
      <c r="J46" s="117">
        <v>0.52400000000000002</v>
      </c>
      <c r="K46" s="117">
        <v>0.52500000000000002</v>
      </c>
      <c r="L46" s="117">
        <v>0.52600000000000002</v>
      </c>
      <c r="M46" s="117">
        <v>0.52700000000000002</v>
      </c>
    </row>
    <row r="47" spans="1:13" x14ac:dyDescent="0.25">
      <c r="A47" s="105">
        <v>40</v>
      </c>
      <c r="B47" s="117">
        <v>0.52900000000000003</v>
      </c>
      <c r="C47" s="117">
        <v>0.53</v>
      </c>
      <c r="D47" s="117">
        <v>0.53100000000000003</v>
      </c>
      <c r="E47" s="117">
        <v>0.53200000000000003</v>
      </c>
      <c r="F47" s="117">
        <v>0.53400000000000003</v>
      </c>
      <c r="G47" s="117">
        <v>0.53500000000000003</v>
      </c>
      <c r="H47" s="117">
        <v>0.53600000000000003</v>
      </c>
      <c r="I47" s="117">
        <v>0.53800000000000003</v>
      </c>
      <c r="J47" s="117">
        <v>0.53900000000000003</v>
      </c>
      <c r="K47" s="117">
        <v>0.54</v>
      </c>
      <c r="L47" s="117">
        <v>0.54100000000000004</v>
      </c>
      <c r="M47" s="117">
        <v>0.54300000000000004</v>
      </c>
    </row>
    <row r="48" spans="1:13" x14ac:dyDescent="0.25">
      <c r="A48" s="105">
        <v>41</v>
      </c>
      <c r="B48" s="117">
        <v>0.54400000000000004</v>
      </c>
      <c r="C48" s="117">
        <v>0.54500000000000004</v>
      </c>
      <c r="D48" s="117">
        <v>0.54700000000000004</v>
      </c>
      <c r="E48" s="117">
        <v>0.54800000000000004</v>
      </c>
      <c r="F48" s="117">
        <v>0.54900000000000004</v>
      </c>
      <c r="G48" s="117">
        <v>0.55100000000000005</v>
      </c>
      <c r="H48" s="117">
        <v>0.55200000000000005</v>
      </c>
      <c r="I48" s="117">
        <v>0.55300000000000005</v>
      </c>
      <c r="J48" s="117">
        <v>0.55500000000000005</v>
      </c>
      <c r="K48" s="117">
        <v>0.55600000000000005</v>
      </c>
      <c r="L48" s="117">
        <v>0.55700000000000005</v>
      </c>
      <c r="M48" s="117">
        <v>0.55900000000000005</v>
      </c>
    </row>
    <row r="49" spans="1:13" x14ac:dyDescent="0.25">
      <c r="A49" s="105">
        <v>42</v>
      </c>
      <c r="B49" s="117">
        <v>0.56000000000000005</v>
      </c>
      <c r="C49" s="117">
        <v>0.56100000000000005</v>
      </c>
      <c r="D49" s="117">
        <v>0.56299999999999994</v>
      </c>
      <c r="E49" s="117">
        <v>0.56399999999999995</v>
      </c>
      <c r="F49" s="117">
        <v>0.56599999999999995</v>
      </c>
      <c r="G49" s="117">
        <v>0.56699999999999995</v>
      </c>
      <c r="H49" s="117">
        <v>0.56799999999999995</v>
      </c>
      <c r="I49" s="117">
        <v>0.56999999999999995</v>
      </c>
      <c r="J49" s="117">
        <v>0.57099999999999995</v>
      </c>
      <c r="K49" s="117">
        <v>0.57299999999999995</v>
      </c>
      <c r="L49" s="117">
        <v>0.57399999999999995</v>
      </c>
      <c r="M49" s="117">
        <v>0.57499999999999996</v>
      </c>
    </row>
    <row r="50" spans="1:13" x14ac:dyDescent="0.25">
      <c r="A50" s="105">
        <v>43</v>
      </c>
      <c r="B50" s="117">
        <v>0.57699999999999996</v>
      </c>
      <c r="C50" s="117">
        <v>0.57799999999999996</v>
      </c>
      <c r="D50" s="117">
        <v>0.57999999999999996</v>
      </c>
      <c r="E50" s="117">
        <v>0.58099999999999996</v>
      </c>
      <c r="F50" s="117">
        <v>0.58299999999999996</v>
      </c>
      <c r="G50" s="117">
        <v>0.58399999999999996</v>
      </c>
      <c r="H50" s="117">
        <v>0.58599999999999997</v>
      </c>
      <c r="I50" s="117">
        <v>0.58699999999999997</v>
      </c>
      <c r="J50" s="117">
        <v>0.58899999999999997</v>
      </c>
      <c r="K50" s="117">
        <v>0.59</v>
      </c>
      <c r="L50" s="117">
        <v>0.59099999999999997</v>
      </c>
      <c r="M50" s="117">
        <v>0.59299999999999997</v>
      </c>
    </row>
    <row r="51" spans="1:13" x14ac:dyDescent="0.25">
      <c r="A51" s="105">
        <v>44</v>
      </c>
      <c r="B51" s="117">
        <v>0.59399999999999997</v>
      </c>
      <c r="C51" s="117">
        <v>0.59599999999999997</v>
      </c>
      <c r="D51" s="117">
        <v>0.59699999999999998</v>
      </c>
      <c r="E51" s="117">
        <v>0.59899999999999998</v>
      </c>
      <c r="F51" s="117">
        <v>0.60099999999999998</v>
      </c>
      <c r="G51" s="117">
        <v>0.60199999999999998</v>
      </c>
      <c r="H51" s="117">
        <v>0.60399999999999998</v>
      </c>
      <c r="I51" s="117">
        <v>0.60499999999999998</v>
      </c>
      <c r="J51" s="117">
        <v>0.60699999999999998</v>
      </c>
      <c r="K51" s="117">
        <v>0.60799999999999998</v>
      </c>
      <c r="L51" s="117">
        <v>0.61</v>
      </c>
      <c r="M51" s="117">
        <v>0.61099999999999999</v>
      </c>
    </row>
    <row r="52" spans="1:13" x14ac:dyDescent="0.25">
      <c r="A52" s="105">
        <v>45</v>
      </c>
      <c r="B52" s="117">
        <v>0.61299999999999999</v>
      </c>
      <c r="C52" s="117">
        <v>0.61499999999999999</v>
      </c>
      <c r="D52" s="117">
        <v>0.61599999999999999</v>
      </c>
      <c r="E52" s="117">
        <v>0.61799999999999999</v>
      </c>
      <c r="F52" s="117">
        <v>0.61899999999999999</v>
      </c>
      <c r="G52" s="117">
        <v>0.621</v>
      </c>
      <c r="H52" s="117">
        <v>0.623</v>
      </c>
      <c r="I52" s="117">
        <v>0.624</v>
      </c>
      <c r="J52" s="117">
        <v>0.626</v>
      </c>
      <c r="K52" s="117">
        <v>0.627</v>
      </c>
      <c r="L52" s="117">
        <v>0.629</v>
      </c>
      <c r="M52" s="117">
        <v>0.63100000000000001</v>
      </c>
    </row>
    <row r="53" spans="1:13" x14ac:dyDescent="0.25">
      <c r="A53" s="105">
        <v>46</v>
      </c>
      <c r="B53" s="117">
        <v>0.63200000000000001</v>
      </c>
      <c r="C53" s="117">
        <v>0.63400000000000001</v>
      </c>
      <c r="D53" s="117">
        <v>0.63600000000000001</v>
      </c>
      <c r="E53" s="117">
        <v>0.63800000000000001</v>
      </c>
      <c r="F53" s="117">
        <v>0.63900000000000001</v>
      </c>
      <c r="G53" s="117">
        <v>0.64100000000000001</v>
      </c>
      <c r="H53" s="117">
        <v>0.64300000000000002</v>
      </c>
      <c r="I53" s="117">
        <v>0.64400000000000002</v>
      </c>
      <c r="J53" s="117">
        <v>0.64600000000000002</v>
      </c>
      <c r="K53" s="117">
        <v>0.64800000000000002</v>
      </c>
      <c r="L53" s="117">
        <v>0.64900000000000002</v>
      </c>
      <c r="M53" s="117">
        <v>0.65100000000000002</v>
      </c>
    </row>
    <row r="54" spans="1:13" x14ac:dyDescent="0.25">
      <c r="A54" s="105">
        <v>47</v>
      </c>
      <c r="B54" s="117">
        <v>0.65300000000000002</v>
      </c>
      <c r="C54" s="117">
        <v>0.65500000000000003</v>
      </c>
      <c r="D54" s="117">
        <v>0.65600000000000003</v>
      </c>
      <c r="E54" s="117">
        <v>0.65800000000000003</v>
      </c>
      <c r="F54" s="117">
        <v>0.66</v>
      </c>
      <c r="G54" s="117">
        <v>0.66200000000000003</v>
      </c>
      <c r="H54" s="117">
        <v>0.66400000000000003</v>
      </c>
      <c r="I54" s="117">
        <v>0.66500000000000004</v>
      </c>
      <c r="J54" s="117">
        <v>0.66700000000000004</v>
      </c>
      <c r="K54" s="117">
        <v>0.66900000000000004</v>
      </c>
      <c r="L54" s="117">
        <v>0.67100000000000004</v>
      </c>
      <c r="M54" s="117">
        <v>0.67300000000000004</v>
      </c>
    </row>
    <row r="55" spans="1:13" x14ac:dyDescent="0.25">
      <c r="A55" s="105">
        <v>48</v>
      </c>
      <c r="B55" s="117">
        <v>0.67400000000000004</v>
      </c>
      <c r="C55" s="117">
        <v>0.67600000000000005</v>
      </c>
      <c r="D55" s="117">
        <v>0.67800000000000005</v>
      </c>
      <c r="E55" s="117">
        <v>0.68</v>
      </c>
      <c r="F55" s="117">
        <v>0.68200000000000005</v>
      </c>
      <c r="G55" s="117">
        <v>0.68400000000000005</v>
      </c>
      <c r="H55" s="117">
        <v>0.68600000000000005</v>
      </c>
      <c r="I55" s="117">
        <v>0.68799999999999994</v>
      </c>
      <c r="J55" s="117">
        <v>0.69</v>
      </c>
      <c r="K55" s="117">
        <v>0.69199999999999995</v>
      </c>
      <c r="L55" s="117">
        <v>0.69299999999999995</v>
      </c>
      <c r="M55" s="117">
        <v>0.69499999999999995</v>
      </c>
    </row>
    <row r="56" spans="1:13" x14ac:dyDescent="0.25">
      <c r="A56" s="105">
        <v>49</v>
      </c>
      <c r="B56" s="117">
        <v>0.69699999999999995</v>
      </c>
      <c r="C56" s="117">
        <v>0.69899999999999995</v>
      </c>
      <c r="D56" s="117">
        <v>0.70099999999999996</v>
      </c>
      <c r="E56" s="117">
        <v>0.70299999999999996</v>
      </c>
      <c r="F56" s="117">
        <v>0.70499999999999996</v>
      </c>
      <c r="G56" s="117">
        <v>0.70699999999999996</v>
      </c>
      <c r="H56" s="117">
        <v>0.70899999999999996</v>
      </c>
      <c r="I56" s="117">
        <v>0.71099999999999997</v>
      </c>
      <c r="J56" s="117">
        <v>0.71299999999999997</v>
      </c>
      <c r="K56" s="117">
        <v>0.71499999999999997</v>
      </c>
      <c r="L56" s="117">
        <v>0.71699999999999997</v>
      </c>
      <c r="M56" s="117">
        <v>0.71899999999999997</v>
      </c>
    </row>
    <row r="57" spans="1:13" x14ac:dyDescent="0.25">
      <c r="A57" s="105">
        <v>50</v>
      </c>
      <c r="B57" s="117">
        <v>0.72099999999999997</v>
      </c>
      <c r="C57" s="117">
        <v>0.72299999999999998</v>
      </c>
      <c r="D57" s="117">
        <v>0.72599999999999998</v>
      </c>
      <c r="E57" s="117">
        <v>0.72799999999999998</v>
      </c>
      <c r="F57" s="117">
        <v>0.73</v>
      </c>
      <c r="G57" s="117">
        <v>0.73199999999999998</v>
      </c>
      <c r="H57" s="117">
        <v>0.73399999999999999</v>
      </c>
      <c r="I57" s="117">
        <v>0.73599999999999999</v>
      </c>
      <c r="J57" s="117">
        <v>0.73799999999999999</v>
      </c>
      <c r="K57" s="117">
        <v>0.74</v>
      </c>
      <c r="L57" s="117">
        <v>0.74299999999999999</v>
      </c>
      <c r="M57" s="117">
        <v>0.745</v>
      </c>
    </row>
    <row r="58" spans="1:13" x14ac:dyDescent="0.25">
      <c r="A58" s="105">
        <v>51</v>
      </c>
      <c r="B58" s="117">
        <v>0.747</v>
      </c>
      <c r="C58" s="117">
        <v>0.749</v>
      </c>
      <c r="D58" s="117">
        <v>0.751</v>
      </c>
      <c r="E58" s="117">
        <v>0.754</v>
      </c>
      <c r="F58" s="117">
        <v>0.75600000000000001</v>
      </c>
      <c r="G58" s="117">
        <v>0.75800000000000001</v>
      </c>
      <c r="H58" s="117">
        <v>0.76</v>
      </c>
      <c r="I58" s="117">
        <v>0.76300000000000001</v>
      </c>
      <c r="J58" s="117">
        <v>0.76500000000000001</v>
      </c>
      <c r="K58" s="117">
        <v>0.76700000000000002</v>
      </c>
      <c r="L58" s="117">
        <v>0.76900000000000002</v>
      </c>
      <c r="M58" s="117">
        <v>0.77200000000000002</v>
      </c>
    </row>
    <row r="59" spans="1:13" x14ac:dyDescent="0.25">
      <c r="A59" s="105">
        <v>52</v>
      </c>
      <c r="B59" s="117">
        <v>0.77400000000000002</v>
      </c>
      <c r="C59" s="117">
        <v>0.77600000000000002</v>
      </c>
      <c r="D59" s="117">
        <v>0.77900000000000003</v>
      </c>
      <c r="E59" s="117">
        <v>0.78100000000000003</v>
      </c>
      <c r="F59" s="117">
        <v>0.78300000000000003</v>
      </c>
      <c r="G59" s="117">
        <v>0.78600000000000003</v>
      </c>
      <c r="H59" s="117">
        <v>0.78800000000000003</v>
      </c>
      <c r="I59" s="117">
        <v>0.79100000000000004</v>
      </c>
      <c r="J59" s="117">
        <v>0.79300000000000004</v>
      </c>
      <c r="K59" s="117">
        <v>0.79500000000000004</v>
      </c>
      <c r="L59" s="117">
        <v>0.79800000000000004</v>
      </c>
      <c r="M59" s="117">
        <v>0.8</v>
      </c>
    </row>
    <row r="60" spans="1:13" x14ac:dyDescent="0.25">
      <c r="A60" s="105">
        <v>53</v>
      </c>
      <c r="B60" s="117">
        <v>0.80300000000000005</v>
      </c>
      <c r="C60" s="117">
        <v>0.80500000000000005</v>
      </c>
      <c r="D60" s="117">
        <v>0.80800000000000005</v>
      </c>
      <c r="E60" s="117">
        <v>0.81</v>
      </c>
      <c r="F60" s="117">
        <v>0.81299999999999994</v>
      </c>
      <c r="G60" s="117">
        <v>0.81499999999999995</v>
      </c>
      <c r="H60" s="117">
        <v>0.81799999999999995</v>
      </c>
      <c r="I60" s="117">
        <v>0.82</v>
      </c>
      <c r="J60" s="117">
        <v>0.82299999999999995</v>
      </c>
      <c r="K60" s="117">
        <v>0.82499999999999996</v>
      </c>
      <c r="L60" s="117">
        <v>0.82799999999999996</v>
      </c>
      <c r="M60" s="117">
        <v>0.83</v>
      </c>
    </row>
    <row r="61" spans="1:13" x14ac:dyDescent="0.25">
      <c r="A61" s="105">
        <v>54</v>
      </c>
      <c r="B61" s="117">
        <v>0.83299999999999996</v>
      </c>
      <c r="C61" s="117">
        <v>0.83499999999999996</v>
      </c>
      <c r="D61" s="117">
        <v>0.83699999999999997</v>
      </c>
      <c r="E61" s="117">
        <v>0.83899999999999997</v>
      </c>
      <c r="F61" s="117">
        <v>0.84</v>
      </c>
      <c r="G61" s="117">
        <v>0.84199999999999997</v>
      </c>
      <c r="H61" s="117">
        <v>0.84399999999999997</v>
      </c>
      <c r="I61" s="117">
        <v>0.84599999999999997</v>
      </c>
      <c r="J61" s="117">
        <v>0.84799999999999998</v>
      </c>
      <c r="K61" s="117">
        <v>0.85</v>
      </c>
      <c r="L61" s="117">
        <v>0.85199999999999998</v>
      </c>
      <c r="M61" s="117">
        <v>0.85399999999999998</v>
      </c>
    </row>
    <row r="62" spans="1:13" x14ac:dyDescent="0.25">
      <c r="A62" s="105">
        <v>55</v>
      </c>
      <c r="B62" s="117">
        <v>0.85599999999999998</v>
      </c>
      <c r="C62" s="117">
        <v>0.85799999999999998</v>
      </c>
      <c r="D62" s="117">
        <v>0.86</v>
      </c>
      <c r="E62" s="117">
        <v>0.86299999999999999</v>
      </c>
      <c r="F62" s="117">
        <v>0.86499999999999999</v>
      </c>
      <c r="G62" s="117">
        <v>0.86699999999999999</v>
      </c>
      <c r="H62" s="117">
        <v>0.86899999999999999</v>
      </c>
      <c r="I62" s="117">
        <v>0.871</v>
      </c>
      <c r="J62" s="117">
        <v>0.873</v>
      </c>
      <c r="K62" s="117">
        <v>0.875</v>
      </c>
      <c r="L62" s="117">
        <v>0.877</v>
      </c>
      <c r="M62" s="117">
        <v>0.879</v>
      </c>
    </row>
    <row r="63" spans="1:13" x14ac:dyDescent="0.25">
      <c r="A63" s="105">
        <v>56</v>
      </c>
      <c r="B63" s="117">
        <v>0.88200000000000001</v>
      </c>
      <c r="C63" s="117">
        <v>0.88400000000000001</v>
      </c>
      <c r="D63" s="117">
        <v>0.88600000000000001</v>
      </c>
      <c r="E63" s="117">
        <v>0.88800000000000001</v>
      </c>
      <c r="F63" s="117">
        <v>0.89</v>
      </c>
      <c r="G63" s="117">
        <v>0.89300000000000002</v>
      </c>
      <c r="H63" s="117">
        <v>0.89500000000000002</v>
      </c>
      <c r="I63" s="117">
        <v>0.89700000000000002</v>
      </c>
      <c r="J63" s="117">
        <v>0.89900000000000002</v>
      </c>
      <c r="K63" s="117">
        <v>0.90200000000000002</v>
      </c>
      <c r="L63" s="117">
        <v>0.90400000000000003</v>
      </c>
      <c r="M63" s="117">
        <v>0.90600000000000003</v>
      </c>
    </row>
    <row r="64" spans="1:13" x14ac:dyDescent="0.25">
      <c r="A64" s="105">
        <v>57</v>
      </c>
      <c r="B64" s="117">
        <v>0.90800000000000003</v>
      </c>
      <c r="C64" s="117">
        <v>0.91100000000000003</v>
      </c>
      <c r="D64" s="117">
        <v>0.91300000000000003</v>
      </c>
      <c r="E64" s="117">
        <v>0.91600000000000004</v>
      </c>
      <c r="F64" s="117">
        <v>0.91800000000000004</v>
      </c>
      <c r="G64" s="117">
        <v>0.92</v>
      </c>
      <c r="H64" s="117">
        <v>0.92300000000000004</v>
      </c>
      <c r="I64" s="117">
        <v>0.92500000000000004</v>
      </c>
      <c r="J64" s="117">
        <v>0.92800000000000005</v>
      </c>
      <c r="K64" s="117">
        <v>0.93</v>
      </c>
      <c r="L64" s="117">
        <v>0.93200000000000005</v>
      </c>
      <c r="M64" s="117">
        <v>0.93500000000000005</v>
      </c>
    </row>
    <row r="65" spans="1:13" x14ac:dyDescent="0.25">
      <c r="A65" s="105">
        <v>58</v>
      </c>
      <c r="B65" s="117">
        <v>0.93700000000000006</v>
      </c>
      <c r="C65" s="117">
        <v>0.94</v>
      </c>
      <c r="D65" s="117">
        <v>0.94199999999999995</v>
      </c>
      <c r="E65" s="117">
        <v>0.94499999999999995</v>
      </c>
      <c r="F65" s="117">
        <v>0.94799999999999995</v>
      </c>
      <c r="G65" s="117">
        <v>0.95</v>
      </c>
      <c r="H65" s="117">
        <v>0.95299999999999996</v>
      </c>
      <c r="I65" s="117">
        <v>0.95499999999999996</v>
      </c>
      <c r="J65" s="117">
        <v>0.95799999999999996</v>
      </c>
      <c r="K65" s="117">
        <v>0.96</v>
      </c>
      <c r="L65" s="117">
        <v>0.96299999999999997</v>
      </c>
      <c r="M65" s="117">
        <v>0.96599999999999997</v>
      </c>
    </row>
    <row r="66" spans="1:13" x14ac:dyDescent="0.25">
      <c r="A66" s="105">
        <v>59</v>
      </c>
      <c r="B66" s="117">
        <v>0.96799999999999997</v>
      </c>
      <c r="C66" s="117">
        <v>0.97099999999999997</v>
      </c>
      <c r="D66" s="117">
        <v>0.97399999999999998</v>
      </c>
      <c r="E66" s="117">
        <v>0.97699999999999998</v>
      </c>
      <c r="F66" s="117">
        <v>0.97899999999999998</v>
      </c>
      <c r="G66" s="117">
        <v>0.98199999999999998</v>
      </c>
      <c r="H66" s="117">
        <v>0.98499999999999999</v>
      </c>
      <c r="I66" s="117">
        <v>0.98799999999999999</v>
      </c>
      <c r="J66" s="117">
        <v>0.99</v>
      </c>
      <c r="K66" s="117">
        <v>0.99299999999999999</v>
      </c>
      <c r="L66" s="117">
        <v>0.996</v>
      </c>
      <c r="M66" s="117">
        <v>0.999</v>
      </c>
    </row>
    <row r="67" spans="1:13" x14ac:dyDescent="0.25">
      <c r="A67" s="105">
        <v>60</v>
      </c>
      <c r="B67" s="117">
        <v>1</v>
      </c>
      <c r="C67" s="117"/>
      <c r="D67" s="117"/>
      <c r="E67" s="117"/>
      <c r="F67" s="117"/>
      <c r="G67" s="117"/>
      <c r="H67" s="117"/>
      <c r="I67" s="117"/>
      <c r="J67" s="117"/>
      <c r="K67" s="117"/>
      <c r="L67" s="117"/>
      <c r="M67" s="117"/>
    </row>
  </sheetData>
  <sheetProtection algorithmName="SHA-512" hashValue="Z6+Ccp9/b64xQC6uKL+XRpa7dQJQgJrpC1YY6/oLclDqw8ghCyz5Wg4BD7beBNfsreaNcKOmdwr9HMZBoBu2YA==" saltValue="gPKDa7baj3DLLzaLg0L3Bw==" spinCount="100000" sheet="1" objects="1" scenarios="1"/>
  <conditionalFormatting sqref="A6:A16 A18:A21">
    <cfRule type="expression" dxfId="159" priority="17" stopIfTrue="1">
      <formula>MOD(ROW(),2)=0</formula>
    </cfRule>
    <cfRule type="expression" dxfId="158" priority="18" stopIfTrue="1">
      <formula>MOD(ROW(),2)&lt;&gt;0</formula>
    </cfRule>
  </conditionalFormatting>
  <conditionalFormatting sqref="B6:M16 C17:M21">
    <cfRule type="expression" dxfId="157" priority="19" stopIfTrue="1">
      <formula>MOD(ROW(),2)=0</formula>
    </cfRule>
    <cfRule type="expression" dxfId="156" priority="20" stopIfTrue="1">
      <formula>MOD(ROW(),2)&lt;&gt;0</formula>
    </cfRule>
  </conditionalFormatting>
  <conditionalFormatting sqref="A17">
    <cfRule type="expression" dxfId="155" priority="11" stopIfTrue="1">
      <formula>MOD(ROW(),2)=0</formula>
    </cfRule>
    <cfRule type="expression" dxfId="154" priority="12" stopIfTrue="1">
      <formula>MOD(ROW(),2)&lt;&gt;0</formula>
    </cfRule>
  </conditionalFormatting>
  <conditionalFormatting sqref="B17">
    <cfRule type="expression" dxfId="153" priority="9" stopIfTrue="1">
      <formula>MOD(ROW(),2)=0</formula>
    </cfRule>
    <cfRule type="expression" dxfId="152" priority="10" stopIfTrue="1">
      <formula>MOD(ROW(),2)&lt;&gt;0</formula>
    </cfRule>
  </conditionalFormatting>
  <conditionalFormatting sqref="A26:A67">
    <cfRule type="expression" dxfId="151" priority="3" stopIfTrue="1">
      <formula>MOD(ROW(),2)=0</formula>
    </cfRule>
    <cfRule type="expression" dxfId="150" priority="4" stopIfTrue="1">
      <formula>MOD(ROW(),2)&lt;&gt;0</formula>
    </cfRule>
  </conditionalFormatting>
  <conditionalFormatting sqref="B26:M67">
    <cfRule type="expression" dxfId="149" priority="5" stopIfTrue="1">
      <formula>MOD(ROW(),2)=0</formula>
    </cfRule>
    <cfRule type="expression" dxfId="148" priority="6" stopIfTrue="1">
      <formula>MOD(ROW(),2)&lt;&gt;0</formula>
    </cfRule>
  </conditionalFormatting>
  <conditionalFormatting sqref="B18:B21">
    <cfRule type="expression" dxfId="147" priority="1" stopIfTrue="1">
      <formula>MOD(ROW(),2)=0</formula>
    </cfRule>
    <cfRule type="expression" dxfId="146" priority="2" stopIfTrue="1">
      <formula>MOD(ROW(),2)&lt;&gt;0</formula>
    </cfRule>
  </conditionalFormatting>
  <hyperlinks>
    <hyperlink ref="B24" location="Assumptions!A1" display="Assumptions" xr:uid="{886EAFB1-19D0-4694-9669-CE160EC29F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1"/>
  <dimension ref="A1:M7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657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820</v>
      </c>
      <c r="C14" s="83"/>
      <c r="D14" s="83"/>
      <c r="E14" s="83"/>
      <c r="F14" s="83"/>
      <c r="G14" s="83"/>
      <c r="H14" s="83"/>
      <c r="I14" s="83"/>
      <c r="J14" s="83"/>
      <c r="K14" s="83"/>
      <c r="L14" s="83"/>
      <c r="M14" s="83"/>
    </row>
    <row r="15" spans="1:13" x14ac:dyDescent="0.25">
      <c r="A15" s="82" t="s">
        <v>53</v>
      </c>
      <c r="B15" s="83" t="s">
        <v>658</v>
      </c>
      <c r="C15" s="83"/>
      <c r="D15" s="83"/>
      <c r="E15" s="83"/>
      <c r="F15" s="83"/>
      <c r="G15" s="83"/>
      <c r="H15" s="83"/>
      <c r="I15" s="83"/>
      <c r="J15" s="83"/>
      <c r="K15" s="83"/>
      <c r="L15" s="83"/>
      <c r="M15" s="83"/>
    </row>
    <row r="16" spans="1:13" x14ac:dyDescent="0.25">
      <c r="A16" s="82" t="s">
        <v>54</v>
      </c>
      <c r="B16" s="83" t="s">
        <v>659</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0.25900000000000001</v>
      </c>
      <c r="C27" s="117">
        <v>0.26</v>
      </c>
      <c r="D27" s="117">
        <v>0.26</v>
      </c>
      <c r="E27" s="117">
        <v>0.26100000000000001</v>
      </c>
      <c r="F27" s="117">
        <v>0.26100000000000001</v>
      </c>
      <c r="G27" s="117">
        <v>0.26200000000000001</v>
      </c>
      <c r="H27" s="117">
        <v>0.26200000000000001</v>
      </c>
      <c r="I27" s="117">
        <v>0.26300000000000001</v>
      </c>
      <c r="J27" s="117">
        <v>0.26300000000000001</v>
      </c>
      <c r="K27" s="117">
        <v>0.26400000000000001</v>
      </c>
      <c r="L27" s="117">
        <v>0.26400000000000001</v>
      </c>
      <c r="M27" s="117">
        <v>0.26500000000000001</v>
      </c>
    </row>
    <row r="28" spans="1:13" x14ac:dyDescent="0.25">
      <c r="A28" s="105">
        <v>21</v>
      </c>
      <c r="B28" s="117">
        <v>0.26500000000000001</v>
      </c>
      <c r="C28" s="117">
        <v>0.26600000000000001</v>
      </c>
      <c r="D28" s="117">
        <v>0.26600000000000001</v>
      </c>
      <c r="E28" s="117">
        <v>0.26700000000000002</v>
      </c>
      <c r="F28" s="117">
        <v>0.26700000000000002</v>
      </c>
      <c r="G28" s="117">
        <v>0.26800000000000002</v>
      </c>
      <c r="H28" s="117">
        <v>0.26800000000000002</v>
      </c>
      <c r="I28" s="117">
        <v>0.26900000000000002</v>
      </c>
      <c r="J28" s="117">
        <v>0.26900000000000002</v>
      </c>
      <c r="K28" s="117">
        <v>0.27</v>
      </c>
      <c r="L28" s="117">
        <v>0.27</v>
      </c>
      <c r="M28" s="117">
        <v>0.27100000000000002</v>
      </c>
    </row>
    <row r="29" spans="1:13" x14ac:dyDescent="0.25">
      <c r="A29" s="105">
        <v>22</v>
      </c>
      <c r="B29" s="117">
        <v>0.27100000000000002</v>
      </c>
      <c r="C29" s="117">
        <v>0.27200000000000002</v>
      </c>
      <c r="D29" s="117">
        <v>0.27200000000000002</v>
      </c>
      <c r="E29" s="117">
        <v>0.27300000000000002</v>
      </c>
      <c r="F29" s="117">
        <v>0.27300000000000002</v>
      </c>
      <c r="G29" s="117">
        <v>0.27400000000000002</v>
      </c>
      <c r="H29" s="117">
        <v>0.27400000000000002</v>
      </c>
      <c r="I29" s="117">
        <v>0.27500000000000002</v>
      </c>
      <c r="J29" s="117">
        <v>0.27500000000000002</v>
      </c>
      <c r="K29" s="117">
        <v>0.27600000000000002</v>
      </c>
      <c r="L29" s="117">
        <v>0.27600000000000002</v>
      </c>
      <c r="M29" s="117">
        <v>0.27700000000000002</v>
      </c>
    </row>
    <row r="30" spans="1:13" x14ac:dyDescent="0.25">
      <c r="A30" s="105">
        <v>23</v>
      </c>
      <c r="B30" s="117">
        <v>0.27700000000000002</v>
      </c>
      <c r="C30" s="117">
        <v>0.27800000000000002</v>
      </c>
      <c r="D30" s="117">
        <v>0.27800000000000002</v>
      </c>
      <c r="E30" s="117">
        <v>0.27900000000000003</v>
      </c>
      <c r="F30" s="117">
        <v>0.27900000000000003</v>
      </c>
      <c r="G30" s="117">
        <v>0.28000000000000003</v>
      </c>
      <c r="H30" s="117">
        <v>0.28000000000000003</v>
      </c>
      <c r="I30" s="117">
        <v>0.28100000000000003</v>
      </c>
      <c r="J30" s="117">
        <v>0.28100000000000003</v>
      </c>
      <c r="K30" s="117">
        <v>0.28199999999999997</v>
      </c>
      <c r="L30" s="117">
        <v>0.28199999999999997</v>
      </c>
      <c r="M30" s="117">
        <v>0.28299999999999997</v>
      </c>
    </row>
    <row r="31" spans="1:13" x14ac:dyDescent="0.25">
      <c r="A31" s="105">
        <v>24</v>
      </c>
      <c r="B31" s="117">
        <v>0.28299999999999997</v>
      </c>
      <c r="C31" s="117">
        <v>0.28399999999999997</v>
      </c>
      <c r="D31" s="117">
        <v>0.28399999999999997</v>
      </c>
      <c r="E31" s="117">
        <v>0.28499999999999998</v>
      </c>
      <c r="F31" s="117">
        <v>0.28499999999999998</v>
      </c>
      <c r="G31" s="117">
        <v>0.28599999999999998</v>
      </c>
      <c r="H31" s="117">
        <v>0.28699999999999998</v>
      </c>
      <c r="I31" s="117">
        <v>0.28699999999999998</v>
      </c>
      <c r="J31" s="117">
        <v>0.28799999999999998</v>
      </c>
      <c r="K31" s="117">
        <v>0.28799999999999998</v>
      </c>
      <c r="L31" s="117">
        <v>0.28899999999999998</v>
      </c>
      <c r="M31" s="117">
        <v>0.28899999999999998</v>
      </c>
    </row>
    <row r="32" spans="1:13" x14ac:dyDescent="0.25">
      <c r="A32" s="105">
        <v>25</v>
      </c>
      <c r="B32" s="117">
        <v>0.28999999999999998</v>
      </c>
      <c r="C32" s="117">
        <v>0.28999999999999998</v>
      </c>
      <c r="D32" s="117">
        <v>0.29099999999999998</v>
      </c>
      <c r="E32" s="117">
        <v>0.29099999999999998</v>
      </c>
      <c r="F32" s="117">
        <v>0.29199999999999998</v>
      </c>
      <c r="G32" s="117">
        <v>0.29299999999999998</v>
      </c>
      <c r="H32" s="117">
        <v>0.29299999999999998</v>
      </c>
      <c r="I32" s="117">
        <v>0.29399999999999998</v>
      </c>
      <c r="J32" s="117">
        <v>0.29399999999999998</v>
      </c>
      <c r="K32" s="117">
        <v>0.29499999999999998</v>
      </c>
      <c r="L32" s="117">
        <v>0.29499999999999998</v>
      </c>
      <c r="M32" s="117">
        <v>0.29599999999999999</v>
      </c>
    </row>
    <row r="33" spans="1:13" x14ac:dyDescent="0.25">
      <c r="A33" s="105">
        <v>26</v>
      </c>
      <c r="B33" s="117">
        <v>0.29599999999999999</v>
      </c>
      <c r="C33" s="117">
        <v>0.29699999999999999</v>
      </c>
      <c r="D33" s="117">
        <v>0.29799999999999999</v>
      </c>
      <c r="E33" s="117">
        <v>0.29799999999999999</v>
      </c>
      <c r="F33" s="117">
        <v>0.29899999999999999</v>
      </c>
      <c r="G33" s="117">
        <v>0.29899999999999999</v>
      </c>
      <c r="H33" s="117">
        <v>0.3</v>
      </c>
      <c r="I33" s="117">
        <v>0.30099999999999999</v>
      </c>
      <c r="J33" s="117">
        <v>0.30099999999999999</v>
      </c>
      <c r="K33" s="117">
        <v>0.30199999999999999</v>
      </c>
      <c r="L33" s="117">
        <v>0.30199999999999999</v>
      </c>
      <c r="M33" s="117">
        <v>0.30299999999999999</v>
      </c>
    </row>
    <row r="34" spans="1:13" x14ac:dyDescent="0.25">
      <c r="A34" s="105">
        <v>27</v>
      </c>
      <c r="B34" s="117">
        <v>0.30299999999999999</v>
      </c>
      <c r="C34" s="117">
        <v>0.30399999999999999</v>
      </c>
      <c r="D34" s="117">
        <v>0.30499999999999999</v>
      </c>
      <c r="E34" s="117">
        <v>0.30499999999999999</v>
      </c>
      <c r="F34" s="117">
        <v>0.30599999999999999</v>
      </c>
      <c r="G34" s="117">
        <v>0.30599999999999999</v>
      </c>
      <c r="H34" s="117">
        <v>0.307</v>
      </c>
      <c r="I34" s="117">
        <v>0.308</v>
      </c>
      <c r="J34" s="117">
        <v>0.308</v>
      </c>
      <c r="K34" s="117">
        <v>0.309</v>
      </c>
      <c r="L34" s="117">
        <v>0.309</v>
      </c>
      <c r="M34" s="117">
        <v>0.31</v>
      </c>
    </row>
    <row r="35" spans="1:13" x14ac:dyDescent="0.25">
      <c r="A35" s="105">
        <v>28</v>
      </c>
      <c r="B35" s="117">
        <v>0.311</v>
      </c>
      <c r="C35" s="117">
        <v>0.311</v>
      </c>
      <c r="D35" s="117">
        <v>0.312</v>
      </c>
      <c r="E35" s="117">
        <v>0.312</v>
      </c>
      <c r="F35" s="117">
        <v>0.313</v>
      </c>
      <c r="G35" s="117">
        <v>0.314</v>
      </c>
      <c r="H35" s="117">
        <v>0.314</v>
      </c>
      <c r="I35" s="117">
        <v>0.315</v>
      </c>
      <c r="J35" s="117">
        <v>0.316</v>
      </c>
      <c r="K35" s="117">
        <v>0.316</v>
      </c>
      <c r="L35" s="117">
        <v>0.317</v>
      </c>
      <c r="M35" s="117">
        <v>0.317</v>
      </c>
    </row>
    <row r="36" spans="1:13" x14ac:dyDescent="0.25">
      <c r="A36" s="105">
        <v>29</v>
      </c>
      <c r="B36" s="117">
        <v>0.318</v>
      </c>
      <c r="C36" s="117">
        <v>0.31900000000000001</v>
      </c>
      <c r="D36" s="117">
        <v>0.31900000000000001</v>
      </c>
      <c r="E36" s="117">
        <v>0.32</v>
      </c>
      <c r="F36" s="117">
        <v>0.32100000000000001</v>
      </c>
      <c r="G36" s="117">
        <v>0.32100000000000001</v>
      </c>
      <c r="H36" s="117">
        <v>0.32200000000000001</v>
      </c>
      <c r="I36" s="117">
        <v>0.32300000000000001</v>
      </c>
      <c r="J36" s="117">
        <v>0.32300000000000001</v>
      </c>
      <c r="K36" s="117">
        <v>0.32400000000000001</v>
      </c>
      <c r="L36" s="117">
        <v>0.32400000000000001</v>
      </c>
      <c r="M36" s="117">
        <v>0.32500000000000001</v>
      </c>
    </row>
    <row r="37" spans="1:13" x14ac:dyDescent="0.25">
      <c r="A37" s="105">
        <v>30</v>
      </c>
      <c r="B37" s="117">
        <v>0.32600000000000001</v>
      </c>
      <c r="C37" s="117">
        <v>0.32600000000000001</v>
      </c>
      <c r="D37" s="117">
        <v>0.32700000000000001</v>
      </c>
      <c r="E37" s="117">
        <v>0.32800000000000001</v>
      </c>
      <c r="F37" s="117">
        <v>0.32800000000000001</v>
      </c>
      <c r="G37" s="117">
        <v>0.32900000000000001</v>
      </c>
      <c r="H37" s="117">
        <v>0.33</v>
      </c>
      <c r="I37" s="117">
        <v>0.33</v>
      </c>
      <c r="J37" s="117">
        <v>0.33100000000000002</v>
      </c>
      <c r="K37" s="117">
        <v>0.33200000000000002</v>
      </c>
      <c r="L37" s="117">
        <v>0.33200000000000002</v>
      </c>
      <c r="M37" s="117">
        <v>0.33300000000000002</v>
      </c>
    </row>
    <row r="38" spans="1:13" x14ac:dyDescent="0.25">
      <c r="A38" s="105">
        <v>31</v>
      </c>
      <c r="B38" s="117">
        <v>0.33400000000000002</v>
      </c>
      <c r="C38" s="117">
        <v>0.33400000000000002</v>
      </c>
      <c r="D38" s="117">
        <v>0.33500000000000002</v>
      </c>
      <c r="E38" s="117">
        <v>0.33600000000000002</v>
      </c>
      <c r="F38" s="117">
        <v>0.33600000000000002</v>
      </c>
      <c r="G38" s="117">
        <v>0.33700000000000002</v>
      </c>
      <c r="H38" s="117">
        <v>0.33800000000000002</v>
      </c>
      <c r="I38" s="117">
        <v>0.33900000000000002</v>
      </c>
      <c r="J38" s="117">
        <v>0.33900000000000002</v>
      </c>
      <c r="K38" s="117">
        <v>0.34</v>
      </c>
      <c r="L38" s="117">
        <v>0.34100000000000003</v>
      </c>
      <c r="M38" s="117">
        <v>0.34100000000000003</v>
      </c>
    </row>
    <row r="39" spans="1:13" x14ac:dyDescent="0.25">
      <c r="A39" s="105">
        <v>32</v>
      </c>
      <c r="B39" s="117">
        <v>0.34200000000000003</v>
      </c>
      <c r="C39" s="117">
        <v>0.34300000000000003</v>
      </c>
      <c r="D39" s="117">
        <v>0.34300000000000003</v>
      </c>
      <c r="E39" s="117">
        <v>0.34399999999999997</v>
      </c>
      <c r="F39" s="117">
        <v>0.34499999999999997</v>
      </c>
      <c r="G39" s="117">
        <v>0.34599999999999997</v>
      </c>
      <c r="H39" s="117">
        <v>0.34599999999999997</v>
      </c>
      <c r="I39" s="117">
        <v>0.34699999999999998</v>
      </c>
      <c r="J39" s="117">
        <v>0.34799999999999998</v>
      </c>
      <c r="K39" s="117">
        <v>0.34799999999999998</v>
      </c>
      <c r="L39" s="117">
        <v>0.34899999999999998</v>
      </c>
      <c r="M39" s="117">
        <v>0.35</v>
      </c>
    </row>
    <row r="40" spans="1:13" x14ac:dyDescent="0.25">
      <c r="A40" s="105">
        <v>33</v>
      </c>
      <c r="B40" s="117">
        <v>0.35099999999999998</v>
      </c>
      <c r="C40" s="117">
        <v>0.35099999999999998</v>
      </c>
      <c r="D40" s="117">
        <v>0.35199999999999998</v>
      </c>
      <c r="E40" s="117">
        <v>0.35299999999999998</v>
      </c>
      <c r="F40" s="117">
        <v>0.35399999999999998</v>
      </c>
      <c r="G40" s="117">
        <v>0.35399999999999998</v>
      </c>
      <c r="H40" s="117">
        <v>0.35499999999999998</v>
      </c>
      <c r="I40" s="117">
        <v>0.35599999999999998</v>
      </c>
      <c r="J40" s="117">
        <v>0.35699999999999998</v>
      </c>
      <c r="K40" s="117">
        <v>0.35699999999999998</v>
      </c>
      <c r="L40" s="117">
        <v>0.35799999999999998</v>
      </c>
      <c r="M40" s="117">
        <v>0.35899999999999999</v>
      </c>
    </row>
    <row r="41" spans="1:13" x14ac:dyDescent="0.25">
      <c r="A41" s="105">
        <v>34</v>
      </c>
      <c r="B41" s="117">
        <v>0.36</v>
      </c>
      <c r="C41" s="117">
        <v>0.36</v>
      </c>
      <c r="D41" s="117">
        <v>0.36099999999999999</v>
      </c>
      <c r="E41" s="117">
        <v>0.36199999999999999</v>
      </c>
      <c r="F41" s="117">
        <v>0.36299999999999999</v>
      </c>
      <c r="G41" s="117">
        <v>0.36299999999999999</v>
      </c>
      <c r="H41" s="117">
        <v>0.36399999999999999</v>
      </c>
      <c r="I41" s="117">
        <v>0.36499999999999999</v>
      </c>
      <c r="J41" s="117">
        <v>0.36599999999999999</v>
      </c>
      <c r="K41" s="117">
        <v>0.36699999999999999</v>
      </c>
      <c r="L41" s="117">
        <v>0.36699999999999999</v>
      </c>
      <c r="M41" s="117">
        <v>0.36799999999999999</v>
      </c>
    </row>
    <row r="42" spans="1:13" x14ac:dyDescent="0.25">
      <c r="A42" s="105">
        <v>35</v>
      </c>
      <c r="B42" s="117">
        <v>0.36899999999999999</v>
      </c>
      <c r="C42" s="117">
        <v>0.37</v>
      </c>
      <c r="D42" s="117">
        <v>0.371</v>
      </c>
      <c r="E42" s="117">
        <v>0.371</v>
      </c>
      <c r="F42" s="117">
        <v>0.372</v>
      </c>
      <c r="G42" s="117">
        <v>0.373</v>
      </c>
      <c r="H42" s="117">
        <v>0.374</v>
      </c>
      <c r="I42" s="117">
        <v>0.375</v>
      </c>
      <c r="J42" s="117">
        <v>0.375</v>
      </c>
      <c r="K42" s="117">
        <v>0.376</v>
      </c>
      <c r="L42" s="117">
        <v>0.377</v>
      </c>
      <c r="M42" s="117">
        <v>0.378</v>
      </c>
    </row>
    <row r="43" spans="1:13" x14ac:dyDescent="0.25">
      <c r="A43" s="105">
        <v>36</v>
      </c>
      <c r="B43" s="117">
        <v>0.379</v>
      </c>
      <c r="C43" s="117">
        <v>0.379</v>
      </c>
      <c r="D43" s="117">
        <v>0.38</v>
      </c>
      <c r="E43" s="117">
        <v>0.38100000000000001</v>
      </c>
      <c r="F43" s="117">
        <v>0.38200000000000001</v>
      </c>
      <c r="G43" s="117">
        <v>0.38300000000000001</v>
      </c>
      <c r="H43" s="117">
        <v>0.38400000000000001</v>
      </c>
      <c r="I43" s="117">
        <v>0.38400000000000001</v>
      </c>
      <c r="J43" s="117">
        <v>0.38500000000000001</v>
      </c>
      <c r="K43" s="117">
        <v>0.38600000000000001</v>
      </c>
      <c r="L43" s="117">
        <v>0.38700000000000001</v>
      </c>
      <c r="M43" s="117">
        <v>0.38800000000000001</v>
      </c>
    </row>
    <row r="44" spans="1:13" x14ac:dyDescent="0.25">
      <c r="A44" s="105">
        <v>37</v>
      </c>
      <c r="B44" s="117">
        <v>0.38900000000000001</v>
      </c>
      <c r="C44" s="117">
        <v>0.39</v>
      </c>
      <c r="D44" s="117">
        <v>0.39</v>
      </c>
      <c r="E44" s="117">
        <v>0.39100000000000001</v>
      </c>
      <c r="F44" s="117">
        <v>0.39200000000000002</v>
      </c>
      <c r="G44" s="117">
        <v>0.39300000000000002</v>
      </c>
      <c r="H44" s="117">
        <v>0.39400000000000002</v>
      </c>
      <c r="I44" s="117">
        <v>0.39500000000000002</v>
      </c>
      <c r="J44" s="117">
        <v>0.39600000000000002</v>
      </c>
      <c r="K44" s="117">
        <v>0.39700000000000002</v>
      </c>
      <c r="L44" s="117">
        <v>0.39700000000000002</v>
      </c>
      <c r="M44" s="117">
        <v>0.39800000000000002</v>
      </c>
    </row>
    <row r="45" spans="1:13" x14ac:dyDescent="0.25">
      <c r="A45" s="105">
        <v>38</v>
      </c>
      <c r="B45" s="117">
        <v>0.39900000000000002</v>
      </c>
      <c r="C45" s="117">
        <v>0.4</v>
      </c>
      <c r="D45" s="117">
        <v>0.40100000000000002</v>
      </c>
      <c r="E45" s="117">
        <v>0.40200000000000002</v>
      </c>
      <c r="F45" s="117">
        <v>0.40300000000000002</v>
      </c>
      <c r="G45" s="117">
        <v>0.40400000000000003</v>
      </c>
      <c r="H45" s="117">
        <v>0.40500000000000003</v>
      </c>
      <c r="I45" s="117">
        <v>0.40600000000000003</v>
      </c>
      <c r="J45" s="117">
        <v>0.40699999999999997</v>
      </c>
      <c r="K45" s="117">
        <v>0.40699999999999997</v>
      </c>
      <c r="L45" s="117">
        <v>0.40799999999999997</v>
      </c>
      <c r="M45" s="117">
        <v>0.40899999999999997</v>
      </c>
    </row>
    <row r="46" spans="1:13" x14ac:dyDescent="0.25">
      <c r="A46" s="105">
        <v>39</v>
      </c>
      <c r="B46" s="117">
        <v>0.41</v>
      </c>
      <c r="C46" s="117">
        <v>0.41099999999999998</v>
      </c>
      <c r="D46" s="117">
        <v>0.41199999999999998</v>
      </c>
      <c r="E46" s="117">
        <v>0.41299999999999998</v>
      </c>
      <c r="F46" s="117">
        <v>0.41399999999999998</v>
      </c>
      <c r="G46" s="117">
        <v>0.41499999999999998</v>
      </c>
      <c r="H46" s="117">
        <v>0.41599999999999998</v>
      </c>
      <c r="I46" s="117">
        <v>0.41699999999999998</v>
      </c>
      <c r="J46" s="117">
        <v>0.41799999999999998</v>
      </c>
      <c r="K46" s="117">
        <v>0.41899999999999998</v>
      </c>
      <c r="L46" s="117">
        <v>0.42</v>
      </c>
      <c r="M46" s="117">
        <v>0.42099999999999999</v>
      </c>
    </row>
    <row r="47" spans="1:13" x14ac:dyDescent="0.25">
      <c r="A47" s="105">
        <v>40</v>
      </c>
      <c r="B47" s="117">
        <v>0.42199999999999999</v>
      </c>
      <c r="C47" s="117">
        <v>0.42299999999999999</v>
      </c>
      <c r="D47" s="117">
        <v>0.42399999999999999</v>
      </c>
      <c r="E47" s="117">
        <v>0.42499999999999999</v>
      </c>
      <c r="F47" s="117">
        <v>0.42599999999999999</v>
      </c>
      <c r="G47" s="117">
        <v>0.42699999999999999</v>
      </c>
      <c r="H47" s="117">
        <v>0.42799999999999999</v>
      </c>
      <c r="I47" s="117">
        <v>0.42899999999999999</v>
      </c>
      <c r="J47" s="117">
        <v>0.43</v>
      </c>
      <c r="K47" s="117">
        <v>0.43099999999999999</v>
      </c>
      <c r="L47" s="117">
        <v>0.432</v>
      </c>
      <c r="M47" s="117">
        <v>0.433</v>
      </c>
    </row>
    <row r="48" spans="1:13" x14ac:dyDescent="0.25">
      <c r="A48" s="105">
        <v>41</v>
      </c>
      <c r="B48" s="117">
        <v>0.434</v>
      </c>
      <c r="C48" s="117">
        <v>0.435</v>
      </c>
      <c r="D48" s="117">
        <v>0.436</v>
      </c>
      <c r="E48" s="117">
        <v>0.437</v>
      </c>
      <c r="F48" s="117">
        <v>0.438</v>
      </c>
      <c r="G48" s="117">
        <v>0.439</v>
      </c>
      <c r="H48" s="117">
        <v>0.44</v>
      </c>
      <c r="I48" s="117">
        <v>0.441</v>
      </c>
      <c r="J48" s="117">
        <v>0.442</v>
      </c>
      <c r="K48" s="117">
        <v>0.443</v>
      </c>
      <c r="L48" s="117">
        <v>0.44400000000000001</v>
      </c>
      <c r="M48" s="117">
        <v>0.44500000000000001</v>
      </c>
    </row>
    <row r="49" spans="1:13" x14ac:dyDescent="0.25">
      <c r="A49" s="105">
        <v>42</v>
      </c>
      <c r="B49" s="117">
        <v>0.44600000000000001</v>
      </c>
      <c r="C49" s="117">
        <v>0.44700000000000001</v>
      </c>
      <c r="D49" s="117">
        <v>0.44800000000000001</v>
      </c>
      <c r="E49" s="117">
        <v>0.45</v>
      </c>
      <c r="F49" s="117">
        <v>0.45100000000000001</v>
      </c>
      <c r="G49" s="117">
        <v>0.45200000000000001</v>
      </c>
      <c r="H49" s="117">
        <v>0.45300000000000001</v>
      </c>
      <c r="I49" s="117">
        <v>0.45400000000000001</v>
      </c>
      <c r="J49" s="117">
        <v>0.45500000000000002</v>
      </c>
      <c r="K49" s="117">
        <v>0.45600000000000002</v>
      </c>
      <c r="L49" s="117">
        <v>0.45700000000000002</v>
      </c>
      <c r="M49" s="117">
        <v>0.45800000000000002</v>
      </c>
    </row>
    <row r="50" spans="1:13" x14ac:dyDescent="0.25">
      <c r="A50" s="105">
        <v>43</v>
      </c>
      <c r="B50" s="117">
        <v>0.45900000000000002</v>
      </c>
      <c r="C50" s="117">
        <v>0.46100000000000002</v>
      </c>
      <c r="D50" s="117">
        <v>0.46200000000000002</v>
      </c>
      <c r="E50" s="117">
        <v>0.46300000000000002</v>
      </c>
      <c r="F50" s="117">
        <v>0.46400000000000002</v>
      </c>
      <c r="G50" s="117">
        <v>0.46500000000000002</v>
      </c>
      <c r="H50" s="117">
        <v>0.46600000000000003</v>
      </c>
      <c r="I50" s="117">
        <v>0.46700000000000003</v>
      </c>
      <c r="J50" s="117">
        <v>0.46899999999999997</v>
      </c>
      <c r="K50" s="117">
        <v>0.47</v>
      </c>
      <c r="L50" s="117">
        <v>0.47099999999999997</v>
      </c>
      <c r="M50" s="117">
        <v>0.47199999999999998</v>
      </c>
    </row>
    <row r="51" spans="1:13" x14ac:dyDescent="0.25">
      <c r="A51" s="105">
        <v>44</v>
      </c>
      <c r="B51" s="117">
        <v>0.47299999999999998</v>
      </c>
      <c r="C51" s="117">
        <v>0.47399999999999998</v>
      </c>
      <c r="D51" s="117">
        <v>0.47599999999999998</v>
      </c>
      <c r="E51" s="117">
        <v>0.47699999999999998</v>
      </c>
      <c r="F51" s="117">
        <v>0.47799999999999998</v>
      </c>
      <c r="G51" s="117">
        <v>0.47899999999999998</v>
      </c>
      <c r="H51" s="117">
        <v>0.48</v>
      </c>
      <c r="I51" s="117">
        <v>0.48199999999999998</v>
      </c>
      <c r="J51" s="117">
        <v>0.48299999999999998</v>
      </c>
      <c r="K51" s="117">
        <v>0.48399999999999999</v>
      </c>
      <c r="L51" s="117">
        <v>0.48499999999999999</v>
      </c>
      <c r="M51" s="117">
        <v>0.48599999999999999</v>
      </c>
    </row>
    <row r="52" spans="1:13" x14ac:dyDescent="0.25">
      <c r="A52" s="105">
        <v>45</v>
      </c>
      <c r="B52" s="117">
        <v>0.48799999999999999</v>
      </c>
      <c r="C52" s="117">
        <v>0.48899999999999999</v>
      </c>
      <c r="D52" s="117">
        <v>0.49</v>
      </c>
      <c r="E52" s="117">
        <v>0.49099999999999999</v>
      </c>
      <c r="F52" s="117">
        <v>0.49299999999999999</v>
      </c>
      <c r="G52" s="117">
        <v>0.49399999999999999</v>
      </c>
      <c r="H52" s="117">
        <v>0.495</v>
      </c>
      <c r="I52" s="117">
        <v>0.497</v>
      </c>
      <c r="J52" s="117">
        <v>0.498</v>
      </c>
      <c r="K52" s="117">
        <v>0.499</v>
      </c>
      <c r="L52" s="117">
        <v>0.5</v>
      </c>
      <c r="M52" s="117">
        <v>0.502</v>
      </c>
    </row>
    <row r="53" spans="1:13" x14ac:dyDescent="0.25">
      <c r="A53" s="105">
        <v>46</v>
      </c>
      <c r="B53" s="117">
        <v>0.503</v>
      </c>
      <c r="C53" s="117">
        <v>0.504</v>
      </c>
      <c r="D53" s="117">
        <v>0.50600000000000001</v>
      </c>
      <c r="E53" s="117">
        <v>0.50700000000000001</v>
      </c>
      <c r="F53" s="117">
        <v>0.50800000000000001</v>
      </c>
      <c r="G53" s="117">
        <v>0.51</v>
      </c>
      <c r="H53" s="117">
        <v>0.51100000000000001</v>
      </c>
      <c r="I53" s="117">
        <v>0.51200000000000001</v>
      </c>
      <c r="J53" s="117">
        <v>0.51400000000000001</v>
      </c>
      <c r="K53" s="117">
        <v>0.51500000000000001</v>
      </c>
      <c r="L53" s="117">
        <v>0.51600000000000001</v>
      </c>
      <c r="M53" s="117">
        <v>0.51800000000000002</v>
      </c>
    </row>
    <row r="54" spans="1:13" x14ac:dyDescent="0.25">
      <c r="A54" s="105">
        <v>47</v>
      </c>
      <c r="B54" s="117">
        <v>0.51900000000000002</v>
      </c>
      <c r="C54" s="117">
        <v>0.52</v>
      </c>
      <c r="D54" s="117">
        <v>0.52200000000000002</v>
      </c>
      <c r="E54" s="117">
        <v>0.52300000000000002</v>
      </c>
      <c r="F54" s="117">
        <v>0.52400000000000002</v>
      </c>
      <c r="G54" s="117">
        <v>0.52600000000000002</v>
      </c>
      <c r="H54" s="117">
        <v>0.52700000000000002</v>
      </c>
      <c r="I54" s="117">
        <v>0.52900000000000003</v>
      </c>
      <c r="J54" s="117">
        <v>0.53</v>
      </c>
      <c r="K54" s="117">
        <v>0.53100000000000003</v>
      </c>
      <c r="L54" s="117">
        <v>0.53300000000000003</v>
      </c>
      <c r="M54" s="117">
        <v>0.53400000000000003</v>
      </c>
    </row>
    <row r="55" spans="1:13" x14ac:dyDescent="0.25">
      <c r="A55" s="105">
        <v>48</v>
      </c>
      <c r="B55" s="117">
        <v>0.53600000000000003</v>
      </c>
      <c r="C55" s="117">
        <v>0.53700000000000003</v>
      </c>
      <c r="D55" s="117">
        <v>0.53900000000000003</v>
      </c>
      <c r="E55" s="117">
        <v>0.54</v>
      </c>
      <c r="F55" s="117">
        <v>0.54200000000000004</v>
      </c>
      <c r="G55" s="117">
        <v>0.54300000000000004</v>
      </c>
      <c r="H55" s="117">
        <v>0.54500000000000004</v>
      </c>
      <c r="I55" s="117">
        <v>0.54600000000000004</v>
      </c>
      <c r="J55" s="117">
        <v>0.54800000000000004</v>
      </c>
      <c r="K55" s="117">
        <v>0.54900000000000004</v>
      </c>
      <c r="L55" s="117">
        <v>0.55100000000000005</v>
      </c>
      <c r="M55" s="117">
        <v>0.55200000000000005</v>
      </c>
    </row>
    <row r="56" spans="1:13" x14ac:dyDescent="0.25">
      <c r="A56" s="105">
        <v>49</v>
      </c>
      <c r="B56" s="117">
        <v>0.55400000000000005</v>
      </c>
      <c r="C56" s="117">
        <v>0.55500000000000005</v>
      </c>
      <c r="D56" s="117">
        <v>0.55700000000000005</v>
      </c>
      <c r="E56" s="117">
        <v>0.55800000000000005</v>
      </c>
      <c r="F56" s="117">
        <v>0.56000000000000005</v>
      </c>
      <c r="G56" s="117">
        <v>0.56100000000000005</v>
      </c>
      <c r="H56" s="117">
        <v>0.56299999999999994</v>
      </c>
      <c r="I56" s="117">
        <v>0.56399999999999995</v>
      </c>
      <c r="J56" s="117">
        <v>0.56599999999999995</v>
      </c>
      <c r="K56" s="117">
        <v>0.56799999999999995</v>
      </c>
      <c r="L56" s="117">
        <v>0.56899999999999995</v>
      </c>
      <c r="M56" s="117">
        <v>0.57099999999999995</v>
      </c>
    </row>
    <row r="57" spans="1:13" x14ac:dyDescent="0.25">
      <c r="A57" s="105">
        <v>50</v>
      </c>
      <c r="B57" s="117">
        <v>0.57199999999999995</v>
      </c>
      <c r="C57" s="117">
        <v>0.57399999999999995</v>
      </c>
      <c r="D57" s="117">
        <v>0.57599999999999996</v>
      </c>
      <c r="E57" s="117">
        <v>0.57699999999999996</v>
      </c>
      <c r="F57" s="117">
        <v>0.57899999999999996</v>
      </c>
      <c r="G57" s="117">
        <v>0.58099999999999996</v>
      </c>
      <c r="H57" s="117">
        <v>0.58199999999999996</v>
      </c>
      <c r="I57" s="117">
        <v>0.58399999999999996</v>
      </c>
      <c r="J57" s="117">
        <v>0.58499999999999996</v>
      </c>
      <c r="K57" s="117">
        <v>0.58699999999999997</v>
      </c>
      <c r="L57" s="117">
        <v>0.58899999999999997</v>
      </c>
      <c r="M57" s="117">
        <v>0.59</v>
      </c>
    </row>
    <row r="58" spans="1:13" x14ac:dyDescent="0.25">
      <c r="A58" s="105">
        <v>51</v>
      </c>
      <c r="B58" s="117">
        <v>0.59199999999999997</v>
      </c>
      <c r="C58" s="117">
        <v>0.59399999999999997</v>
      </c>
      <c r="D58" s="117">
        <v>0.59599999999999997</v>
      </c>
      <c r="E58" s="117">
        <v>0.59699999999999998</v>
      </c>
      <c r="F58" s="117">
        <v>0.59899999999999998</v>
      </c>
      <c r="G58" s="117">
        <v>0.60099999999999998</v>
      </c>
      <c r="H58" s="117">
        <v>0.60299999999999998</v>
      </c>
      <c r="I58" s="117">
        <v>0.60399999999999998</v>
      </c>
      <c r="J58" s="117">
        <v>0.60599999999999998</v>
      </c>
      <c r="K58" s="117">
        <v>0.60799999999999998</v>
      </c>
      <c r="L58" s="117">
        <v>0.61</v>
      </c>
      <c r="M58" s="117">
        <v>0.61099999999999999</v>
      </c>
    </row>
    <row r="59" spans="1:13" x14ac:dyDescent="0.25">
      <c r="A59" s="105">
        <v>52</v>
      </c>
      <c r="B59" s="117">
        <v>0.61299999999999999</v>
      </c>
      <c r="C59" s="117">
        <v>0.61499999999999999</v>
      </c>
      <c r="D59" s="117">
        <v>0.61699999999999999</v>
      </c>
      <c r="E59" s="117">
        <v>0.61899999999999999</v>
      </c>
      <c r="F59" s="117">
        <v>0.621</v>
      </c>
      <c r="G59" s="117">
        <v>0.622</v>
      </c>
      <c r="H59" s="117">
        <v>0.624</v>
      </c>
      <c r="I59" s="117">
        <v>0.626</v>
      </c>
      <c r="J59" s="117">
        <v>0.628</v>
      </c>
      <c r="K59" s="117">
        <v>0.63</v>
      </c>
      <c r="L59" s="117">
        <v>0.63200000000000001</v>
      </c>
      <c r="M59" s="117">
        <v>0.63400000000000001</v>
      </c>
    </row>
    <row r="60" spans="1:13" x14ac:dyDescent="0.25">
      <c r="A60" s="105">
        <v>53</v>
      </c>
      <c r="B60" s="117">
        <v>0.63600000000000001</v>
      </c>
      <c r="C60" s="117">
        <v>0.63700000000000001</v>
      </c>
      <c r="D60" s="117">
        <v>0.63900000000000001</v>
      </c>
      <c r="E60" s="117">
        <v>0.64100000000000001</v>
      </c>
      <c r="F60" s="117">
        <v>0.64300000000000002</v>
      </c>
      <c r="G60" s="117">
        <v>0.64500000000000002</v>
      </c>
      <c r="H60" s="117">
        <v>0.64700000000000002</v>
      </c>
      <c r="I60" s="117">
        <v>0.64900000000000002</v>
      </c>
      <c r="J60" s="117">
        <v>0.65100000000000002</v>
      </c>
      <c r="K60" s="117">
        <v>0.65300000000000002</v>
      </c>
      <c r="L60" s="117">
        <v>0.65500000000000003</v>
      </c>
      <c r="M60" s="117">
        <v>0.65700000000000003</v>
      </c>
    </row>
    <row r="61" spans="1:13" x14ac:dyDescent="0.25">
      <c r="A61" s="105">
        <v>54</v>
      </c>
      <c r="B61" s="117">
        <v>0.65900000000000003</v>
      </c>
      <c r="C61" s="117">
        <v>0.66100000000000003</v>
      </c>
      <c r="D61" s="117">
        <v>0.66300000000000003</v>
      </c>
      <c r="E61" s="117">
        <v>0.66600000000000004</v>
      </c>
      <c r="F61" s="117">
        <v>0.66800000000000004</v>
      </c>
      <c r="G61" s="117">
        <v>0.67</v>
      </c>
      <c r="H61" s="117">
        <v>0.67200000000000004</v>
      </c>
      <c r="I61" s="117">
        <v>0.67400000000000004</v>
      </c>
      <c r="J61" s="117">
        <v>0.67600000000000005</v>
      </c>
      <c r="K61" s="117">
        <v>0.67800000000000005</v>
      </c>
      <c r="L61" s="117">
        <v>0.68</v>
      </c>
      <c r="M61" s="117">
        <v>0.68200000000000005</v>
      </c>
    </row>
    <row r="62" spans="1:13" x14ac:dyDescent="0.25">
      <c r="A62" s="105">
        <v>55</v>
      </c>
      <c r="B62" s="117">
        <v>0.68400000000000005</v>
      </c>
      <c r="C62" s="117">
        <v>0.68700000000000006</v>
      </c>
      <c r="D62" s="117">
        <v>0.68899999999999995</v>
      </c>
      <c r="E62" s="117">
        <v>0.69099999999999995</v>
      </c>
      <c r="F62" s="117">
        <v>0.69299999999999995</v>
      </c>
      <c r="G62" s="117">
        <v>0.69599999999999995</v>
      </c>
      <c r="H62" s="117">
        <v>0.69799999999999995</v>
      </c>
      <c r="I62" s="117">
        <v>0.7</v>
      </c>
      <c r="J62" s="117">
        <v>0.70199999999999996</v>
      </c>
      <c r="K62" s="117">
        <v>0.70499999999999996</v>
      </c>
      <c r="L62" s="117">
        <v>0.70699999999999996</v>
      </c>
      <c r="M62" s="117">
        <v>0.70899999999999996</v>
      </c>
    </row>
    <row r="63" spans="1:13" x14ac:dyDescent="0.25">
      <c r="A63" s="105">
        <v>56</v>
      </c>
      <c r="B63" s="117">
        <v>0.71099999999999997</v>
      </c>
      <c r="C63" s="117">
        <v>0.71399999999999997</v>
      </c>
      <c r="D63" s="117">
        <v>0.71599999999999997</v>
      </c>
      <c r="E63" s="117">
        <v>0.71899999999999997</v>
      </c>
      <c r="F63" s="117">
        <v>0.72099999999999997</v>
      </c>
      <c r="G63" s="117">
        <v>0.72299999999999998</v>
      </c>
      <c r="H63" s="117">
        <v>0.72599999999999998</v>
      </c>
      <c r="I63" s="117">
        <v>0.72799999999999998</v>
      </c>
      <c r="J63" s="117">
        <v>0.73099999999999998</v>
      </c>
      <c r="K63" s="117">
        <v>0.73299999999999998</v>
      </c>
      <c r="L63" s="117">
        <v>0.73499999999999999</v>
      </c>
      <c r="M63" s="117">
        <v>0.73799999999999999</v>
      </c>
    </row>
    <row r="64" spans="1:13" x14ac:dyDescent="0.25">
      <c r="A64" s="105">
        <v>57</v>
      </c>
      <c r="B64" s="117">
        <v>0.74</v>
      </c>
      <c r="C64" s="117">
        <v>0.74299999999999999</v>
      </c>
      <c r="D64" s="117">
        <v>0.745</v>
      </c>
      <c r="E64" s="117">
        <v>0.748</v>
      </c>
      <c r="F64" s="117">
        <v>0.75</v>
      </c>
      <c r="G64" s="117">
        <v>0.753</v>
      </c>
      <c r="H64" s="117">
        <v>0.75600000000000001</v>
      </c>
      <c r="I64" s="117">
        <v>0.75800000000000001</v>
      </c>
      <c r="J64" s="117">
        <v>0.76100000000000001</v>
      </c>
      <c r="K64" s="117">
        <v>0.76300000000000001</v>
      </c>
      <c r="L64" s="117">
        <v>0.76600000000000001</v>
      </c>
      <c r="M64" s="117">
        <v>0.76800000000000002</v>
      </c>
    </row>
    <row r="65" spans="1:13" x14ac:dyDescent="0.25">
      <c r="A65" s="105">
        <v>58</v>
      </c>
      <c r="B65" s="117">
        <v>0.77100000000000002</v>
      </c>
      <c r="C65" s="117">
        <v>0.77400000000000002</v>
      </c>
      <c r="D65" s="117">
        <v>0.77600000000000002</v>
      </c>
      <c r="E65" s="117">
        <v>0.77900000000000003</v>
      </c>
      <c r="F65" s="117">
        <v>0.78200000000000003</v>
      </c>
      <c r="G65" s="117">
        <v>0.78500000000000003</v>
      </c>
      <c r="H65" s="117">
        <v>0.78700000000000003</v>
      </c>
      <c r="I65" s="117">
        <v>0.79</v>
      </c>
      <c r="J65" s="117">
        <v>0.79300000000000004</v>
      </c>
      <c r="K65" s="117">
        <v>0.79600000000000004</v>
      </c>
      <c r="L65" s="117">
        <v>0.79800000000000004</v>
      </c>
      <c r="M65" s="117">
        <v>0.80100000000000005</v>
      </c>
    </row>
    <row r="66" spans="1:13" x14ac:dyDescent="0.25">
      <c r="A66" s="105">
        <v>59</v>
      </c>
      <c r="B66" s="117">
        <v>0.80400000000000005</v>
      </c>
      <c r="C66" s="117">
        <v>0.80600000000000005</v>
      </c>
      <c r="D66" s="117">
        <v>0.80800000000000005</v>
      </c>
      <c r="E66" s="117">
        <v>0.81</v>
      </c>
      <c r="F66" s="117">
        <v>0.81200000000000006</v>
      </c>
      <c r="G66" s="117">
        <v>0.81499999999999995</v>
      </c>
      <c r="H66" s="117">
        <v>0.81699999999999995</v>
      </c>
      <c r="I66" s="117">
        <v>0.81899999999999995</v>
      </c>
      <c r="J66" s="117">
        <v>0.82099999999999995</v>
      </c>
      <c r="K66" s="117">
        <v>0.82299999999999995</v>
      </c>
      <c r="L66" s="117">
        <v>0.82499999999999996</v>
      </c>
      <c r="M66" s="117">
        <v>0.82799999999999996</v>
      </c>
    </row>
    <row r="67" spans="1:13" x14ac:dyDescent="0.25">
      <c r="A67" s="105">
        <v>60</v>
      </c>
      <c r="B67" s="117">
        <v>0.83</v>
      </c>
      <c r="C67" s="117">
        <v>0.83199999999999996</v>
      </c>
      <c r="D67" s="117">
        <v>0.83499999999999996</v>
      </c>
      <c r="E67" s="117">
        <v>0.83699999999999997</v>
      </c>
      <c r="F67" s="117">
        <v>0.83899999999999997</v>
      </c>
      <c r="G67" s="117">
        <v>0.84199999999999997</v>
      </c>
      <c r="H67" s="117">
        <v>0.84399999999999997</v>
      </c>
      <c r="I67" s="117">
        <v>0.84599999999999997</v>
      </c>
      <c r="J67" s="117">
        <v>0.84899999999999998</v>
      </c>
      <c r="K67" s="117">
        <v>0.85099999999999998</v>
      </c>
      <c r="L67" s="117">
        <v>0.85399999999999998</v>
      </c>
      <c r="M67" s="117">
        <v>0.85599999999999998</v>
      </c>
    </row>
    <row r="68" spans="1:13" x14ac:dyDescent="0.25">
      <c r="A68" s="105">
        <v>61</v>
      </c>
      <c r="B68" s="117">
        <v>0.85799999999999998</v>
      </c>
      <c r="C68" s="117">
        <v>0.86099999999999999</v>
      </c>
      <c r="D68" s="117">
        <v>0.86399999999999999</v>
      </c>
      <c r="E68" s="117">
        <v>0.86599999999999999</v>
      </c>
      <c r="F68" s="117">
        <v>0.86899999999999999</v>
      </c>
      <c r="G68" s="117">
        <v>0.871</v>
      </c>
      <c r="H68" s="117">
        <v>0.874</v>
      </c>
      <c r="I68" s="117">
        <v>0.877</v>
      </c>
      <c r="J68" s="117">
        <v>0.879</v>
      </c>
      <c r="K68" s="117">
        <v>0.88200000000000001</v>
      </c>
      <c r="L68" s="117">
        <v>0.88400000000000001</v>
      </c>
      <c r="M68" s="117">
        <v>0.88700000000000001</v>
      </c>
    </row>
    <row r="69" spans="1:13" x14ac:dyDescent="0.25">
      <c r="A69" s="105">
        <v>62</v>
      </c>
      <c r="B69" s="117">
        <v>0.89</v>
      </c>
      <c r="C69" s="117">
        <v>0.89200000000000002</v>
      </c>
      <c r="D69" s="117">
        <v>0.89500000000000002</v>
      </c>
      <c r="E69" s="117">
        <v>0.89800000000000002</v>
      </c>
      <c r="F69" s="117">
        <v>0.90100000000000002</v>
      </c>
      <c r="G69" s="117">
        <v>0.90400000000000003</v>
      </c>
      <c r="H69" s="117">
        <v>0.90700000000000003</v>
      </c>
      <c r="I69" s="117">
        <v>0.91</v>
      </c>
      <c r="J69" s="117">
        <v>0.91200000000000003</v>
      </c>
      <c r="K69" s="117">
        <v>0.91500000000000004</v>
      </c>
      <c r="L69" s="117">
        <v>0.91800000000000004</v>
      </c>
      <c r="M69" s="117">
        <v>0.92100000000000004</v>
      </c>
    </row>
    <row r="70" spans="1:13" x14ac:dyDescent="0.25">
      <c r="A70" s="105">
        <v>63</v>
      </c>
      <c r="B70" s="117">
        <v>0.92400000000000004</v>
      </c>
      <c r="C70" s="117">
        <v>0.92700000000000005</v>
      </c>
      <c r="D70" s="117">
        <v>0.93</v>
      </c>
      <c r="E70" s="117">
        <v>0.93300000000000005</v>
      </c>
      <c r="F70" s="117">
        <v>0.93700000000000006</v>
      </c>
      <c r="G70" s="117">
        <v>0.94</v>
      </c>
      <c r="H70" s="117">
        <v>0.94299999999999995</v>
      </c>
      <c r="I70" s="117">
        <v>0.94599999999999995</v>
      </c>
      <c r="J70" s="117">
        <v>0.94899999999999995</v>
      </c>
      <c r="K70" s="117">
        <v>0.95199999999999996</v>
      </c>
      <c r="L70" s="117">
        <v>0.95499999999999996</v>
      </c>
      <c r="M70" s="117">
        <v>0.95899999999999996</v>
      </c>
    </row>
    <row r="71" spans="1:13" x14ac:dyDescent="0.25">
      <c r="A71" s="105">
        <v>64</v>
      </c>
      <c r="B71" s="117">
        <v>0.96199999999999997</v>
      </c>
      <c r="C71" s="117">
        <v>0.96499999999999997</v>
      </c>
      <c r="D71" s="117">
        <v>0.96799999999999997</v>
      </c>
      <c r="E71" s="117">
        <v>0.97199999999999998</v>
      </c>
      <c r="F71" s="117">
        <v>0.97499999999999998</v>
      </c>
      <c r="G71" s="117">
        <v>0.97799999999999998</v>
      </c>
      <c r="H71" s="117">
        <v>0.98199999999999998</v>
      </c>
      <c r="I71" s="117">
        <v>0.98499999999999999</v>
      </c>
      <c r="J71" s="117">
        <v>0.98799999999999999</v>
      </c>
      <c r="K71" s="117">
        <v>0.99199999999999999</v>
      </c>
      <c r="L71" s="117">
        <v>0.995</v>
      </c>
      <c r="M71" s="117">
        <v>0.998</v>
      </c>
    </row>
    <row r="72" spans="1:13" x14ac:dyDescent="0.25">
      <c r="A72" s="105">
        <v>65</v>
      </c>
      <c r="B72" s="117">
        <v>1</v>
      </c>
      <c r="C72" s="117"/>
      <c r="D72" s="117"/>
      <c r="E72" s="117"/>
      <c r="F72" s="117"/>
      <c r="G72" s="117"/>
      <c r="H72" s="117"/>
      <c r="I72" s="117"/>
      <c r="J72" s="117"/>
      <c r="K72" s="117"/>
      <c r="L72" s="117"/>
      <c r="M72" s="117"/>
    </row>
  </sheetData>
  <sheetProtection algorithmName="SHA-512" hashValue="6zGXtn9S9QmERLSZ/1Gs6SPcoR5XtQFlwXUNBFT7AnfkJHeAEYpGt46SNf6HdZjwybloGU/LJPxfMJXxyHPxoA==" saltValue="yDl+veva2i4ksqtAuJtkkw==" spinCount="100000" sheet="1" objects="1" scenarios="1"/>
  <conditionalFormatting sqref="A6:A16 A18:A21">
    <cfRule type="expression" dxfId="145" priority="17" stopIfTrue="1">
      <formula>MOD(ROW(),2)=0</formula>
    </cfRule>
    <cfRule type="expression" dxfId="144" priority="18" stopIfTrue="1">
      <formula>MOD(ROW(),2)&lt;&gt;0</formula>
    </cfRule>
  </conditionalFormatting>
  <conditionalFormatting sqref="B6:M16 C17:M21">
    <cfRule type="expression" dxfId="143" priority="19" stopIfTrue="1">
      <formula>MOD(ROW(),2)=0</formula>
    </cfRule>
    <cfRule type="expression" dxfId="142" priority="20" stopIfTrue="1">
      <formula>MOD(ROW(),2)&lt;&gt;0</formula>
    </cfRule>
  </conditionalFormatting>
  <conditionalFormatting sqref="A17">
    <cfRule type="expression" dxfId="141" priority="11" stopIfTrue="1">
      <formula>MOD(ROW(),2)=0</formula>
    </cfRule>
    <cfRule type="expression" dxfId="140" priority="12" stopIfTrue="1">
      <formula>MOD(ROW(),2)&lt;&gt;0</formula>
    </cfRule>
  </conditionalFormatting>
  <conditionalFormatting sqref="B17">
    <cfRule type="expression" dxfId="139" priority="9" stopIfTrue="1">
      <formula>MOD(ROW(),2)=0</formula>
    </cfRule>
    <cfRule type="expression" dxfId="138" priority="10" stopIfTrue="1">
      <formula>MOD(ROW(),2)&lt;&gt;0</formula>
    </cfRule>
  </conditionalFormatting>
  <conditionalFormatting sqref="A26:A72">
    <cfRule type="expression" dxfId="137" priority="3" stopIfTrue="1">
      <formula>MOD(ROW(),2)=0</formula>
    </cfRule>
    <cfRule type="expression" dxfId="136" priority="4" stopIfTrue="1">
      <formula>MOD(ROW(),2)&lt;&gt;0</formula>
    </cfRule>
  </conditionalFormatting>
  <conditionalFormatting sqref="B26:M72">
    <cfRule type="expression" dxfId="135" priority="5" stopIfTrue="1">
      <formula>MOD(ROW(),2)=0</formula>
    </cfRule>
    <cfRule type="expression" dxfId="134" priority="6" stopIfTrue="1">
      <formula>MOD(ROW(),2)&lt;&gt;0</formula>
    </cfRule>
  </conditionalFormatting>
  <conditionalFormatting sqref="B18:B21">
    <cfRule type="expression" dxfId="133" priority="1" stopIfTrue="1">
      <formula>MOD(ROW(),2)=0</formula>
    </cfRule>
    <cfRule type="expression" dxfId="132" priority="2" stopIfTrue="1">
      <formula>MOD(ROW(),2)&lt;&gt;0</formula>
    </cfRule>
  </conditionalFormatting>
  <hyperlinks>
    <hyperlink ref="B24" location="Assumptions!A1" display="Assumptions" xr:uid="{B266B9CB-DDE7-41BA-912D-E2A2185B159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112"/>
  <dimension ref="A1:M6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660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821</v>
      </c>
      <c r="C14" s="83"/>
      <c r="D14" s="83"/>
      <c r="E14" s="83"/>
      <c r="F14" s="83"/>
      <c r="G14" s="83"/>
      <c r="H14" s="83"/>
      <c r="I14" s="83"/>
      <c r="J14" s="83"/>
      <c r="K14" s="83"/>
      <c r="L14" s="83"/>
      <c r="M14" s="83"/>
    </row>
    <row r="15" spans="1:13" x14ac:dyDescent="0.25">
      <c r="A15" s="82" t="s">
        <v>53</v>
      </c>
      <c r="B15" s="83" t="s">
        <v>661</v>
      </c>
      <c r="C15" s="83"/>
      <c r="D15" s="83"/>
      <c r="E15" s="83"/>
      <c r="F15" s="83"/>
      <c r="G15" s="83"/>
      <c r="H15" s="83"/>
      <c r="I15" s="83"/>
      <c r="J15" s="83"/>
      <c r="K15" s="83"/>
      <c r="L15" s="83"/>
      <c r="M15" s="83"/>
    </row>
    <row r="16" spans="1:13" x14ac:dyDescent="0.25">
      <c r="A16" s="82" t="s">
        <v>54</v>
      </c>
      <c r="B16" s="83" t="s">
        <v>662</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0.35499999999999998</v>
      </c>
      <c r="C27" s="117">
        <v>0.35599999999999998</v>
      </c>
      <c r="D27" s="117">
        <v>0.35599999999999998</v>
      </c>
      <c r="E27" s="117">
        <v>0.35699999999999998</v>
      </c>
      <c r="F27" s="117">
        <v>0.35799999999999998</v>
      </c>
      <c r="G27" s="117">
        <v>0.35899999999999999</v>
      </c>
      <c r="H27" s="117">
        <v>0.35899999999999999</v>
      </c>
      <c r="I27" s="117">
        <v>0.36</v>
      </c>
      <c r="J27" s="117">
        <v>0.36099999999999999</v>
      </c>
      <c r="K27" s="117">
        <v>0.36099999999999999</v>
      </c>
      <c r="L27" s="117">
        <v>0.36199999999999999</v>
      </c>
      <c r="M27" s="117">
        <v>0.36299999999999999</v>
      </c>
    </row>
    <row r="28" spans="1:13" x14ac:dyDescent="0.25">
      <c r="A28" s="105">
        <v>21</v>
      </c>
      <c r="B28" s="117">
        <v>0.36299999999999999</v>
      </c>
      <c r="C28" s="117">
        <v>0.36399999999999999</v>
      </c>
      <c r="D28" s="117">
        <v>0.36499999999999999</v>
      </c>
      <c r="E28" s="117">
        <v>0.36599999999999999</v>
      </c>
      <c r="F28" s="117">
        <v>0.36599999999999999</v>
      </c>
      <c r="G28" s="117">
        <v>0.36699999999999999</v>
      </c>
      <c r="H28" s="117">
        <v>0.36799999999999999</v>
      </c>
      <c r="I28" s="117">
        <v>0.36899999999999999</v>
      </c>
      <c r="J28" s="117">
        <v>0.36899999999999999</v>
      </c>
      <c r="K28" s="117">
        <v>0.37</v>
      </c>
      <c r="L28" s="117">
        <v>0.371</v>
      </c>
      <c r="M28" s="117">
        <v>0.371</v>
      </c>
    </row>
    <row r="29" spans="1:13" x14ac:dyDescent="0.25">
      <c r="A29" s="105">
        <v>22</v>
      </c>
      <c r="B29" s="117">
        <v>0.372</v>
      </c>
      <c r="C29" s="117">
        <v>0.373</v>
      </c>
      <c r="D29" s="117">
        <v>0.374</v>
      </c>
      <c r="E29" s="117">
        <v>0.374</v>
      </c>
      <c r="F29" s="117">
        <v>0.375</v>
      </c>
      <c r="G29" s="117">
        <v>0.376</v>
      </c>
      <c r="H29" s="117">
        <v>0.377</v>
      </c>
      <c r="I29" s="117">
        <v>0.377</v>
      </c>
      <c r="J29" s="117">
        <v>0.378</v>
      </c>
      <c r="K29" s="117">
        <v>0.379</v>
      </c>
      <c r="L29" s="117">
        <v>0.38</v>
      </c>
      <c r="M29" s="117">
        <v>0.38</v>
      </c>
    </row>
    <row r="30" spans="1:13" x14ac:dyDescent="0.25">
      <c r="A30" s="105">
        <v>23</v>
      </c>
      <c r="B30" s="117">
        <v>0.38100000000000001</v>
      </c>
      <c r="C30" s="117">
        <v>0.38200000000000001</v>
      </c>
      <c r="D30" s="117">
        <v>0.38300000000000001</v>
      </c>
      <c r="E30" s="117">
        <v>0.38400000000000001</v>
      </c>
      <c r="F30" s="117">
        <v>0.38400000000000001</v>
      </c>
      <c r="G30" s="117">
        <v>0.38500000000000001</v>
      </c>
      <c r="H30" s="117">
        <v>0.38600000000000001</v>
      </c>
      <c r="I30" s="117">
        <v>0.38700000000000001</v>
      </c>
      <c r="J30" s="117">
        <v>0.38700000000000001</v>
      </c>
      <c r="K30" s="117">
        <v>0.38800000000000001</v>
      </c>
      <c r="L30" s="117">
        <v>0.38900000000000001</v>
      </c>
      <c r="M30" s="117">
        <v>0.39</v>
      </c>
    </row>
    <row r="31" spans="1:13" x14ac:dyDescent="0.25">
      <c r="A31" s="105">
        <v>24</v>
      </c>
      <c r="B31" s="117">
        <v>0.39100000000000001</v>
      </c>
      <c r="C31" s="117">
        <v>0.39100000000000001</v>
      </c>
      <c r="D31" s="117">
        <v>0.39200000000000002</v>
      </c>
      <c r="E31" s="117">
        <v>0.39300000000000002</v>
      </c>
      <c r="F31" s="117">
        <v>0.39400000000000002</v>
      </c>
      <c r="G31" s="117">
        <v>0.39500000000000002</v>
      </c>
      <c r="H31" s="117">
        <v>0.39500000000000002</v>
      </c>
      <c r="I31" s="117">
        <v>0.39600000000000002</v>
      </c>
      <c r="J31" s="117">
        <v>0.39700000000000002</v>
      </c>
      <c r="K31" s="117">
        <v>0.39800000000000002</v>
      </c>
      <c r="L31" s="117">
        <v>0.39900000000000002</v>
      </c>
      <c r="M31" s="117">
        <v>0.39900000000000002</v>
      </c>
    </row>
    <row r="32" spans="1:13" x14ac:dyDescent="0.25">
      <c r="A32" s="105">
        <v>25</v>
      </c>
      <c r="B32" s="117">
        <v>0.4</v>
      </c>
      <c r="C32" s="117">
        <v>0.40100000000000002</v>
      </c>
      <c r="D32" s="117">
        <v>0.40200000000000002</v>
      </c>
      <c r="E32" s="117">
        <v>0.40300000000000002</v>
      </c>
      <c r="F32" s="117">
        <v>0.40400000000000003</v>
      </c>
      <c r="G32" s="117">
        <v>0.40400000000000003</v>
      </c>
      <c r="H32" s="117">
        <v>0.40500000000000003</v>
      </c>
      <c r="I32" s="117">
        <v>0.40600000000000003</v>
      </c>
      <c r="J32" s="117">
        <v>0.40699999999999997</v>
      </c>
      <c r="K32" s="117">
        <v>0.40799999999999997</v>
      </c>
      <c r="L32" s="117">
        <v>0.40899999999999997</v>
      </c>
      <c r="M32" s="117">
        <v>0.40899999999999997</v>
      </c>
    </row>
    <row r="33" spans="1:13" x14ac:dyDescent="0.25">
      <c r="A33" s="105">
        <v>26</v>
      </c>
      <c r="B33" s="117">
        <v>0.41</v>
      </c>
      <c r="C33" s="117">
        <v>0.41099999999999998</v>
      </c>
      <c r="D33" s="117">
        <v>0.41199999999999998</v>
      </c>
      <c r="E33" s="117">
        <v>0.41299999999999998</v>
      </c>
      <c r="F33" s="117">
        <v>0.41399999999999998</v>
      </c>
      <c r="G33" s="117">
        <v>0.41399999999999998</v>
      </c>
      <c r="H33" s="117">
        <v>0.41499999999999998</v>
      </c>
      <c r="I33" s="117">
        <v>0.41599999999999998</v>
      </c>
      <c r="J33" s="117">
        <v>0.41699999999999998</v>
      </c>
      <c r="K33" s="117">
        <v>0.41799999999999998</v>
      </c>
      <c r="L33" s="117">
        <v>0.41899999999999998</v>
      </c>
      <c r="M33" s="117">
        <v>0.42</v>
      </c>
    </row>
    <row r="34" spans="1:13" x14ac:dyDescent="0.25">
      <c r="A34" s="105">
        <v>27</v>
      </c>
      <c r="B34" s="117">
        <v>0.42099999999999999</v>
      </c>
      <c r="C34" s="117">
        <v>0.42099999999999999</v>
      </c>
      <c r="D34" s="117">
        <v>0.42199999999999999</v>
      </c>
      <c r="E34" s="117">
        <v>0.42299999999999999</v>
      </c>
      <c r="F34" s="117">
        <v>0.42399999999999999</v>
      </c>
      <c r="G34" s="117">
        <v>0.42499999999999999</v>
      </c>
      <c r="H34" s="117">
        <v>0.42599999999999999</v>
      </c>
      <c r="I34" s="117">
        <v>0.42699999999999999</v>
      </c>
      <c r="J34" s="117">
        <v>0.42799999999999999</v>
      </c>
      <c r="K34" s="117">
        <v>0.42899999999999999</v>
      </c>
      <c r="L34" s="117">
        <v>0.42899999999999999</v>
      </c>
      <c r="M34" s="117">
        <v>0.43</v>
      </c>
    </row>
    <row r="35" spans="1:13" x14ac:dyDescent="0.25">
      <c r="A35" s="105">
        <v>28</v>
      </c>
      <c r="B35" s="117">
        <v>0.43099999999999999</v>
      </c>
      <c r="C35" s="117">
        <v>0.432</v>
      </c>
      <c r="D35" s="117">
        <v>0.433</v>
      </c>
      <c r="E35" s="117">
        <v>0.434</v>
      </c>
      <c r="F35" s="117">
        <v>0.435</v>
      </c>
      <c r="G35" s="117">
        <v>0.436</v>
      </c>
      <c r="H35" s="117">
        <v>0.437</v>
      </c>
      <c r="I35" s="117">
        <v>0.438</v>
      </c>
      <c r="J35" s="117">
        <v>0.439</v>
      </c>
      <c r="K35" s="117">
        <v>0.44</v>
      </c>
      <c r="L35" s="117">
        <v>0.441</v>
      </c>
      <c r="M35" s="117">
        <v>0.441</v>
      </c>
    </row>
    <row r="36" spans="1:13" x14ac:dyDescent="0.25">
      <c r="A36" s="105">
        <v>29</v>
      </c>
      <c r="B36" s="117">
        <v>0.442</v>
      </c>
      <c r="C36" s="117">
        <v>0.443</v>
      </c>
      <c r="D36" s="117">
        <v>0.44400000000000001</v>
      </c>
      <c r="E36" s="117">
        <v>0.44500000000000001</v>
      </c>
      <c r="F36" s="117">
        <v>0.44600000000000001</v>
      </c>
      <c r="G36" s="117">
        <v>0.44700000000000001</v>
      </c>
      <c r="H36" s="117">
        <v>0.44800000000000001</v>
      </c>
      <c r="I36" s="117">
        <v>0.44900000000000001</v>
      </c>
      <c r="J36" s="117">
        <v>0.45</v>
      </c>
      <c r="K36" s="117">
        <v>0.45100000000000001</v>
      </c>
      <c r="L36" s="117">
        <v>0.45200000000000001</v>
      </c>
      <c r="M36" s="117">
        <v>0.45300000000000001</v>
      </c>
    </row>
    <row r="37" spans="1:13" x14ac:dyDescent="0.25">
      <c r="A37" s="105">
        <v>30</v>
      </c>
      <c r="B37" s="117">
        <v>0.45400000000000001</v>
      </c>
      <c r="C37" s="117">
        <v>0.45500000000000002</v>
      </c>
      <c r="D37" s="117">
        <v>0.45600000000000002</v>
      </c>
      <c r="E37" s="117">
        <v>0.45700000000000002</v>
      </c>
      <c r="F37" s="117">
        <v>0.45800000000000002</v>
      </c>
      <c r="G37" s="117">
        <v>0.45900000000000002</v>
      </c>
      <c r="H37" s="117">
        <v>0.46</v>
      </c>
      <c r="I37" s="117">
        <v>0.46100000000000002</v>
      </c>
      <c r="J37" s="117">
        <v>0.46200000000000002</v>
      </c>
      <c r="K37" s="117">
        <v>0.46300000000000002</v>
      </c>
      <c r="L37" s="117">
        <v>0.46400000000000002</v>
      </c>
      <c r="M37" s="117">
        <v>0.46500000000000002</v>
      </c>
    </row>
    <row r="38" spans="1:13" x14ac:dyDescent="0.25">
      <c r="A38" s="105">
        <v>31</v>
      </c>
      <c r="B38" s="117">
        <v>0.46600000000000003</v>
      </c>
      <c r="C38" s="117">
        <v>0.46700000000000003</v>
      </c>
      <c r="D38" s="117">
        <v>0.46800000000000003</v>
      </c>
      <c r="E38" s="117">
        <v>0.46899999999999997</v>
      </c>
      <c r="F38" s="117">
        <v>0.47</v>
      </c>
      <c r="G38" s="117">
        <v>0.47099999999999997</v>
      </c>
      <c r="H38" s="117">
        <v>0.47199999999999998</v>
      </c>
      <c r="I38" s="117">
        <v>0.47299999999999998</v>
      </c>
      <c r="J38" s="117">
        <v>0.47399999999999998</v>
      </c>
      <c r="K38" s="117">
        <v>0.47499999999999998</v>
      </c>
      <c r="L38" s="117">
        <v>0.47599999999999998</v>
      </c>
      <c r="M38" s="117">
        <v>0.47699999999999998</v>
      </c>
    </row>
    <row r="39" spans="1:13" x14ac:dyDescent="0.25">
      <c r="A39" s="105">
        <v>32</v>
      </c>
      <c r="B39" s="117">
        <v>0.47799999999999998</v>
      </c>
      <c r="C39" s="117">
        <v>0.48</v>
      </c>
      <c r="D39" s="117">
        <v>0.48099999999999998</v>
      </c>
      <c r="E39" s="117">
        <v>0.48199999999999998</v>
      </c>
      <c r="F39" s="117">
        <v>0.48299999999999998</v>
      </c>
      <c r="G39" s="117">
        <v>0.48399999999999999</v>
      </c>
      <c r="H39" s="117">
        <v>0.48499999999999999</v>
      </c>
      <c r="I39" s="117">
        <v>0.48599999999999999</v>
      </c>
      <c r="J39" s="117">
        <v>0.48699999999999999</v>
      </c>
      <c r="K39" s="117">
        <v>0.48799999999999999</v>
      </c>
      <c r="L39" s="117">
        <v>0.48899999999999999</v>
      </c>
      <c r="M39" s="117">
        <v>0.49</v>
      </c>
    </row>
    <row r="40" spans="1:13" x14ac:dyDescent="0.25">
      <c r="A40" s="105">
        <v>33</v>
      </c>
      <c r="B40" s="117">
        <v>0.49099999999999999</v>
      </c>
      <c r="C40" s="117">
        <v>0.49299999999999999</v>
      </c>
      <c r="D40" s="117">
        <v>0.49399999999999999</v>
      </c>
      <c r="E40" s="117">
        <v>0.495</v>
      </c>
      <c r="F40" s="117">
        <v>0.496</v>
      </c>
      <c r="G40" s="117">
        <v>0.497</v>
      </c>
      <c r="H40" s="117">
        <v>0.498</v>
      </c>
      <c r="I40" s="117">
        <v>0.499</v>
      </c>
      <c r="J40" s="117">
        <v>0.5</v>
      </c>
      <c r="K40" s="117">
        <v>0.502</v>
      </c>
      <c r="L40" s="117">
        <v>0.503</v>
      </c>
      <c r="M40" s="117">
        <v>0.504</v>
      </c>
    </row>
    <row r="41" spans="1:13" x14ac:dyDescent="0.25">
      <c r="A41" s="105">
        <v>34</v>
      </c>
      <c r="B41" s="117">
        <v>0.505</v>
      </c>
      <c r="C41" s="117">
        <v>0.50600000000000001</v>
      </c>
      <c r="D41" s="117">
        <v>0.50700000000000001</v>
      </c>
      <c r="E41" s="117">
        <v>0.50800000000000001</v>
      </c>
      <c r="F41" s="117">
        <v>0.51</v>
      </c>
      <c r="G41" s="117">
        <v>0.51100000000000001</v>
      </c>
      <c r="H41" s="117">
        <v>0.51200000000000001</v>
      </c>
      <c r="I41" s="117">
        <v>0.51300000000000001</v>
      </c>
      <c r="J41" s="117">
        <v>0.51400000000000001</v>
      </c>
      <c r="K41" s="117">
        <v>0.51500000000000001</v>
      </c>
      <c r="L41" s="117">
        <v>0.51700000000000002</v>
      </c>
      <c r="M41" s="117">
        <v>0.51800000000000002</v>
      </c>
    </row>
    <row r="42" spans="1:13" x14ac:dyDescent="0.25">
      <c r="A42" s="105">
        <v>35</v>
      </c>
      <c r="B42" s="117">
        <v>0.51900000000000002</v>
      </c>
      <c r="C42" s="117">
        <v>0.52</v>
      </c>
      <c r="D42" s="117">
        <v>0.52100000000000002</v>
      </c>
      <c r="E42" s="117">
        <v>0.52300000000000002</v>
      </c>
      <c r="F42" s="117">
        <v>0.52400000000000002</v>
      </c>
      <c r="G42" s="117">
        <v>0.52500000000000002</v>
      </c>
      <c r="H42" s="117">
        <v>0.52600000000000002</v>
      </c>
      <c r="I42" s="117">
        <v>0.52800000000000002</v>
      </c>
      <c r="J42" s="117">
        <v>0.52900000000000003</v>
      </c>
      <c r="K42" s="117">
        <v>0.53</v>
      </c>
      <c r="L42" s="117">
        <v>0.53100000000000003</v>
      </c>
      <c r="M42" s="117">
        <v>0.53200000000000003</v>
      </c>
    </row>
    <row r="43" spans="1:13" x14ac:dyDescent="0.25">
      <c r="A43" s="105">
        <v>36</v>
      </c>
      <c r="B43" s="117">
        <v>0.53400000000000003</v>
      </c>
      <c r="C43" s="117">
        <v>0.53500000000000003</v>
      </c>
      <c r="D43" s="117">
        <v>0.53600000000000003</v>
      </c>
      <c r="E43" s="117">
        <v>0.53700000000000003</v>
      </c>
      <c r="F43" s="117">
        <v>0.53900000000000003</v>
      </c>
      <c r="G43" s="117">
        <v>0.54</v>
      </c>
      <c r="H43" s="117">
        <v>0.54100000000000004</v>
      </c>
      <c r="I43" s="117">
        <v>0.54300000000000004</v>
      </c>
      <c r="J43" s="117">
        <v>0.54400000000000004</v>
      </c>
      <c r="K43" s="117">
        <v>0.54500000000000004</v>
      </c>
      <c r="L43" s="117">
        <v>0.54600000000000004</v>
      </c>
      <c r="M43" s="117">
        <v>0.54800000000000004</v>
      </c>
    </row>
    <row r="44" spans="1:13" x14ac:dyDescent="0.25">
      <c r="A44" s="105">
        <v>37</v>
      </c>
      <c r="B44" s="117">
        <v>0.54900000000000004</v>
      </c>
      <c r="C44" s="117">
        <v>0.55000000000000004</v>
      </c>
      <c r="D44" s="117">
        <v>0.55200000000000005</v>
      </c>
      <c r="E44" s="117">
        <v>0.55300000000000005</v>
      </c>
      <c r="F44" s="117">
        <v>0.55400000000000005</v>
      </c>
      <c r="G44" s="117">
        <v>0.55600000000000005</v>
      </c>
      <c r="H44" s="117">
        <v>0.55700000000000005</v>
      </c>
      <c r="I44" s="117">
        <v>0.55800000000000005</v>
      </c>
      <c r="J44" s="117">
        <v>0.56000000000000005</v>
      </c>
      <c r="K44" s="117">
        <v>0.56100000000000005</v>
      </c>
      <c r="L44" s="117">
        <v>0.56200000000000006</v>
      </c>
      <c r="M44" s="117">
        <v>0.56399999999999995</v>
      </c>
    </row>
    <row r="45" spans="1:13" x14ac:dyDescent="0.25">
      <c r="A45" s="105">
        <v>38</v>
      </c>
      <c r="B45" s="117">
        <v>0.56499999999999995</v>
      </c>
      <c r="C45" s="117">
        <v>0.56599999999999995</v>
      </c>
      <c r="D45" s="117">
        <v>0.56799999999999995</v>
      </c>
      <c r="E45" s="117">
        <v>0.56899999999999995</v>
      </c>
      <c r="F45" s="117">
        <v>0.56999999999999995</v>
      </c>
      <c r="G45" s="117">
        <v>0.57199999999999995</v>
      </c>
      <c r="H45" s="117">
        <v>0.57299999999999995</v>
      </c>
      <c r="I45" s="117">
        <v>0.57499999999999996</v>
      </c>
      <c r="J45" s="117">
        <v>0.57599999999999996</v>
      </c>
      <c r="K45" s="117">
        <v>0.57699999999999996</v>
      </c>
      <c r="L45" s="117">
        <v>0.57899999999999996</v>
      </c>
      <c r="M45" s="117">
        <v>0.57999999999999996</v>
      </c>
    </row>
    <row r="46" spans="1:13" x14ac:dyDescent="0.25">
      <c r="A46" s="105">
        <v>39</v>
      </c>
      <c r="B46" s="117">
        <v>0.58199999999999996</v>
      </c>
      <c r="C46" s="117">
        <v>0.58299999999999996</v>
      </c>
      <c r="D46" s="117">
        <v>0.58399999999999996</v>
      </c>
      <c r="E46" s="117">
        <v>0.58599999999999997</v>
      </c>
      <c r="F46" s="117">
        <v>0.58699999999999997</v>
      </c>
      <c r="G46" s="117">
        <v>0.58899999999999997</v>
      </c>
      <c r="H46" s="117">
        <v>0.59</v>
      </c>
      <c r="I46" s="117">
        <v>0.59199999999999997</v>
      </c>
      <c r="J46" s="117">
        <v>0.59299999999999997</v>
      </c>
      <c r="K46" s="117">
        <v>0.59499999999999997</v>
      </c>
      <c r="L46" s="117">
        <v>0.59599999999999997</v>
      </c>
      <c r="M46" s="117">
        <v>0.59699999999999998</v>
      </c>
    </row>
    <row r="47" spans="1:13" x14ac:dyDescent="0.25">
      <c r="A47" s="105">
        <v>40</v>
      </c>
      <c r="B47" s="117">
        <v>0.59899999999999998</v>
      </c>
      <c r="C47" s="117">
        <v>0.6</v>
      </c>
      <c r="D47" s="117">
        <v>0.60199999999999998</v>
      </c>
      <c r="E47" s="117">
        <v>0.60299999999999998</v>
      </c>
      <c r="F47" s="117">
        <v>0.60499999999999998</v>
      </c>
      <c r="G47" s="117">
        <v>0.60699999999999998</v>
      </c>
      <c r="H47" s="117">
        <v>0.60799999999999998</v>
      </c>
      <c r="I47" s="117">
        <v>0.61</v>
      </c>
      <c r="J47" s="117">
        <v>0.61099999999999999</v>
      </c>
      <c r="K47" s="117">
        <v>0.61299999999999999</v>
      </c>
      <c r="L47" s="117">
        <v>0.61399999999999999</v>
      </c>
      <c r="M47" s="117">
        <v>0.61599999999999999</v>
      </c>
    </row>
    <row r="48" spans="1:13" x14ac:dyDescent="0.25">
      <c r="A48" s="105">
        <v>41</v>
      </c>
      <c r="B48" s="117">
        <v>0.61699999999999999</v>
      </c>
      <c r="C48" s="117">
        <v>0.61899999999999999</v>
      </c>
      <c r="D48" s="117">
        <v>0.62</v>
      </c>
      <c r="E48" s="117">
        <v>0.622</v>
      </c>
      <c r="F48" s="117">
        <v>0.624</v>
      </c>
      <c r="G48" s="117">
        <v>0.625</v>
      </c>
      <c r="H48" s="117">
        <v>0.627</v>
      </c>
      <c r="I48" s="117">
        <v>0.628</v>
      </c>
      <c r="J48" s="117">
        <v>0.63</v>
      </c>
      <c r="K48" s="117">
        <v>0.63100000000000001</v>
      </c>
      <c r="L48" s="117">
        <v>0.63300000000000001</v>
      </c>
      <c r="M48" s="117">
        <v>0.63500000000000001</v>
      </c>
    </row>
    <row r="49" spans="1:13" x14ac:dyDescent="0.25">
      <c r="A49" s="105">
        <v>42</v>
      </c>
      <c r="B49" s="117">
        <v>0.63600000000000001</v>
      </c>
      <c r="C49" s="117">
        <v>0.63800000000000001</v>
      </c>
      <c r="D49" s="117">
        <v>0.64</v>
      </c>
      <c r="E49" s="117">
        <v>0.64100000000000001</v>
      </c>
      <c r="F49" s="117">
        <v>0.64300000000000002</v>
      </c>
      <c r="G49" s="117">
        <v>0.64500000000000002</v>
      </c>
      <c r="H49" s="117">
        <v>0.64600000000000002</v>
      </c>
      <c r="I49" s="117">
        <v>0.64800000000000002</v>
      </c>
      <c r="J49" s="117">
        <v>0.65</v>
      </c>
      <c r="K49" s="117">
        <v>0.65100000000000002</v>
      </c>
      <c r="L49" s="117">
        <v>0.65300000000000002</v>
      </c>
      <c r="M49" s="117">
        <v>0.65500000000000003</v>
      </c>
    </row>
    <row r="50" spans="1:13" x14ac:dyDescent="0.25">
      <c r="A50" s="105">
        <v>43</v>
      </c>
      <c r="B50" s="117">
        <v>0.65600000000000003</v>
      </c>
      <c r="C50" s="117">
        <v>0.65800000000000003</v>
      </c>
      <c r="D50" s="117">
        <v>0.66</v>
      </c>
      <c r="E50" s="117">
        <v>0.66200000000000003</v>
      </c>
      <c r="F50" s="117">
        <v>0.66300000000000003</v>
      </c>
      <c r="G50" s="117">
        <v>0.66500000000000004</v>
      </c>
      <c r="H50" s="117">
        <v>0.66700000000000004</v>
      </c>
      <c r="I50" s="117">
        <v>0.66900000000000004</v>
      </c>
      <c r="J50" s="117">
        <v>0.67</v>
      </c>
      <c r="K50" s="117">
        <v>0.67200000000000004</v>
      </c>
      <c r="L50" s="117">
        <v>0.67400000000000004</v>
      </c>
      <c r="M50" s="117">
        <v>0.67600000000000005</v>
      </c>
    </row>
    <row r="51" spans="1:13" x14ac:dyDescent="0.25">
      <c r="A51" s="105">
        <v>44</v>
      </c>
      <c r="B51" s="117">
        <v>0.67700000000000005</v>
      </c>
      <c r="C51" s="117">
        <v>0.67900000000000005</v>
      </c>
      <c r="D51" s="117">
        <v>0.68100000000000005</v>
      </c>
      <c r="E51" s="117">
        <v>0.68300000000000005</v>
      </c>
      <c r="F51" s="117">
        <v>0.68500000000000005</v>
      </c>
      <c r="G51" s="117">
        <v>0.68600000000000005</v>
      </c>
      <c r="H51" s="117">
        <v>0.68799999999999994</v>
      </c>
      <c r="I51" s="117">
        <v>0.69</v>
      </c>
      <c r="J51" s="117">
        <v>0.69199999999999995</v>
      </c>
      <c r="K51" s="117">
        <v>0.69399999999999995</v>
      </c>
      <c r="L51" s="117">
        <v>0.69599999999999995</v>
      </c>
      <c r="M51" s="117">
        <v>0.69799999999999995</v>
      </c>
    </row>
    <row r="52" spans="1:13" x14ac:dyDescent="0.25">
      <c r="A52" s="105">
        <v>45</v>
      </c>
      <c r="B52" s="117">
        <v>0.69899999999999995</v>
      </c>
      <c r="C52" s="117">
        <v>0.70099999999999996</v>
      </c>
      <c r="D52" s="117">
        <v>0.70299999999999996</v>
      </c>
      <c r="E52" s="117">
        <v>0.70499999999999996</v>
      </c>
      <c r="F52" s="117">
        <v>0.70699999999999996</v>
      </c>
      <c r="G52" s="117">
        <v>0.70899999999999996</v>
      </c>
      <c r="H52" s="117">
        <v>0.71099999999999997</v>
      </c>
      <c r="I52" s="117">
        <v>0.71299999999999997</v>
      </c>
      <c r="J52" s="117">
        <v>0.71499999999999997</v>
      </c>
      <c r="K52" s="117">
        <v>0.71699999999999997</v>
      </c>
      <c r="L52" s="117">
        <v>0.71899999999999997</v>
      </c>
      <c r="M52" s="117">
        <v>0.72099999999999997</v>
      </c>
    </row>
    <row r="53" spans="1:13" x14ac:dyDescent="0.25">
      <c r="A53" s="105">
        <v>46</v>
      </c>
      <c r="B53" s="117">
        <v>0.72299999999999998</v>
      </c>
      <c r="C53" s="117">
        <v>0.72499999999999998</v>
      </c>
      <c r="D53" s="117">
        <v>0.72699999999999998</v>
      </c>
      <c r="E53" s="117">
        <v>0.72899999999999998</v>
      </c>
      <c r="F53" s="117">
        <v>0.73099999999999998</v>
      </c>
      <c r="G53" s="117">
        <v>0.73299999999999998</v>
      </c>
      <c r="H53" s="117">
        <v>0.73499999999999999</v>
      </c>
      <c r="I53" s="117">
        <v>0.73699999999999999</v>
      </c>
      <c r="J53" s="117">
        <v>0.73899999999999999</v>
      </c>
      <c r="K53" s="117">
        <v>0.74099999999999999</v>
      </c>
      <c r="L53" s="117">
        <v>0.74299999999999999</v>
      </c>
      <c r="M53" s="117">
        <v>0.745</v>
      </c>
    </row>
    <row r="54" spans="1:13" x14ac:dyDescent="0.25">
      <c r="A54" s="105">
        <v>47</v>
      </c>
      <c r="B54" s="117">
        <v>0.747</v>
      </c>
      <c r="C54" s="117">
        <v>0.749</v>
      </c>
      <c r="D54" s="117">
        <v>0.751</v>
      </c>
      <c r="E54" s="117">
        <v>0.754</v>
      </c>
      <c r="F54" s="117">
        <v>0.75600000000000001</v>
      </c>
      <c r="G54" s="117">
        <v>0.75800000000000001</v>
      </c>
      <c r="H54" s="117">
        <v>0.76</v>
      </c>
      <c r="I54" s="117">
        <v>0.76200000000000001</v>
      </c>
      <c r="J54" s="117">
        <v>0.76400000000000001</v>
      </c>
      <c r="K54" s="117">
        <v>0.76600000000000001</v>
      </c>
      <c r="L54" s="117">
        <v>0.76900000000000002</v>
      </c>
      <c r="M54" s="117">
        <v>0.77100000000000002</v>
      </c>
    </row>
    <row r="55" spans="1:13" x14ac:dyDescent="0.25">
      <c r="A55" s="105">
        <v>48</v>
      </c>
      <c r="B55" s="117">
        <v>0.77300000000000002</v>
      </c>
      <c r="C55" s="117">
        <v>0.77500000000000002</v>
      </c>
      <c r="D55" s="117">
        <v>0.77700000000000002</v>
      </c>
      <c r="E55" s="117">
        <v>0.78</v>
      </c>
      <c r="F55" s="117">
        <v>0.78200000000000003</v>
      </c>
      <c r="G55" s="117">
        <v>0.78400000000000003</v>
      </c>
      <c r="H55" s="117">
        <v>0.78700000000000003</v>
      </c>
      <c r="I55" s="117">
        <v>0.78900000000000003</v>
      </c>
      <c r="J55" s="117">
        <v>0.79100000000000004</v>
      </c>
      <c r="K55" s="117">
        <v>0.79300000000000004</v>
      </c>
      <c r="L55" s="117">
        <v>0.79600000000000004</v>
      </c>
      <c r="M55" s="117">
        <v>0.79800000000000004</v>
      </c>
    </row>
    <row r="56" spans="1:13" x14ac:dyDescent="0.25">
      <c r="A56" s="105">
        <v>49</v>
      </c>
      <c r="B56" s="117">
        <v>0.8</v>
      </c>
      <c r="C56" s="117">
        <v>0.80300000000000005</v>
      </c>
      <c r="D56" s="117">
        <v>0.80500000000000005</v>
      </c>
      <c r="E56" s="117">
        <v>0.80700000000000005</v>
      </c>
      <c r="F56" s="117">
        <v>0.81</v>
      </c>
      <c r="G56" s="117">
        <v>0.81200000000000006</v>
      </c>
      <c r="H56" s="117">
        <v>0.81499999999999995</v>
      </c>
      <c r="I56" s="117">
        <v>0.81699999999999995</v>
      </c>
      <c r="J56" s="117">
        <v>0.81899999999999995</v>
      </c>
      <c r="K56" s="117">
        <v>0.82199999999999995</v>
      </c>
      <c r="L56" s="117">
        <v>0.82399999999999995</v>
      </c>
      <c r="M56" s="117">
        <v>0.82699999999999996</v>
      </c>
    </row>
    <row r="57" spans="1:13" x14ac:dyDescent="0.25">
      <c r="A57" s="105">
        <v>50</v>
      </c>
      <c r="B57" s="117">
        <v>0.82899999999999996</v>
      </c>
      <c r="C57" s="117">
        <v>0.83199999999999996</v>
      </c>
      <c r="D57" s="117">
        <v>0.83399999999999996</v>
      </c>
      <c r="E57" s="117">
        <v>0.83699999999999997</v>
      </c>
      <c r="F57" s="117">
        <v>0.83899999999999997</v>
      </c>
      <c r="G57" s="117">
        <v>0.84199999999999997</v>
      </c>
      <c r="H57" s="117">
        <v>0.84399999999999997</v>
      </c>
      <c r="I57" s="117">
        <v>0.84699999999999998</v>
      </c>
      <c r="J57" s="117">
        <v>0.84899999999999998</v>
      </c>
      <c r="K57" s="117">
        <v>0.85199999999999998</v>
      </c>
      <c r="L57" s="117">
        <v>0.85399999999999998</v>
      </c>
      <c r="M57" s="117">
        <v>0.85699999999999998</v>
      </c>
    </row>
    <row r="58" spans="1:13" x14ac:dyDescent="0.25">
      <c r="A58" s="105">
        <v>51</v>
      </c>
      <c r="B58" s="117">
        <v>0.85899999999999999</v>
      </c>
      <c r="C58" s="117">
        <v>0.86199999999999999</v>
      </c>
      <c r="D58" s="117">
        <v>0.86499999999999999</v>
      </c>
      <c r="E58" s="117">
        <v>0.86799999999999999</v>
      </c>
      <c r="F58" s="117">
        <v>0.87</v>
      </c>
      <c r="G58" s="117">
        <v>0.873</v>
      </c>
      <c r="H58" s="117">
        <v>0.876</v>
      </c>
      <c r="I58" s="117">
        <v>0.878</v>
      </c>
      <c r="J58" s="117">
        <v>0.88100000000000001</v>
      </c>
      <c r="K58" s="117">
        <v>0.88400000000000001</v>
      </c>
      <c r="L58" s="117">
        <v>0.88600000000000001</v>
      </c>
      <c r="M58" s="117">
        <v>0.88900000000000001</v>
      </c>
    </row>
    <row r="59" spans="1:13" x14ac:dyDescent="0.25">
      <c r="A59" s="105">
        <v>52</v>
      </c>
      <c r="B59" s="117">
        <v>0.89200000000000002</v>
      </c>
      <c r="C59" s="117">
        <v>0.89500000000000002</v>
      </c>
      <c r="D59" s="117">
        <v>0.89800000000000002</v>
      </c>
      <c r="E59" s="117">
        <v>0.9</v>
      </c>
      <c r="F59" s="117">
        <v>0.90300000000000002</v>
      </c>
      <c r="G59" s="117">
        <v>0.90600000000000003</v>
      </c>
      <c r="H59" s="117">
        <v>0.90900000000000003</v>
      </c>
      <c r="I59" s="117">
        <v>0.91200000000000003</v>
      </c>
      <c r="J59" s="117">
        <v>0.91500000000000004</v>
      </c>
      <c r="K59" s="117">
        <v>0.91800000000000004</v>
      </c>
      <c r="L59" s="117">
        <v>0.92</v>
      </c>
      <c r="M59" s="117">
        <v>0.92300000000000004</v>
      </c>
    </row>
    <row r="60" spans="1:13" x14ac:dyDescent="0.25">
      <c r="A60" s="105">
        <v>53</v>
      </c>
      <c r="B60" s="117">
        <v>0.92600000000000005</v>
      </c>
      <c r="C60" s="117">
        <v>0.92900000000000005</v>
      </c>
      <c r="D60" s="117">
        <v>0.93200000000000005</v>
      </c>
      <c r="E60" s="117">
        <v>0.93500000000000005</v>
      </c>
      <c r="F60" s="117">
        <v>0.93799999999999994</v>
      </c>
      <c r="G60" s="117">
        <v>0.94099999999999995</v>
      </c>
      <c r="H60" s="117">
        <v>0.94399999999999995</v>
      </c>
      <c r="I60" s="117">
        <v>0.94699999999999995</v>
      </c>
      <c r="J60" s="117">
        <v>0.95099999999999996</v>
      </c>
      <c r="K60" s="117">
        <v>0.95399999999999996</v>
      </c>
      <c r="L60" s="117">
        <v>0.95699999999999996</v>
      </c>
      <c r="M60" s="117">
        <v>0.96</v>
      </c>
    </row>
    <row r="61" spans="1:13" x14ac:dyDescent="0.25">
      <c r="A61" s="105">
        <v>54</v>
      </c>
      <c r="B61" s="117">
        <v>0.96299999999999997</v>
      </c>
      <c r="C61" s="117">
        <v>0.96599999999999997</v>
      </c>
      <c r="D61" s="117">
        <v>0.96899999999999997</v>
      </c>
      <c r="E61" s="117">
        <v>0.97199999999999998</v>
      </c>
      <c r="F61" s="117">
        <v>0.97599999999999998</v>
      </c>
      <c r="G61" s="117">
        <v>0.97899999999999998</v>
      </c>
      <c r="H61" s="117">
        <v>0.98199999999999998</v>
      </c>
      <c r="I61" s="117">
        <v>0.98499999999999999</v>
      </c>
      <c r="J61" s="117">
        <v>0.98899999999999999</v>
      </c>
      <c r="K61" s="117">
        <v>0.99199999999999999</v>
      </c>
      <c r="L61" s="117">
        <v>0.995</v>
      </c>
      <c r="M61" s="117">
        <v>0.998</v>
      </c>
    </row>
    <row r="62" spans="1:13" x14ac:dyDescent="0.25">
      <c r="A62" s="105">
        <v>55</v>
      </c>
      <c r="B62" s="117">
        <v>1</v>
      </c>
      <c r="C62" s="117"/>
      <c r="D62" s="117"/>
      <c r="E62" s="117"/>
      <c r="F62" s="117"/>
      <c r="G62" s="117"/>
      <c r="H62" s="117"/>
      <c r="I62" s="117"/>
      <c r="J62" s="117"/>
      <c r="K62" s="117"/>
      <c r="L62" s="117"/>
      <c r="M62" s="117"/>
    </row>
  </sheetData>
  <sheetProtection algorithmName="SHA-512" hashValue="+jkomkj5AH3LBG7+42YaKEcwE+F9Sdqtz2q3UoSDDZO1nZ3X2g3niUQN/R3BQJZsm9SvhM0IsktY9/JLP1BT0Q==" saltValue="+c8kx7uc+zMq1QnM6xJQeg==" spinCount="100000" sheet="1" objects="1" scenarios="1"/>
  <conditionalFormatting sqref="A6:A16 A18:A21">
    <cfRule type="expression" dxfId="131" priority="17" stopIfTrue="1">
      <formula>MOD(ROW(),2)=0</formula>
    </cfRule>
    <cfRule type="expression" dxfId="130" priority="18" stopIfTrue="1">
      <formula>MOD(ROW(),2)&lt;&gt;0</formula>
    </cfRule>
  </conditionalFormatting>
  <conditionalFormatting sqref="B6:M16 C17:M21">
    <cfRule type="expression" dxfId="129" priority="19" stopIfTrue="1">
      <formula>MOD(ROW(),2)=0</formula>
    </cfRule>
    <cfRule type="expression" dxfId="128" priority="20" stopIfTrue="1">
      <formula>MOD(ROW(),2)&lt;&gt;0</formula>
    </cfRule>
  </conditionalFormatting>
  <conditionalFormatting sqref="A17">
    <cfRule type="expression" dxfId="127" priority="11" stopIfTrue="1">
      <formula>MOD(ROW(),2)=0</formula>
    </cfRule>
    <cfRule type="expression" dxfId="126" priority="12" stopIfTrue="1">
      <formula>MOD(ROW(),2)&lt;&gt;0</formula>
    </cfRule>
  </conditionalFormatting>
  <conditionalFormatting sqref="B17">
    <cfRule type="expression" dxfId="125" priority="9" stopIfTrue="1">
      <formula>MOD(ROW(),2)=0</formula>
    </cfRule>
    <cfRule type="expression" dxfId="124" priority="10" stopIfTrue="1">
      <formula>MOD(ROW(),2)&lt;&gt;0</formula>
    </cfRule>
  </conditionalFormatting>
  <conditionalFormatting sqref="A26:A62">
    <cfRule type="expression" dxfId="123" priority="3" stopIfTrue="1">
      <formula>MOD(ROW(),2)=0</formula>
    </cfRule>
    <cfRule type="expression" dxfId="122" priority="4" stopIfTrue="1">
      <formula>MOD(ROW(),2)&lt;&gt;0</formula>
    </cfRule>
  </conditionalFormatting>
  <conditionalFormatting sqref="B26:M62">
    <cfRule type="expression" dxfId="121" priority="5" stopIfTrue="1">
      <formula>MOD(ROW(),2)=0</formula>
    </cfRule>
    <cfRule type="expression" dxfId="120" priority="6" stopIfTrue="1">
      <formula>MOD(ROW(),2)&lt;&gt;0</formula>
    </cfRule>
  </conditionalFormatting>
  <conditionalFormatting sqref="B18:B21">
    <cfRule type="expression" dxfId="119" priority="1" stopIfTrue="1">
      <formula>MOD(ROW(),2)=0</formula>
    </cfRule>
    <cfRule type="expression" dxfId="118" priority="2" stopIfTrue="1">
      <formula>MOD(ROW(),2)&lt;&gt;0</formula>
    </cfRule>
  </conditionalFormatting>
  <hyperlinks>
    <hyperlink ref="B24" location="Assumptions!A1" display="Assumptions" xr:uid="{9B7FFB86-BEB1-4A4E-A2D5-1D55E45E59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113"/>
  <dimension ref="A1:M7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663</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648</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822</v>
      </c>
      <c r="C14" s="83"/>
      <c r="D14" s="83"/>
      <c r="E14" s="83"/>
      <c r="F14" s="83"/>
      <c r="G14" s="83"/>
      <c r="H14" s="83"/>
      <c r="I14" s="83"/>
      <c r="J14" s="83"/>
      <c r="K14" s="83"/>
      <c r="L14" s="83"/>
      <c r="M14" s="83"/>
    </row>
    <row r="15" spans="1:13" x14ac:dyDescent="0.25">
      <c r="A15" s="82" t="s">
        <v>53</v>
      </c>
      <c r="B15" s="83" t="s">
        <v>664</v>
      </c>
      <c r="C15" s="83"/>
      <c r="D15" s="83"/>
      <c r="E15" s="83"/>
      <c r="F15" s="83"/>
      <c r="G15" s="83"/>
      <c r="H15" s="83"/>
      <c r="I15" s="83"/>
      <c r="J15" s="83"/>
      <c r="K15" s="83"/>
      <c r="L15" s="83"/>
      <c r="M15" s="83"/>
    </row>
    <row r="16" spans="1:13" x14ac:dyDescent="0.25">
      <c r="A16" s="82" t="s">
        <v>54</v>
      </c>
      <c r="B16" s="83" t="s">
        <v>665</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16</v>
      </c>
      <c r="B27" s="117">
        <v>1.9E-2</v>
      </c>
      <c r="C27" s="117">
        <v>1.9E-2</v>
      </c>
      <c r="D27" s="117">
        <v>1.9E-2</v>
      </c>
      <c r="E27" s="117">
        <v>1.9E-2</v>
      </c>
      <c r="F27" s="117">
        <v>1.9E-2</v>
      </c>
      <c r="G27" s="117">
        <v>1.9E-2</v>
      </c>
      <c r="H27" s="117">
        <v>1.9E-2</v>
      </c>
      <c r="I27" s="117">
        <v>1.9E-2</v>
      </c>
      <c r="J27" s="117">
        <v>1.9E-2</v>
      </c>
      <c r="K27" s="117">
        <v>1.9E-2</v>
      </c>
      <c r="L27" s="117">
        <v>1.9E-2</v>
      </c>
      <c r="M27" s="117">
        <v>1.9E-2</v>
      </c>
    </row>
    <row r="28" spans="1:13" x14ac:dyDescent="0.25">
      <c r="A28" s="105">
        <v>17</v>
      </c>
      <c r="B28" s="117">
        <v>1.9E-2</v>
      </c>
      <c r="C28" s="117">
        <v>1.9E-2</v>
      </c>
      <c r="D28" s="117">
        <v>1.9E-2</v>
      </c>
      <c r="E28" s="117">
        <v>1.9E-2</v>
      </c>
      <c r="F28" s="117">
        <v>1.9E-2</v>
      </c>
      <c r="G28" s="117">
        <v>1.9E-2</v>
      </c>
      <c r="H28" s="117">
        <v>1.9E-2</v>
      </c>
      <c r="I28" s="117">
        <v>1.9E-2</v>
      </c>
      <c r="J28" s="117">
        <v>1.9E-2</v>
      </c>
      <c r="K28" s="117">
        <v>1.9E-2</v>
      </c>
      <c r="L28" s="117">
        <v>1.9E-2</v>
      </c>
      <c r="M28" s="117">
        <v>0.02</v>
      </c>
    </row>
    <row r="29" spans="1:13" x14ac:dyDescent="0.25">
      <c r="A29" s="105">
        <v>18</v>
      </c>
      <c r="B29" s="117">
        <v>0.02</v>
      </c>
      <c r="C29" s="117">
        <v>0.02</v>
      </c>
      <c r="D29" s="117">
        <v>0.02</v>
      </c>
      <c r="E29" s="117">
        <v>0.02</v>
      </c>
      <c r="F29" s="117">
        <v>0.02</v>
      </c>
      <c r="G29" s="117">
        <v>0.02</v>
      </c>
      <c r="H29" s="117">
        <v>0.02</v>
      </c>
      <c r="I29" s="117">
        <v>0.02</v>
      </c>
      <c r="J29" s="117">
        <v>0.02</v>
      </c>
      <c r="K29" s="117">
        <v>0.02</v>
      </c>
      <c r="L29" s="117">
        <v>0.02</v>
      </c>
      <c r="M29" s="117">
        <v>0.02</v>
      </c>
    </row>
    <row r="30" spans="1:13" x14ac:dyDescent="0.25">
      <c r="A30" s="105">
        <v>19</v>
      </c>
      <c r="B30" s="117">
        <v>0.02</v>
      </c>
      <c r="C30" s="117">
        <v>0.02</v>
      </c>
      <c r="D30" s="117">
        <v>0.02</v>
      </c>
      <c r="E30" s="117">
        <v>0.02</v>
      </c>
      <c r="F30" s="117">
        <v>0.02</v>
      </c>
      <c r="G30" s="117">
        <v>0.02</v>
      </c>
      <c r="H30" s="117">
        <v>0.02</v>
      </c>
      <c r="I30" s="117">
        <v>0.02</v>
      </c>
      <c r="J30" s="117">
        <v>0.02</v>
      </c>
      <c r="K30" s="117">
        <v>0.02</v>
      </c>
      <c r="L30" s="117">
        <v>0.02</v>
      </c>
      <c r="M30" s="117">
        <v>0.02</v>
      </c>
    </row>
    <row r="31" spans="1:13" x14ac:dyDescent="0.25">
      <c r="A31" s="105">
        <v>20</v>
      </c>
      <c r="B31" s="117">
        <v>0.02</v>
      </c>
      <c r="C31" s="117">
        <v>2.1000000000000001E-2</v>
      </c>
      <c r="D31" s="117">
        <v>2.1000000000000001E-2</v>
      </c>
      <c r="E31" s="117">
        <v>2.1000000000000001E-2</v>
      </c>
      <c r="F31" s="117">
        <v>2.1000000000000001E-2</v>
      </c>
      <c r="G31" s="117">
        <v>2.1000000000000001E-2</v>
      </c>
      <c r="H31" s="117">
        <v>2.1000000000000001E-2</v>
      </c>
      <c r="I31" s="117">
        <v>2.1000000000000001E-2</v>
      </c>
      <c r="J31" s="117">
        <v>2.1000000000000001E-2</v>
      </c>
      <c r="K31" s="117">
        <v>2.1000000000000001E-2</v>
      </c>
      <c r="L31" s="117">
        <v>2.1000000000000001E-2</v>
      </c>
      <c r="M31" s="117">
        <v>2.1000000000000001E-2</v>
      </c>
    </row>
    <row r="32" spans="1:13" x14ac:dyDescent="0.25">
      <c r="A32" s="105">
        <v>21</v>
      </c>
      <c r="B32" s="117">
        <v>2.1000000000000001E-2</v>
      </c>
      <c r="C32" s="117">
        <v>2.1000000000000001E-2</v>
      </c>
      <c r="D32" s="117">
        <v>2.1000000000000001E-2</v>
      </c>
      <c r="E32" s="117">
        <v>2.1000000000000001E-2</v>
      </c>
      <c r="F32" s="117">
        <v>2.1000000000000001E-2</v>
      </c>
      <c r="G32" s="117">
        <v>2.1000000000000001E-2</v>
      </c>
      <c r="H32" s="117">
        <v>2.1000000000000001E-2</v>
      </c>
      <c r="I32" s="117">
        <v>2.1000000000000001E-2</v>
      </c>
      <c r="J32" s="117">
        <v>2.1000000000000001E-2</v>
      </c>
      <c r="K32" s="117">
        <v>2.1000000000000001E-2</v>
      </c>
      <c r="L32" s="117">
        <v>2.1000000000000001E-2</v>
      </c>
      <c r="M32" s="117">
        <v>2.1000000000000001E-2</v>
      </c>
    </row>
    <row r="33" spans="1:13" x14ac:dyDescent="0.25">
      <c r="A33" s="105">
        <v>22</v>
      </c>
      <c r="B33" s="117">
        <v>2.1000000000000001E-2</v>
      </c>
      <c r="C33" s="117">
        <v>2.1000000000000001E-2</v>
      </c>
      <c r="D33" s="117">
        <v>2.1999999999999999E-2</v>
      </c>
      <c r="E33" s="117">
        <v>2.1999999999999999E-2</v>
      </c>
      <c r="F33" s="117">
        <v>2.1999999999999999E-2</v>
      </c>
      <c r="G33" s="117">
        <v>2.1999999999999999E-2</v>
      </c>
      <c r="H33" s="117">
        <v>2.1999999999999999E-2</v>
      </c>
      <c r="I33" s="117">
        <v>2.1999999999999999E-2</v>
      </c>
      <c r="J33" s="117">
        <v>2.1999999999999999E-2</v>
      </c>
      <c r="K33" s="117">
        <v>2.1999999999999999E-2</v>
      </c>
      <c r="L33" s="117">
        <v>2.1999999999999999E-2</v>
      </c>
      <c r="M33" s="117">
        <v>2.1999999999999999E-2</v>
      </c>
    </row>
    <row r="34" spans="1:13" x14ac:dyDescent="0.25">
      <c r="A34" s="105">
        <v>23</v>
      </c>
      <c r="B34" s="117">
        <v>2.1999999999999999E-2</v>
      </c>
      <c r="C34" s="117">
        <v>2.1999999999999999E-2</v>
      </c>
      <c r="D34" s="117">
        <v>2.1999999999999999E-2</v>
      </c>
      <c r="E34" s="117">
        <v>2.1999999999999999E-2</v>
      </c>
      <c r="F34" s="117">
        <v>2.1999999999999999E-2</v>
      </c>
      <c r="G34" s="117">
        <v>2.1999999999999999E-2</v>
      </c>
      <c r="H34" s="117">
        <v>2.1999999999999999E-2</v>
      </c>
      <c r="I34" s="117">
        <v>2.1999999999999999E-2</v>
      </c>
      <c r="J34" s="117">
        <v>2.1999999999999999E-2</v>
      </c>
      <c r="K34" s="117">
        <v>2.1999999999999999E-2</v>
      </c>
      <c r="L34" s="117">
        <v>2.1999999999999999E-2</v>
      </c>
      <c r="M34" s="117">
        <v>2.1999999999999999E-2</v>
      </c>
    </row>
    <row r="35" spans="1:13" x14ac:dyDescent="0.25">
      <c r="A35" s="105">
        <v>24</v>
      </c>
      <c r="B35" s="117">
        <v>2.1999999999999999E-2</v>
      </c>
      <c r="C35" s="117">
        <v>2.1999999999999999E-2</v>
      </c>
      <c r="D35" s="117">
        <v>2.3E-2</v>
      </c>
      <c r="E35" s="117">
        <v>2.3E-2</v>
      </c>
      <c r="F35" s="117">
        <v>2.3E-2</v>
      </c>
      <c r="G35" s="117">
        <v>2.3E-2</v>
      </c>
      <c r="H35" s="117">
        <v>2.3E-2</v>
      </c>
      <c r="I35" s="117">
        <v>2.3E-2</v>
      </c>
      <c r="J35" s="117">
        <v>2.3E-2</v>
      </c>
      <c r="K35" s="117">
        <v>2.3E-2</v>
      </c>
      <c r="L35" s="117">
        <v>2.3E-2</v>
      </c>
      <c r="M35" s="117">
        <v>2.3E-2</v>
      </c>
    </row>
    <row r="36" spans="1:13" x14ac:dyDescent="0.25">
      <c r="A36" s="105">
        <v>25</v>
      </c>
      <c r="B36" s="117">
        <v>2.3E-2</v>
      </c>
      <c r="C36" s="117">
        <v>2.3E-2</v>
      </c>
      <c r="D36" s="117">
        <v>2.3E-2</v>
      </c>
      <c r="E36" s="117">
        <v>2.3E-2</v>
      </c>
      <c r="F36" s="117">
        <v>2.3E-2</v>
      </c>
      <c r="G36" s="117">
        <v>2.3E-2</v>
      </c>
      <c r="H36" s="117">
        <v>2.3E-2</v>
      </c>
      <c r="I36" s="117">
        <v>2.3E-2</v>
      </c>
      <c r="J36" s="117">
        <v>2.3E-2</v>
      </c>
      <c r="K36" s="117">
        <v>2.3E-2</v>
      </c>
      <c r="L36" s="117">
        <v>2.3E-2</v>
      </c>
      <c r="M36" s="117">
        <v>2.3E-2</v>
      </c>
    </row>
    <row r="37" spans="1:13" x14ac:dyDescent="0.25">
      <c r="A37" s="105">
        <v>26</v>
      </c>
      <c r="B37" s="117">
        <v>2.4E-2</v>
      </c>
      <c r="C37" s="117">
        <v>2.4E-2</v>
      </c>
      <c r="D37" s="117">
        <v>2.4E-2</v>
      </c>
      <c r="E37" s="117">
        <v>2.4E-2</v>
      </c>
      <c r="F37" s="117">
        <v>2.4E-2</v>
      </c>
      <c r="G37" s="117">
        <v>2.4E-2</v>
      </c>
      <c r="H37" s="117">
        <v>2.4E-2</v>
      </c>
      <c r="I37" s="117">
        <v>2.4E-2</v>
      </c>
      <c r="J37" s="117">
        <v>2.4E-2</v>
      </c>
      <c r="K37" s="117">
        <v>2.4E-2</v>
      </c>
      <c r="L37" s="117">
        <v>2.4E-2</v>
      </c>
      <c r="M37" s="117">
        <v>2.4E-2</v>
      </c>
    </row>
    <row r="38" spans="1:13" x14ac:dyDescent="0.25">
      <c r="A38" s="105">
        <v>27</v>
      </c>
      <c r="B38" s="117">
        <v>2.4E-2</v>
      </c>
      <c r="C38" s="117">
        <v>2.4E-2</v>
      </c>
      <c r="D38" s="117">
        <v>2.4E-2</v>
      </c>
      <c r="E38" s="117">
        <v>2.4E-2</v>
      </c>
      <c r="F38" s="117">
        <v>2.4E-2</v>
      </c>
      <c r="G38" s="117">
        <v>2.4E-2</v>
      </c>
      <c r="H38" s="117">
        <v>2.4E-2</v>
      </c>
      <c r="I38" s="117">
        <v>2.4E-2</v>
      </c>
      <c r="J38" s="117">
        <v>2.5000000000000001E-2</v>
      </c>
      <c r="K38" s="117">
        <v>2.5000000000000001E-2</v>
      </c>
      <c r="L38" s="117">
        <v>2.5000000000000001E-2</v>
      </c>
      <c r="M38" s="117">
        <v>2.5000000000000001E-2</v>
      </c>
    </row>
    <row r="39" spans="1:13" x14ac:dyDescent="0.25">
      <c r="A39" s="105">
        <v>28</v>
      </c>
      <c r="B39" s="117">
        <v>2.5000000000000001E-2</v>
      </c>
      <c r="C39" s="117">
        <v>2.5000000000000001E-2</v>
      </c>
      <c r="D39" s="117">
        <v>2.5000000000000001E-2</v>
      </c>
      <c r="E39" s="117">
        <v>2.5000000000000001E-2</v>
      </c>
      <c r="F39" s="117">
        <v>2.5000000000000001E-2</v>
      </c>
      <c r="G39" s="117">
        <v>2.5000000000000001E-2</v>
      </c>
      <c r="H39" s="117">
        <v>2.5000000000000001E-2</v>
      </c>
      <c r="I39" s="117">
        <v>2.5000000000000001E-2</v>
      </c>
      <c r="J39" s="117">
        <v>2.5000000000000001E-2</v>
      </c>
      <c r="K39" s="117">
        <v>2.5000000000000001E-2</v>
      </c>
      <c r="L39" s="117">
        <v>2.5000000000000001E-2</v>
      </c>
      <c r="M39" s="117">
        <v>2.5000000000000001E-2</v>
      </c>
    </row>
    <row r="40" spans="1:13" x14ac:dyDescent="0.25">
      <c r="A40" s="105">
        <v>29</v>
      </c>
      <c r="B40" s="117">
        <v>2.5000000000000001E-2</v>
      </c>
      <c r="C40" s="117">
        <v>2.5000000000000001E-2</v>
      </c>
      <c r="D40" s="117">
        <v>2.5000000000000001E-2</v>
      </c>
      <c r="E40" s="117">
        <v>2.5000000000000001E-2</v>
      </c>
      <c r="F40" s="117">
        <v>2.5999999999999999E-2</v>
      </c>
      <c r="G40" s="117">
        <v>2.5999999999999999E-2</v>
      </c>
      <c r="H40" s="117">
        <v>2.5999999999999999E-2</v>
      </c>
      <c r="I40" s="117">
        <v>2.5999999999999999E-2</v>
      </c>
      <c r="J40" s="117">
        <v>2.5999999999999999E-2</v>
      </c>
      <c r="K40" s="117">
        <v>2.5999999999999999E-2</v>
      </c>
      <c r="L40" s="117">
        <v>2.5999999999999999E-2</v>
      </c>
      <c r="M40" s="117">
        <v>2.5999999999999999E-2</v>
      </c>
    </row>
    <row r="41" spans="1:13" x14ac:dyDescent="0.25">
      <c r="A41" s="105">
        <v>30</v>
      </c>
      <c r="B41" s="117">
        <v>2.5999999999999999E-2</v>
      </c>
      <c r="C41" s="117">
        <v>2.5999999999999999E-2</v>
      </c>
      <c r="D41" s="117">
        <v>2.5999999999999999E-2</v>
      </c>
      <c r="E41" s="117">
        <v>2.5999999999999999E-2</v>
      </c>
      <c r="F41" s="117">
        <v>2.5999999999999999E-2</v>
      </c>
      <c r="G41" s="117">
        <v>2.5999999999999999E-2</v>
      </c>
      <c r="H41" s="117">
        <v>2.5999999999999999E-2</v>
      </c>
      <c r="I41" s="117">
        <v>2.5999999999999999E-2</v>
      </c>
      <c r="J41" s="117">
        <v>2.5999999999999999E-2</v>
      </c>
      <c r="K41" s="117">
        <v>2.5999999999999999E-2</v>
      </c>
      <c r="L41" s="117">
        <v>2.7E-2</v>
      </c>
      <c r="M41" s="117">
        <v>2.7E-2</v>
      </c>
    </row>
    <row r="42" spans="1:13" x14ac:dyDescent="0.25">
      <c r="A42" s="105">
        <v>31</v>
      </c>
      <c r="B42" s="117">
        <v>2.7E-2</v>
      </c>
      <c r="C42" s="117">
        <v>2.7E-2</v>
      </c>
      <c r="D42" s="117">
        <v>2.7E-2</v>
      </c>
      <c r="E42" s="117">
        <v>2.7E-2</v>
      </c>
      <c r="F42" s="117">
        <v>2.7E-2</v>
      </c>
      <c r="G42" s="117">
        <v>2.7E-2</v>
      </c>
      <c r="H42" s="117">
        <v>2.7E-2</v>
      </c>
      <c r="I42" s="117">
        <v>2.7E-2</v>
      </c>
      <c r="J42" s="117">
        <v>2.7E-2</v>
      </c>
      <c r="K42" s="117">
        <v>2.7E-2</v>
      </c>
      <c r="L42" s="117">
        <v>2.7E-2</v>
      </c>
      <c r="M42" s="117">
        <v>2.7E-2</v>
      </c>
    </row>
    <row r="43" spans="1:13" x14ac:dyDescent="0.25">
      <c r="A43" s="105">
        <v>32</v>
      </c>
      <c r="B43" s="117">
        <v>2.7E-2</v>
      </c>
      <c r="C43" s="117">
        <v>2.7E-2</v>
      </c>
      <c r="D43" s="117">
        <v>2.7E-2</v>
      </c>
      <c r="E43" s="117">
        <v>2.8000000000000001E-2</v>
      </c>
      <c r="F43" s="117">
        <v>2.8000000000000001E-2</v>
      </c>
      <c r="G43" s="117">
        <v>2.8000000000000001E-2</v>
      </c>
      <c r="H43" s="117">
        <v>2.8000000000000001E-2</v>
      </c>
      <c r="I43" s="117">
        <v>2.8000000000000001E-2</v>
      </c>
      <c r="J43" s="117">
        <v>2.8000000000000001E-2</v>
      </c>
      <c r="K43" s="117">
        <v>2.8000000000000001E-2</v>
      </c>
      <c r="L43" s="117">
        <v>2.8000000000000001E-2</v>
      </c>
      <c r="M43" s="117">
        <v>2.8000000000000001E-2</v>
      </c>
    </row>
    <row r="44" spans="1:13" x14ac:dyDescent="0.25">
      <c r="A44" s="105">
        <v>33</v>
      </c>
      <c r="B44" s="117">
        <v>2.8000000000000001E-2</v>
      </c>
      <c r="C44" s="117">
        <v>2.8000000000000001E-2</v>
      </c>
      <c r="D44" s="117">
        <v>2.8000000000000001E-2</v>
      </c>
      <c r="E44" s="117">
        <v>2.8000000000000001E-2</v>
      </c>
      <c r="F44" s="117">
        <v>2.8000000000000001E-2</v>
      </c>
      <c r="G44" s="117">
        <v>2.8000000000000001E-2</v>
      </c>
      <c r="H44" s="117">
        <v>2.8000000000000001E-2</v>
      </c>
      <c r="I44" s="117">
        <v>2.8000000000000001E-2</v>
      </c>
      <c r="J44" s="117">
        <v>2.9000000000000001E-2</v>
      </c>
      <c r="K44" s="117">
        <v>2.9000000000000001E-2</v>
      </c>
      <c r="L44" s="117">
        <v>2.9000000000000001E-2</v>
      </c>
      <c r="M44" s="117">
        <v>2.9000000000000001E-2</v>
      </c>
    </row>
    <row r="45" spans="1:13" x14ac:dyDescent="0.25">
      <c r="A45" s="105">
        <v>34</v>
      </c>
      <c r="B45" s="117">
        <v>2.9000000000000001E-2</v>
      </c>
      <c r="C45" s="117">
        <v>2.9000000000000001E-2</v>
      </c>
      <c r="D45" s="117">
        <v>2.9000000000000001E-2</v>
      </c>
      <c r="E45" s="117">
        <v>2.9000000000000001E-2</v>
      </c>
      <c r="F45" s="117">
        <v>2.9000000000000001E-2</v>
      </c>
      <c r="G45" s="117">
        <v>2.9000000000000001E-2</v>
      </c>
      <c r="H45" s="117">
        <v>2.9000000000000001E-2</v>
      </c>
      <c r="I45" s="117">
        <v>2.9000000000000001E-2</v>
      </c>
      <c r="J45" s="117">
        <v>2.9000000000000001E-2</v>
      </c>
      <c r="K45" s="117">
        <v>2.9000000000000001E-2</v>
      </c>
      <c r="L45" s="117">
        <v>2.9000000000000001E-2</v>
      </c>
      <c r="M45" s="117">
        <v>0.03</v>
      </c>
    </row>
    <row r="46" spans="1:13" x14ac:dyDescent="0.25">
      <c r="A46" s="105">
        <v>35</v>
      </c>
      <c r="B46" s="117">
        <v>0.03</v>
      </c>
      <c r="C46" s="117">
        <v>0.03</v>
      </c>
      <c r="D46" s="117">
        <v>0.03</v>
      </c>
      <c r="E46" s="117">
        <v>0.03</v>
      </c>
      <c r="F46" s="117">
        <v>0.03</v>
      </c>
      <c r="G46" s="117">
        <v>0.03</v>
      </c>
      <c r="H46" s="117">
        <v>0.03</v>
      </c>
      <c r="I46" s="117">
        <v>0.03</v>
      </c>
      <c r="J46" s="117">
        <v>0.03</v>
      </c>
      <c r="K46" s="117">
        <v>0.03</v>
      </c>
      <c r="L46" s="117">
        <v>0.03</v>
      </c>
      <c r="M46" s="117">
        <v>0.03</v>
      </c>
    </row>
    <row r="47" spans="1:13" x14ac:dyDescent="0.25">
      <c r="A47" s="105">
        <v>36</v>
      </c>
      <c r="B47" s="117">
        <v>0.03</v>
      </c>
      <c r="C47" s="117">
        <v>0.03</v>
      </c>
      <c r="D47" s="117">
        <v>3.1E-2</v>
      </c>
      <c r="E47" s="117">
        <v>3.1E-2</v>
      </c>
      <c r="F47" s="117">
        <v>3.1E-2</v>
      </c>
      <c r="G47" s="117">
        <v>3.1E-2</v>
      </c>
      <c r="H47" s="117">
        <v>3.1E-2</v>
      </c>
      <c r="I47" s="117">
        <v>3.1E-2</v>
      </c>
      <c r="J47" s="117">
        <v>3.1E-2</v>
      </c>
      <c r="K47" s="117">
        <v>3.1E-2</v>
      </c>
      <c r="L47" s="117">
        <v>3.1E-2</v>
      </c>
      <c r="M47" s="117">
        <v>3.1E-2</v>
      </c>
    </row>
    <row r="48" spans="1:13" x14ac:dyDescent="0.25">
      <c r="A48" s="105">
        <v>37</v>
      </c>
      <c r="B48" s="117">
        <v>3.1E-2</v>
      </c>
      <c r="C48" s="117">
        <v>3.1E-2</v>
      </c>
      <c r="D48" s="117">
        <v>3.1E-2</v>
      </c>
      <c r="E48" s="117">
        <v>3.1E-2</v>
      </c>
      <c r="F48" s="117">
        <v>3.2000000000000001E-2</v>
      </c>
      <c r="G48" s="117">
        <v>3.2000000000000001E-2</v>
      </c>
      <c r="H48" s="117">
        <v>3.2000000000000001E-2</v>
      </c>
      <c r="I48" s="117">
        <v>3.2000000000000001E-2</v>
      </c>
      <c r="J48" s="117">
        <v>3.2000000000000001E-2</v>
      </c>
      <c r="K48" s="117">
        <v>3.2000000000000001E-2</v>
      </c>
      <c r="L48" s="117">
        <v>3.2000000000000001E-2</v>
      </c>
      <c r="M48" s="117">
        <v>3.2000000000000001E-2</v>
      </c>
    </row>
    <row r="49" spans="1:13" x14ac:dyDescent="0.25">
      <c r="A49" s="105">
        <v>38</v>
      </c>
      <c r="B49" s="117">
        <v>3.2000000000000001E-2</v>
      </c>
      <c r="C49" s="117">
        <v>3.2000000000000001E-2</v>
      </c>
      <c r="D49" s="117">
        <v>3.2000000000000001E-2</v>
      </c>
      <c r="E49" s="117">
        <v>3.2000000000000001E-2</v>
      </c>
      <c r="F49" s="117">
        <v>3.2000000000000001E-2</v>
      </c>
      <c r="G49" s="117">
        <v>3.3000000000000002E-2</v>
      </c>
      <c r="H49" s="117">
        <v>3.3000000000000002E-2</v>
      </c>
      <c r="I49" s="117">
        <v>3.3000000000000002E-2</v>
      </c>
      <c r="J49" s="117">
        <v>3.3000000000000002E-2</v>
      </c>
      <c r="K49" s="117">
        <v>3.3000000000000002E-2</v>
      </c>
      <c r="L49" s="117">
        <v>3.3000000000000002E-2</v>
      </c>
      <c r="M49" s="117">
        <v>3.3000000000000002E-2</v>
      </c>
    </row>
    <row r="50" spans="1:13" x14ac:dyDescent="0.25">
      <c r="A50" s="105">
        <v>39</v>
      </c>
      <c r="B50" s="117">
        <v>3.3000000000000002E-2</v>
      </c>
      <c r="C50" s="117">
        <v>3.3000000000000002E-2</v>
      </c>
      <c r="D50" s="117">
        <v>3.3000000000000002E-2</v>
      </c>
      <c r="E50" s="117">
        <v>3.3000000000000002E-2</v>
      </c>
      <c r="F50" s="117">
        <v>3.3000000000000002E-2</v>
      </c>
      <c r="G50" s="117">
        <v>3.3000000000000002E-2</v>
      </c>
      <c r="H50" s="117">
        <v>3.4000000000000002E-2</v>
      </c>
      <c r="I50" s="117">
        <v>3.4000000000000002E-2</v>
      </c>
      <c r="J50" s="117">
        <v>3.4000000000000002E-2</v>
      </c>
      <c r="K50" s="117">
        <v>3.4000000000000002E-2</v>
      </c>
      <c r="L50" s="117">
        <v>3.4000000000000002E-2</v>
      </c>
      <c r="M50" s="117">
        <v>3.4000000000000002E-2</v>
      </c>
    </row>
    <row r="51" spans="1:13" x14ac:dyDescent="0.25">
      <c r="A51" s="105">
        <v>40</v>
      </c>
      <c r="B51" s="117">
        <v>3.4000000000000002E-2</v>
      </c>
      <c r="C51" s="117">
        <v>3.4000000000000002E-2</v>
      </c>
      <c r="D51" s="117">
        <v>3.4000000000000002E-2</v>
      </c>
      <c r="E51" s="117">
        <v>3.4000000000000002E-2</v>
      </c>
      <c r="F51" s="117">
        <v>3.4000000000000002E-2</v>
      </c>
      <c r="G51" s="117">
        <v>3.4000000000000002E-2</v>
      </c>
      <c r="H51" s="117">
        <v>3.5000000000000003E-2</v>
      </c>
      <c r="I51" s="117">
        <v>3.5000000000000003E-2</v>
      </c>
      <c r="J51" s="117">
        <v>3.5000000000000003E-2</v>
      </c>
      <c r="K51" s="117">
        <v>3.5000000000000003E-2</v>
      </c>
      <c r="L51" s="117">
        <v>3.5000000000000003E-2</v>
      </c>
      <c r="M51" s="117">
        <v>3.5000000000000003E-2</v>
      </c>
    </row>
    <row r="52" spans="1:13" x14ac:dyDescent="0.25">
      <c r="A52" s="105">
        <v>41</v>
      </c>
      <c r="B52" s="117">
        <v>3.5000000000000003E-2</v>
      </c>
      <c r="C52" s="117">
        <v>3.5000000000000003E-2</v>
      </c>
      <c r="D52" s="117">
        <v>3.5000000000000003E-2</v>
      </c>
      <c r="E52" s="117">
        <v>3.5000000000000003E-2</v>
      </c>
      <c r="F52" s="117">
        <v>3.5000000000000003E-2</v>
      </c>
      <c r="G52" s="117">
        <v>3.5000000000000003E-2</v>
      </c>
      <c r="H52" s="117">
        <v>3.5999999999999997E-2</v>
      </c>
      <c r="I52" s="117">
        <v>3.5999999999999997E-2</v>
      </c>
      <c r="J52" s="117">
        <v>3.5999999999999997E-2</v>
      </c>
      <c r="K52" s="117">
        <v>3.5999999999999997E-2</v>
      </c>
      <c r="L52" s="117">
        <v>3.5999999999999997E-2</v>
      </c>
      <c r="M52" s="117">
        <v>3.5999999999999997E-2</v>
      </c>
    </row>
    <row r="53" spans="1:13" x14ac:dyDescent="0.25">
      <c r="A53" s="105">
        <v>42</v>
      </c>
      <c r="B53" s="117">
        <v>3.5999999999999997E-2</v>
      </c>
      <c r="C53" s="117">
        <v>3.5999999999999997E-2</v>
      </c>
      <c r="D53" s="117">
        <v>3.5999999999999997E-2</v>
      </c>
      <c r="E53" s="117">
        <v>3.5999999999999997E-2</v>
      </c>
      <c r="F53" s="117">
        <v>3.5999999999999997E-2</v>
      </c>
      <c r="G53" s="117">
        <v>3.6999999999999998E-2</v>
      </c>
      <c r="H53" s="117">
        <v>3.6999999999999998E-2</v>
      </c>
      <c r="I53" s="117">
        <v>3.6999999999999998E-2</v>
      </c>
      <c r="J53" s="117">
        <v>3.6999999999999998E-2</v>
      </c>
      <c r="K53" s="117">
        <v>3.6999999999999998E-2</v>
      </c>
      <c r="L53" s="117">
        <v>3.6999999999999998E-2</v>
      </c>
      <c r="M53" s="117">
        <v>3.6999999999999998E-2</v>
      </c>
    </row>
    <row r="54" spans="1:13" x14ac:dyDescent="0.25">
      <c r="A54" s="105">
        <v>43</v>
      </c>
      <c r="B54" s="117">
        <v>3.6999999999999998E-2</v>
      </c>
      <c r="C54" s="117">
        <v>3.6999999999999998E-2</v>
      </c>
      <c r="D54" s="117">
        <v>3.6999999999999998E-2</v>
      </c>
      <c r="E54" s="117">
        <v>3.6999999999999998E-2</v>
      </c>
      <c r="F54" s="117">
        <v>3.7999999999999999E-2</v>
      </c>
      <c r="G54" s="117">
        <v>3.7999999999999999E-2</v>
      </c>
      <c r="H54" s="117">
        <v>3.7999999999999999E-2</v>
      </c>
      <c r="I54" s="117">
        <v>3.7999999999999999E-2</v>
      </c>
      <c r="J54" s="117">
        <v>3.7999999999999999E-2</v>
      </c>
      <c r="K54" s="117">
        <v>3.7999999999999999E-2</v>
      </c>
      <c r="L54" s="117">
        <v>3.7999999999999999E-2</v>
      </c>
      <c r="M54" s="117">
        <v>3.7999999999999999E-2</v>
      </c>
    </row>
    <row r="55" spans="1:13" x14ac:dyDescent="0.25">
      <c r="A55" s="105">
        <v>44</v>
      </c>
      <c r="B55" s="117">
        <v>3.7999999999999999E-2</v>
      </c>
      <c r="C55" s="117">
        <v>3.7999999999999999E-2</v>
      </c>
      <c r="D55" s="117">
        <v>3.9E-2</v>
      </c>
      <c r="E55" s="117">
        <v>3.9E-2</v>
      </c>
      <c r="F55" s="117">
        <v>3.9E-2</v>
      </c>
      <c r="G55" s="117">
        <v>3.9E-2</v>
      </c>
      <c r="H55" s="117">
        <v>3.9E-2</v>
      </c>
      <c r="I55" s="117">
        <v>3.9E-2</v>
      </c>
      <c r="J55" s="117">
        <v>3.9E-2</v>
      </c>
      <c r="K55" s="117">
        <v>3.9E-2</v>
      </c>
      <c r="L55" s="117">
        <v>3.9E-2</v>
      </c>
      <c r="M55" s="117">
        <v>3.9E-2</v>
      </c>
    </row>
    <row r="56" spans="1:13" x14ac:dyDescent="0.25">
      <c r="A56" s="105">
        <v>45</v>
      </c>
      <c r="B56" s="117">
        <v>0.04</v>
      </c>
      <c r="C56" s="117">
        <v>0.04</v>
      </c>
      <c r="D56" s="117">
        <v>0.04</v>
      </c>
      <c r="E56" s="117">
        <v>0.04</v>
      </c>
      <c r="F56" s="117">
        <v>0.04</v>
      </c>
      <c r="G56" s="117">
        <v>0.04</v>
      </c>
      <c r="H56" s="117">
        <v>0.04</v>
      </c>
      <c r="I56" s="117">
        <v>0.04</v>
      </c>
      <c r="J56" s="117">
        <v>0.04</v>
      </c>
      <c r="K56" s="117">
        <v>4.1000000000000002E-2</v>
      </c>
      <c r="L56" s="117">
        <v>4.1000000000000002E-2</v>
      </c>
      <c r="M56" s="117">
        <v>4.1000000000000002E-2</v>
      </c>
    </row>
    <row r="57" spans="1:13" x14ac:dyDescent="0.25">
      <c r="A57" s="105">
        <v>46</v>
      </c>
      <c r="B57" s="117">
        <v>4.1000000000000002E-2</v>
      </c>
      <c r="C57" s="117">
        <v>4.1000000000000002E-2</v>
      </c>
      <c r="D57" s="117">
        <v>4.1000000000000002E-2</v>
      </c>
      <c r="E57" s="117">
        <v>4.1000000000000002E-2</v>
      </c>
      <c r="F57" s="117">
        <v>4.1000000000000002E-2</v>
      </c>
      <c r="G57" s="117">
        <v>4.1000000000000002E-2</v>
      </c>
      <c r="H57" s="117">
        <v>4.1000000000000002E-2</v>
      </c>
      <c r="I57" s="117">
        <v>4.2000000000000003E-2</v>
      </c>
      <c r="J57" s="117">
        <v>4.2000000000000003E-2</v>
      </c>
      <c r="K57" s="117">
        <v>4.2000000000000003E-2</v>
      </c>
      <c r="L57" s="117">
        <v>4.2000000000000003E-2</v>
      </c>
      <c r="M57" s="117">
        <v>4.2000000000000003E-2</v>
      </c>
    </row>
    <row r="58" spans="1:13" x14ac:dyDescent="0.25">
      <c r="A58" s="105">
        <v>47</v>
      </c>
      <c r="B58" s="117">
        <v>4.2000000000000003E-2</v>
      </c>
      <c r="C58" s="117">
        <v>4.2000000000000003E-2</v>
      </c>
      <c r="D58" s="117">
        <v>4.2000000000000003E-2</v>
      </c>
      <c r="E58" s="117">
        <v>4.2999999999999997E-2</v>
      </c>
      <c r="F58" s="117">
        <v>4.2999999999999997E-2</v>
      </c>
      <c r="G58" s="117">
        <v>4.2999999999999997E-2</v>
      </c>
      <c r="H58" s="117">
        <v>4.2999999999999997E-2</v>
      </c>
      <c r="I58" s="117">
        <v>4.2999999999999997E-2</v>
      </c>
      <c r="J58" s="117">
        <v>4.2999999999999997E-2</v>
      </c>
      <c r="K58" s="117">
        <v>4.2999999999999997E-2</v>
      </c>
      <c r="L58" s="117">
        <v>4.2999999999999997E-2</v>
      </c>
      <c r="M58" s="117">
        <v>4.2999999999999997E-2</v>
      </c>
    </row>
    <row r="59" spans="1:13" x14ac:dyDescent="0.25">
      <c r="A59" s="105">
        <v>48</v>
      </c>
      <c r="B59" s="117">
        <v>4.3999999999999997E-2</v>
      </c>
      <c r="C59" s="117">
        <v>4.3999999999999997E-2</v>
      </c>
      <c r="D59" s="117">
        <v>4.3999999999999997E-2</v>
      </c>
      <c r="E59" s="117">
        <v>4.3999999999999997E-2</v>
      </c>
      <c r="F59" s="117">
        <v>4.3999999999999997E-2</v>
      </c>
      <c r="G59" s="117">
        <v>4.3999999999999997E-2</v>
      </c>
      <c r="H59" s="117">
        <v>4.3999999999999997E-2</v>
      </c>
      <c r="I59" s="117">
        <v>4.3999999999999997E-2</v>
      </c>
      <c r="J59" s="117">
        <v>4.4999999999999998E-2</v>
      </c>
      <c r="K59" s="117">
        <v>4.4999999999999998E-2</v>
      </c>
      <c r="L59" s="117">
        <v>4.4999999999999998E-2</v>
      </c>
      <c r="M59" s="117">
        <v>4.4999999999999998E-2</v>
      </c>
    </row>
    <row r="60" spans="1:13" x14ac:dyDescent="0.25">
      <c r="A60" s="105">
        <v>49</v>
      </c>
      <c r="B60" s="117">
        <v>4.4999999999999998E-2</v>
      </c>
      <c r="C60" s="117">
        <v>4.4999999999999998E-2</v>
      </c>
      <c r="D60" s="117">
        <v>4.4999999999999998E-2</v>
      </c>
      <c r="E60" s="117">
        <v>4.4999999999999998E-2</v>
      </c>
      <c r="F60" s="117">
        <v>4.5999999999999999E-2</v>
      </c>
      <c r="G60" s="117">
        <v>4.5999999999999999E-2</v>
      </c>
      <c r="H60" s="117">
        <v>4.5999999999999999E-2</v>
      </c>
      <c r="I60" s="117">
        <v>4.5999999999999999E-2</v>
      </c>
      <c r="J60" s="117">
        <v>4.5999999999999999E-2</v>
      </c>
      <c r="K60" s="117">
        <v>4.5999999999999999E-2</v>
      </c>
      <c r="L60" s="117">
        <v>4.5999999999999999E-2</v>
      </c>
      <c r="M60" s="117">
        <v>4.7E-2</v>
      </c>
    </row>
    <row r="61" spans="1:13" x14ac:dyDescent="0.25">
      <c r="A61" s="105">
        <v>50</v>
      </c>
      <c r="B61" s="117">
        <v>4.7E-2</v>
      </c>
      <c r="C61" s="117">
        <v>4.7E-2</v>
      </c>
      <c r="D61" s="117">
        <v>4.7E-2</v>
      </c>
      <c r="E61" s="117">
        <v>4.7E-2</v>
      </c>
      <c r="F61" s="117">
        <v>4.7E-2</v>
      </c>
      <c r="G61" s="117">
        <v>4.7E-2</v>
      </c>
      <c r="H61" s="117">
        <v>4.7E-2</v>
      </c>
      <c r="I61" s="117">
        <v>4.8000000000000001E-2</v>
      </c>
      <c r="J61" s="117">
        <v>4.8000000000000001E-2</v>
      </c>
      <c r="K61" s="117">
        <v>4.8000000000000001E-2</v>
      </c>
      <c r="L61" s="117">
        <v>4.8000000000000001E-2</v>
      </c>
      <c r="M61" s="117">
        <v>4.8000000000000001E-2</v>
      </c>
    </row>
    <row r="62" spans="1:13" x14ac:dyDescent="0.25">
      <c r="A62" s="105">
        <v>51</v>
      </c>
      <c r="B62" s="117">
        <v>4.8000000000000001E-2</v>
      </c>
      <c r="C62" s="117">
        <v>4.8000000000000001E-2</v>
      </c>
      <c r="D62" s="117">
        <v>4.9000000000000002E-2</v>
      </c>
      <c r="E62" s="117">
        <v>4.9000000000000002E-2</v>
      </c>
      <c r="F62" s="117">
        <v>4.9000000000000002E-2</v>
      </c>
      <c r="G62" s="117">
        <v>4.9000000000000002E-2</v>
      </c>
      <c r="H62" s="117">
        <v>4.9000000000000002E-2</v>
      </c>
      <c r="I62" s="117">
        <v>4.9000000000000002E-2</v>
      </c>
      <c r="J62" s="117">
        <v>0.05</v>
      </c>
      <c r="K62" s="117">
        <v>0.05</v>
      </c>
      <c r="L62" s="117">
        <v>0.05</v>
      </c>
      <c r="M62" s="117">
        <v>0.05</v>
      </c>
    </row>
    <row r="63" spans="1:13" x14ac:dyDescent="0.25">
      <c r="A63" s="105">
        <v>52</v>
      </c>
      <c r="B63" s="117">
        <v>0.05</v>
      </c>
      <c r="C63" s="117">
        <v>0.05</v>
      </c>
      <c r="D63" s="117">
        <v>0.05</v>
      </c>
      <c r="E63" s="117">
        <v>5.0999999999999997E-2</v>
      </c>
      <c r="F63" s="117">
        <v>5.0999999999999997E-2</v>
      </c>
      <c r="G63" s="117">
        <v>5.0999999999999997E-2</v>
      </c>
      <c r="H63" s="117">
        <v>5.0999999999999997E-2</v>
      </c>
      <c r="I63" s="117">
        <v>5.0999999999999997E-2</v>
      </c>
      <c r="J63" s="117">
        <v>5.0999999999999997E-2</v>
      </c>
      <c r="K63" s="117">
        <v>5.1999999999999998E-2</v>
      </c>
      <c r="L63" s="117">
        <v>5.1999999999999998E-2</v>
      </c>
      <c r="M63" s="117">
        <v>5.1999999999999998E-2</v>
      </c>
    </row>
    <row r="64" spans="1:13" x14ac:dyDescent="0.25">
      <c r="A64" s="105">
        <v>53</v>
      </c>
      <c r="B64" s="117">
        <v>5.1999999999999998E-2</v>
      </c>
      <c r="C64" s="117">
        <v>5.1999999999999998E-2</v>
      </c>
      <c r="D64" s="117">
        <v>5.1999999999999998E-2</v>
      </c>
      <c r="E64" s="117">
        <v>5.1999999999999998E-2</v>
      </c>
      <c r="F64" s="117">
        <v>5.2999999999999999E-2</v>
      </c>
      <c r="G64" s="117">
        <v>5.2999999999999999E-2</v>
      </c>
      <c r="H64" s="117">
        <v>5.2999999999999999E-2</v>
      </c>
      <c r="I64" s="117">
        <v>5.2999999999999999E-2</v>
      </c>
      <c r="J64" s="117">
        <v>5.2999999999999999E-2</v>
      </c>
      <c r="K64" s="117">
        <v>5.2999999999999999E-2</v>
      </c>
      <c r="L64" s="117">
        <v>5.3999999999999999E-2</v>
      </c>
      <c r="M64" s="117">
        <v>5.3999999999999999E-2</v>
      </c>
    </row>
    <row r="65" spans="1:13" x14ac:dyDescent="0.25">
      <c r="A65" s="105">
        <v>54</v>
      </c>
      <c r="B65" s="117">
        <v>5.3999999999999999E-2</v>
      </c>
      <c r="C65" s="117">
        <v>5.3999999999999999E-2</v>
      </c>
      <c r="D65" s="117">
        <v>5.3999999999999999E-2</v>
      </c>
      <c r="E65" s="117">
        <v>5.5E-2</v>
      </c>
      <c r="F65" s="117">
        <v>5.5E-2</v>
      </c>
      <c r="G65" s="117">
        <v>5.5E-2</v>
      </c>
      <c r="H65" s="117">
        <v>5.5E-2</v>
      </c>
      <c r="I65" s="117">
        <v>5.5E-2</v>
      </c>
      <c r="J65" s="117">
        <v>5.5E-2</v>
      </c>
      <c r="K65" s="117">
        <v>5.6000000000000001E-2</v>
      </c>
      <c r="L65" s="117">
        <v>5.6000000000000001E-2</v>
      </c>
      <c r="M65" s="117">
        <v>5.6000000000000001E-2</v>
      </c>
    </row>
    <row r="66" spans="1:13" x14ac:dyDescent="0.25">
      <c r="A66" s="105">
        <v>55</v>
      </c>
      <c r="B66" s="117">
        <v>5.6000000000000001E-2</v>
      </c>
      <c r="C66" s="117">
        <v>5.6000000000000001E-2</v>
      </c>
      <c r="D66" s="117">
        <v>5.6000000000000001E-2</v>
      </c>
      <c r="E66" s="117">
        <v>5.7000000000000002E-2</v>
      </c>
      <c r="F66" s="117">
        <v>5.7000000000000002E-2</v>
      </c>
      <c r="G66" s="117">
        <v>5.7000000000000002E-2</v>
      </c>
      <c r="H66" s="117">
        <v>5.7000000000000002E-2</v>
      </c>
      <c r="I66" s="117">
        <v>5.7000000000000002E-2</v>
      </c>
      <c r="J66" s="117">
        <v>5.8000000000000003E-2</v>
      </c>
      <c r="K66" s="117">
        <v>5.8000000000000003E-2</v>
      </c>
      <c r="L66" s="117">
        <v>5.8000000000000003E-2</v>
      </c>
      <c r="M66" s="117">
        <v>5.8000000000000003E-2</v>
      </c>
    </row>
    <row r="67" spans="1:13" x14ac:dyDescent="0.25">
      <c r="A67" s="105">
        <v>56</v>
      </c>
      <c r="B67" s="117">
        <v>5.8000000000000003E-2</v>
      </c>
      <c r="C67" s="117">
        <v>5.8999999999999997E-2</v>
      </c>
      <c r="D67" s="117">
        <v>5.8999999999999997E-2</v>
      </c>
      <c r="E67" s="117">
        <v>5.8999999999999997E-2</v>
      </c>
      <c r="F67" s="117">
        <v>5.8999999999999997E-2</v>
      </c>
      <c r="G67" s="117">
        <v>5.8999999999999997E-2</v>
      </c>
      <c r="H67" s="117">
        <v>0.06</v>
      </c>
      <c r="I67" s="117">
        <v>0.06</v>
      </c>
      <c r="J67" s="117">
        <v>0.06</v>
      </c>
      <c r="K67" s="117">
        <v>0.06</v>
      </c>
      <c r="L67" s="117">
        <v>0.06</v>
      </c>
      <c r="M67" s="117">
        <v>6.0999999999999999E-2</v>
      </c>
    </row>
    <row r="68" spans="1:13" x14ac:dyDescent="0.25">
      <c r="A68" s="105">
        <v>57</v>
      </c>
      <c r="B68" s="117">
        <v>6.0999999999999999E-2</v>
      </c>
      <c r="C68" s="117">
        <v>6.0999999999999999E-2</v>
      </c>
      <c r="D68" s="117">
        <v>6.0999999999999999E-2</v>
      </c>
      <c r="E68" s="117">
        <v>6.0999999999999999E-2</v>
      </c>
      <c r="F68" s="117">
        <v>6.2E-2</v>
      </c>
      <c r="G68" s="117">
        <v>6.2E-2</v>
      </c>
      <c r="H68" s="117">
        <v>6.2E-2</v>
      </c>
      <c r="I68" s="117">
        <v>6.2E-2</v>
      </c>
      <c r="J68" s="117">
        <v>6.3E-2</v>
      </c>
      <c r="K68" s="117">
        <v>6.3E-2</v>
      </c>
      <c r="L68" s="117">
        <v>6.3E-2</v>
      </c>
      <c r="M68" s="117">
        <v>6.3E-2</v>
      </c>
    </row>
    <row r="69" spans="1:13" x14ac:dyDescent="0.25">
      <c r="A69" s="105">
        <v>58</v>
      </c>
      <c r="B69" s="117">
        <v>6.3E-2</v>
      </c>
      <c r="C69" s="117">
        <v>6.4000000000000001E-2</v>
      </c>
      <c r="D69" s="117">
        <v>6.4000000000000001E-2</v>
      </c>
      <c r="E69" s="117">
        <v>6.4000000000000001E-2</v>
      </c>
      <c r="F69" s="117">
        <v>6.4000000000000001E-2</v>
      </c>
      <c r="G69" s="117">
        <v>6.5000000000000002E-2</v>
      </c>
      <c r="H69" s="117">
        <v>6.5000000000000002E-2</v>
      </c>
      <c r="I69" s="117">
        <v>6.5000000000000002E-2</v>
      </c>
      <c r="J69" s="117">
        <v>6.5000000000000002E-2</v>
      </c>
      <c r="K69" s="117">
        <v>6.5000000000000002E-2</v>
      </c>
      <c r="L69" s="117">
        <v>6.6000000000000003E-2</v>
      </c>
      <c r="M69" s="117">
        <v>6.6000000000000003E-2</v>
      </c>
    </row>
    <row r="70" spans="1:13" x14ac:dyDescent="0.25">
      <c r="A70" s="105">
        <v>59</v>
      </c>
      <c r="B70" s="117">
        <v>6.6000000000000003E-2</v>
      </c>
      <c r="C70" s="117">
        <v>6.6000000000000003E-2</v>
      </c>
      <c r="D70" s="117">
        <v>6.7000000000000004E-2</v>
      </c>
      <c r="E70" s="117">
        <v>6.7000000000000004E-2</v>
      </c>
      <c r="F70" s="117">
        <v>6.7000000000000004E-2</v>
      </c>
      <c r="G70" s="117">
        <v>6.7000000000000004E-2</v>
      </c>
      <c r="H70" s="117">
        <v>6.8000000000000005E-2</v>
      </c>
      <c r="I70" s="117">
        <v>6.8000000000000005E-2</v>
      </c>
      <c r="J70" s="117">
        <v>6.8000000000000005E-2</v>
      </c>
      <c r="K70" s="117">
        <v>6.8000000000000005E-2</v>
      </c>
      <c r="L70" s="117">
        <v>6.9000000000000006E-2</v>
      </c>
      <c r="M70" s="117">
        <v>6.9000000000000006E-2</v>
      </c>
    </row>
    <row r="71" spans="1:13" x14ac:dyDescent="0.25">
      <c r="A71" s="105">
        <v>60</v>
      </c>
      <c r="B71" s="117">
        <v>6.9000000000000006E-2</v>
      </c>
      <c r="C71" s="117">
        <v>6.9000000000000006E-2</v>
      </c>
      <c r="D71" s="117">
        <v>7.0000000000000007E-2</v>
      </c>
      <c r="E71" s="117">
        <v>7.0000000000000007E-2</v>
      </c>
      <c r="F71" s="117">
        <v>7.0000000000000007E-2</v>
      </c>
      <c r="G71" s="117">
        <v>7.0000000000000007E-2</v>
      </c>
      <c r="H71" s="117">
        <v>7.0000000000000007E-2</v>
      </c>
      <c r="I71" s="117">
        <v>7.0999999999999994E-2</v>
      </c>
      <c r="J71" s="117">
        <v>7.0999999999999994E-2</v>
      </c>
      <c r="K71" s="117">
        <v>7.0999999999999994E-2</v>
      </c>
      <c r="L71" s="117">
        <v>7.0999999999999994E-2</v>
      </c>
      <c r="M71" s="117">
        <v>7.0999999999999994E-2</v>
      </c>
    </row>
    <row r="72" spans="1:13" x14ac:dyDescent="0.25">
      <c r="A72" s="105">
        <v>61</v>
      </c>
      <c r="B72" s="117">
        <v>7.1999999999999995E-2</v>
      </c>
      <c r="C72" s="117">
        <v>7.1999999999999995E-2</v>
      </c>
      <c r="D72" s="117">
        <v>7.1999999999999995E-2</v>
      </c>
      <c r="E72" s="117">
        <v>7.1999999999999995E-2</v>
      </c>
      <c r="F72" s="117">
        <v>7.1999999999999995E-2</v>
      </c>
      <c r="G72" s="117">
        <v>7.2999999999999995E-2</v>
      </c>
      <c r="H72" s="117">
        <v>7.2999999999999995E-2</v>
      </c>
      <c r="I72" s="117">
        <v>7.2999999999999995E-2</v>
      </c>
      <c r="J72" s="117">
        <v>7.2999999999999995E-2</v>
      </c>
      <c r="K72" s="117">
        <v>7.3999999999999996E-2</v>
      </c>
      <c r="L72" s="117">
        <v>7.3999999999999996E-2</v>
      </c>
      <c r="M72" s="117">
        <v>7.3999999999999996E-2</v>
      </c>
    </row>
    <row r="73" spans="1:13" x14ac:dyDescent="0.25">
      <c r="A73" s="105">
        <v>62</v>
      </c>
      <c r="B73" s="117">
        <v>7.3999999999999996E-2</v>
      </c>
      <c r="C73" s="117">
        <v>7.3999999999999996E-2</v>
      </c>
      <c r="D73" s="117">
        <v>7.4999999999999997E-2</v>
      </c>
      <c r="E73" s="117">
        <v>7.4999999999999997E-2</v>
      </c>
      <c r="F73" s="117">
        <v>7.4999999999999997E-2</v>
      </c>
      <c r="G73" s="117">
        <v>7.4999999999999997E-2</v>
      </c>
      <c r="H73" s="117">
        <v>7.5999999999999998E-2</v>
      </c>
      <c r="I73" s="117">
        <v>7.5999999999999998E-2</v>
      </c>
      <c r="J73" s="117">
        <v>7.5999999999999998E-2</v>
      </c>
      <c r="K73" s="117">
        <v>7.5999999999999998E-2</v>
      </c>
      <c r="L73" s="117">
        <v>7.6999999999999999E-2</v>
      </c>
      <c r="M73" s="117">
        <v>7.6999999999999999E-2</v>
      </c>
    </row>
    <row r="74" spans="1:13" x14ac:dyDescent="0.25">
      <c r="A74" s="105">
        <v>63</v>
      </c>
      <c r="B74" s="117">
        <v>7.6999999999999999E-2</v>
      </c>
      <c r="C74" s="117">
        <v>7.6999999999999999E-2</v>
      </c>
      <c r="D74" s="117">
        <v>7.8E-2</v>
      </c>
      <c r="E74" s="117">
        <v>7.8E-2</v>
      </c>
      <c r="F74" s="117">
        <v>7.8E-2</v>
      </c>
      <c r="G74" s="117">
        <v>7.8E-2</v>
      </c>
      <c r="H74" s="117">
        <v>7.9000000000000001E-2</v>
      </c>
      <c r="I74" s="117">
        <v>7.9000000000000001E-2</v>
      </c>
      <c r="J74" s="117">
        <v>7.9000000000000001E-2</v>
      </c>
      <c r="K74" s="117">
        <v>7.9000000000000001E-2</v>
      </c>
      <c r="L74" s="117">
        <v>0.08</v>
      </c>
      <c r="M74" s="117">
        <v>0.08</v>
      </c>
    </row>
    <row r="75" spans="1:13" x14ac:dyDescent="0.25">
      <c r="A75" s="105">
        <v>64</v>
      </c>
      <c r="B75" s="117">
        <v>0.08</v>
      </c>
      <c r="C75" s="117">
        <v>0.08</v>
      </c>
      <c r="D75" s="117">
        <v>8.1000000000000003E-2</v>
      </c>
      <c r="E75" s="117">
        <v>8.1000000000000003E-2</v>
      </c>
      <c r="F75" s="117">
        <v>8.1000000000000003E-2</v>
      </c>
      <c r="G75" s="117">
        <v>8.2000000000000003E-2</v>
      </c>
      <c r="H75" s="117">
        <v>8.2000000000000003E-2</v>
      </c>
      <c r="I75" s="117">
        <v>8.2000000000000003E-2</v>
      </c>
      <c r="J75" s="117">
        <v>8.2000000000000003E-2</v>
      </c>
      <c r="K75" s="117">
        <v>8.3000000000000004E-2</v>
      </c>
      <c r="L75" s="117">
        <v>8.3000000000000004E-2</v>
      </c>
      <c r="M75" s="117">
        <v>8.3000000000000004E-2</v>
      </c>
    </row>
    <row r="76" spans="1:13" x14ac:dyDescent="0.25">
      <c r="A76" s="105">
        <v>65</v>
      </c>
      <c r="B76" s="117">
        <v>8.3000000000000004E-2</v>
      </c>
      <c r="C76" s="117"/>
      <c r="D76" s="117"/>
      <c r="E76" s="117"/>
      <c r="F76" s="117"/>
      <c r="G76" s="117"/>
      <c r="H76" s="117"/>
      <c r="I76" s="117"/>
      <c r="J76" s="117"/>
      <c r="K76" s="117"/>
      <c r="L76" s="117"/>
      <c r="M76" s="117"/>
    </row>
  </sheetData>
  <sheetProtection algorithmName="SHA-512" hashValue="bDTnZTi4BQ5N9Ho6RG2X2I2bX48Y1MO+xB1irLJJmXsdCfQj/GaRNuKI6k2K4a2ZH3xo871dpkQWkI5MQeza5A==" saltValue="OlOmvGmbe0yjJYAs3+PnTw==" spinCount="100000" sheet="1" objects="1" scenarios="1"/>
  <conditionalFormatting sqref="A6:A16 A18:A21">
    <cfRule type="expression" dxfId="117" priority="17" stopIfTrue="1">
      <formula>MOD(ROW(),2)=0</formula>
    </cfRule>
    <cfRule type="expression" dxfId="116" priority="18" stopIfTrue="1">
      <formula>MOD(ROW(),2)&lt;&gt;0</formula>
    </cfRule>
  </conditionalFormatting>
  <conditionalFormatting sqref="B6:M16 C17:M21">
    <cfRule type="expression" dxfId="115" priority="19" stopIfTrue="1">
      <formula>MOD(ROW(),2)=0</formula>
    </cfRule>
    <cfRule type="expression" dxfId="114" priority="20" stopIfTrue="1">
      <formula>MOD(ROW(),2)&lt;&gt;0</formula>
    </cfRule>
  </conditionalFormatting>
  <conditionalFormatting sqref="A17">
    <cfRule type="expression" dxfId="113" priority="11" stopIfTrue="1">
      <formula>MOD(ROW(),2)=0</formula>
    </cfRule>
    <cfRule type="expression" dxfId="112" priority="12" stopIfTrue="1">
      <formula>MOD(ROW(),2)&lt;&gt;0</formula>
    </cfRule>
  </conditionalFormatting>
  <conditionalFormatting sqref="B17">
    <cfRule type="expression" dxfId="111" priority="9" stopIfTrue="1">
      <formula>MOD(ROW(),2)=0</formula>
    </cfRule>
    <cfRule type="expression" dxfId="110" priority="10" stopIfTrue="1">
      <formula>MOD(ROW(),2)&lt;&gt;0</formula>
    </cfRule>
  </conditionalFormatting>
  <conditionalFormatting sqref="A26:A76">
    <cfRule type="expression" dxfId="109" priority="3" stopIfTrue="1">
      <formula>MOD(ROW(),2)=0</formula>
    </cfRule>
    <cfRule type="expression" dxfId="108" priority="4" stopIfTrue="1">
      <formula>MOD(ROW(),2)&lt;&gt;0</formula>
    </cfRule>
  </conditionalFormatting>
  <conditionalFormatting sqref="B26:M76">
    <cfRule type="expression" dxfId="107" priority="5" stopIfTrue="1">
      <formula>MOD(ROW(),2)=0</formula>
    </cfRule>
    <cfRule type="expression" dxfId="106" priority="6" stopIfTrue="1">
      <formula>MOD(ROW(),2)&lt;&gt;0</formula>
    </cfRule>
  </conditionalFormatting>
  <conditionalFormatting sqref="B18:B21">
    <cfRule type="expression" dxfId="105" priority="1" stopIfTrue="1">
      <formula>MOD(ROW(),2)=0</formula>
    </cfRule>
    <cfRule type="expression" dxfId="104" priority="2" stopIfTrue="1">
      <formula>MOD(ROW(),2)&lt;&gt;0</formula>
    </cfRule>
  </conditionalFormatting>
  <hyperlinks>
    <hyperlink ref="B24" location="Assumptions!A1" display="Assumptions" xr:uid="{25D71A33-8678-4E42-B491-7BE07BC8CF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114"/>
  <dimension ref="A1:M60"/>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Abatement - x-823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646</v>
      </c>
      <c r="C9" s="83"/>
      <c r="D9" s="83"/>
      <c r="E9" s="83"/>
      <c r="F9" s="83"/>
      <c r="G9" s="83"/>
      <c r="H9" s="83"/>
      <c r="I9" s="83"/>
      <c r="J9" s="83"/>
      <c r="K9" s="83"/>
      <c r="L9" s="83"/>
      <c r="M9" s="83"/>
    </row>
    <row r="10" spans="1:13" x14ac:dyDescent="0.25">
      <c r="A10" s="82" t="s">
        <v>2</v>
      </c>
      <c r="B10" s="83" t="s">
        <v>666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450</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823</v>
      </c>
      <c r="C14" s="83"/>
      <c r="D14" s="83"/>
      <c r="E14" s="83"/>
      <c r="F14" s="83"/>
      <c r="G14" s="83"/>
      <c r="H14" s="83"/>
      <c r="I14" s="83"/>
      <c r="J14" s="83"/>
      <c r="K14" s="83"/>
      <c r="L14" s="83"/>
      <c r="M14" s="83"/>
    </row>
    <row r="15" spans="1:13" x14ac:dyDescent="0.25">
      <c r="A15" s="82" t="s">
        <v>53</v>
      </c>
      <c r="B15" s="83" t="s">
        <v>667</v>
      </c>
      <c r="C15" s="83"/>
      <c r="D15" s="83"/>
      <c r="E15" s="83"/>
      <c r="F15" s="83"/>
      <c r="G15" s="83"/>
      <c r="H15" s="83"/>
      <c r="I15" s="83"/>
      <c r="J15" s="83"/>
      <c r="K15" s="83"/>
      <c r="L15" s="83"/>
      <c r="M15" s="83"/>
    </row>
    <row r="16" spans="1:13" x14ac:dyDescent="0.25">
      <c r="A16" s="82" t="s">
        <v>54</v>
      </c>
      <c r="B16" s="83" t="s">
        <v>650</v>
      </c>
      <c r="C16" s="83"/>
      <c r="D16" s="83"/>
      <c r="E16" s="83"/>
      <c r="F16" s="83"/>
      <c r="G16" s="83"/>
      <c r="H16" s="83"/>
      <c r="I16" s="83"/>
      <c r="J16" s="83"/>
      <c r="K16" s="83"/>
      <c r="L16" s="83"/>
      <c r="M16" s="83"/>
    </row>
    <row r="17" spans="1:13" x14ac:dyDescent="0.25">
      <c r="A17" s="77" t="s">
        <v>735</v>
      </c>
      <c r="B17" s="83" t="str">
        <f>INDEX('Factor List'!$L:$L,MATCH(B$15,'Factor List'!$J:$J,0))</f>
        <v>Abatement of member’s pension on return to work, dated 27 September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482</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17">
        <v>1</v>
      </c>
      <c r="C27" s="117">
        <v>0.995</v>
      </c>
      <c r="D27" s="117">
        <v>0.99099999999999999</v>
      </c>
      <c r="E27" s="117">
        <v>0.98599999999999999</v>
      </c>
      <c r="F27" s="117">
        <v>0.98199999999999998</v>
      </c>
      <c r="G27" s="117">
        <v>0.97699999999999998</v>
      </c>
      <c r="H27" s="117">
        <v>0.97299999999999998</v>
      </c>
      <c r="I27" s="117">
        <v>0.96799999999999997</v>
      </c>
      <c r="J27" s="117">
        <v>0.96399999999999997</v>
      </c>
      <c r="K27" s="117">
        <v>0.95899999999999996</v>
      </c>
      <c r="L27" s="117">
        <v>0.95499999999999996</v>
      </c>
      <c r="M27" s="117">
        <v>0.95</v>
      </c>
    </row>
    <row r="28" spans="1:13" x14ac:dyDescent="0.25">
      <c r="A28" s="105">
        <v>1</v>
      </c>
      <c r="B28" s="117">
        <v>0.94599999999999995</v>
      </c>
      <c r="C28" s="117">
        <v>0.94199999999999995</v>
      </c>
      <c r="D28" s="117">
        <v>0.93799999999999994</v>
      </c>
      <c r="E28" s="117">
        <v>0.93400000000000005</v>
      </c>
      <c r="F28" s="117">
        <v>0.93</v>
      </c>
      <c r="G28" s="117">
        <v>0.92500000000000004</v>
      </c>
      <c r="H28" s="117">
        <v>0.92100000000000004</v>
      </c>
      <c r="I28" s="117">
        <v>0.91700000000000004</v>
      </c>
      <c r="J28" s="117">
        <v>0.91300000000000003</v>
      </c>
      <c r="K28" s="117">
        <v>0.90900000000000003</v>
      </c>
      <c r="L28" s="117">
        <v>0.90500000000000003</v>
      </c>
      <c r="M28" s="117">
        <v>0.90100000000000002</v>
      </c>
    </row>
    <row r="29" spans="1:13" x14ac:dyDescent="0.25">
      <c r="A29" s="105">
        <v>2</v>
      </c>
      <c r="B29" s="117">
        <v>0.89700000000000002</v>
      </c>
      <c r="C29" s="117">
        <v>0.89300000000000002</v>
      </c>
      <c r="D29" s="117">
        <v>0.88900000000000001</v>
      </c>
      <c r="E29" s="117">
        <v>0.88500000000000001</v>
      </c>
      <c r="F29" s="117">
        <v>0.88200000000000001</v>
      </c>
      <c r="G29" s="117">
        <v>0.878</v>
      </c>
      <c r="H29" s="117">
        <v>0.874</v>
      </c>
      <c r="I29" s="117">
        <v>0.87</v>
      </c>
      <c r="J29" s="117">
        <v>0.86699999999999999</v>
      </c>
      <c r="K29" s="117">
        <v>0.86299999999999999</v>
      </c>
      <c r="L29" s="117">
        <v>0.85899999999999999</v>
      </c>
      <c r="M29" s="117">
        <v>0.85499999999999998</v>
      </c>
    </row>
    <row r="30" spans="1:13" x14ac:dyDescent="0.25">
      <c r="A30" s="105">
        <v>3</v>
      </c>
      <c r="B30" s="117">
        <v>0.85199999999999998</v>
      </c>
      <c r="C30" s="117">
        <v>0.84799999999999998</v>
      </c>
      <c r="D30" s="117">
        <v>0.84499999999999997</v>
      </c>
      <c r="E30" s="117">
        <v>0.84099999999999997</v>
      </c>
      <c r="F30" s="117">
        <v>0.83799999999999997</v>
      </c>
      <c r="G30" s="117">
        <v>0.83399999999999996</v>
      </c>
      <c r="H30" s="117">
        <v>0.83099999999999996</v>
      </c>
      <c r="I30" s="117">
        <v>0.82699999999999996</v>
      </c>
      <c r="J30" s="117">
        <v>0.82399999999999995</v>
      </c>
      <c r="K30" s="117">
        <v>0.82</v>
      </c>
      <c r="L30" s="117">
        <v>0.81699999999999995</v>
      </c>
      <c r="M30" s="117">
        <v>0.81399999999999995</v>
      </c>
    </row>
    <row r="31" spans="1:13" x14ac:dyDescent="0.25">
      <c r="A31" s="105">
        <v>4</v>
      </c>
      <c r="B31" s="117">
        <v>0.81</v>
      </c>
      <c r="C31" s="117">
        <v>0.80700000000000005</v>
      </c>
      <c r="D31" s="117">
        <v>0.80400000000000005</v>
      </c>
      <c r="E31" s="117">
        <v>0.80100000000000005</v>
      </c>
      <c r="F31" s="117">
        <v>0.79700000000000004</v>
      </c>
      <c r="G31" s="117">
        <v>0.79400000000000004</v>
      </c>
      <c r="H31" s="117">
        <v>0.79100000000000004</v>
      </c>
      <c r="I31" s="117">
        <v>0.78800000000000003</v>
      </c>
      <c r="J31" s="117">
        <v>0.78500000000000003</v>
      </c>
      <c r="K31" s="117">
        <v>0.78200000000000003</v>
      </c>
      <c r="L31" s="117">
        <v>0.77800000000000002</v>
      </c>
      <c r="M31" s="117">
        <v>0.77500000000000002</v>
      </c>
    </row>
    <row r="32" spans="1:13" x14ac:dyDescent="0.25">
      <c r="A32" s="105">
        <v>5</v>
      </c>
      <c r="B32" s="117">
        <v>0.77200000000000002</v>
      </c>
      <c r="C32" s="117">
        <v>0.76900000000000002</v>
      </c>
      <c r="D32" s="117">
        <v>0.76600000000000001</v>
      </c>
      <c r="E32" s="117">
        <v>0.76300000000000001</v>
      </c>
      <c r="F32" s="117">
        <v>0.76</v>
      </c>
      <c r="G32" s="117">
        <v>0.75700000000000001</v>
      </c>
      <c r="H32" s="117">
        <v>0.754</v>
      </c>
      <c r="I32" s="117">
        <v>0.751</v>
      </c>
      <c r="J32" s="117">
        <v>0.749</v>
      </c>
      <c r="K32" s="117">
        <v>0.746</v>
      </c>
      <c r="L32" s="117">
        <v>0.74299999999999999</v>
      </c>
      <c r="M32" s="117">
        <v>0.74</v>
      </c>
    </row>
    <row r="33" spans="1:13" x14ac:dyDescent="0.25">
      <c r="A33" s="105">
        <v>6</v>
      </c>
      <c r="B33" s="117">
        <v>0.73699999999999999</v>
      </c>
      <c r="C33" s="117">
        <v>0.73399999999999999</v>
      </c>
      <c r="D33" s="117">
        <v>0.73099999999999998</v>
      </c>
      <c r="E33" s="117">
        <v>0.72899999999999998</v>
      </c>
      <c r="F33" s="117">
        <v>0.72599999999999998</v>
      </c>
      <c r="G33" s="117">
        <v>0.72299999999999998</v>
      </c>
      <c r="H33" s="117">
        <v>0.72099999999999997</v>
      </c>
      <c r="I33" s="117">
        <v>0.71799999999999997</v>
      </c>
      <c r="J33" s="117">
        <v>0.71499999999999997</v>
      </c>
      <c r="K33" s="117">
        <v>0.71199999999999997</v>
      </c>
      <c r="L33" s="117">
        <v>0.71</v>
      </c>
      <c r="M33" s="117">
        <v>0.70699999999999996</v>
      </c>
    </row>
    <row r="34" spans="1:13" x14ac:dyDescent="0.25">
      <c r="A34" s="105">
        <v>7</v>
      </c>
      <c r="B34" s="117">
        <v>0.70399999999999996</v>
      </c>
      <c r="C34" s="117">
        <v>0.70199999999999996</v>
      </c>
      <c r="D34" s="117">
        <v>0.69899999999999995</v>
      </c>
      <c r="E34" s="117">
        <v>0.69699999999999995</v>
      </c>
      <c r="F34" s="117">
        <v>0.69399999999999995</v>
      </c>
      <c r="G34" s="117">
        <v>0.69199999999999995</v>
      </c>
      <c r="H34" s="117">
        <v>0.68899999999999995</v>
      </c>
      <c r="I34" s="117">
        <v>0.68700000000000006</v>
      </c>
      <c r="J34" s="117">
        <v>0.68400000000000005</v>
      </c>
      <c r="K34" s="117">
        <v>0.68200000000000005</v>
      </c>
      <c r="L34" s="117">
        <v>0.67900000000000005</v>
      </c>
      <c r="M34" s="117">
        <v>0.67700000000000005</v>
      </c>
    </row>
    <row r="35" spans="1:13" x14ac:dyDescent="0.25">
      <c r="A35" s="105">
        <v>8</v>
      </c>
      <c r="B35" s="117">
        <v>0.67400000000000004</v>
      </c>
      <c r="C35" s="117">
        <v>0.67200000000000004</v>
      </c>
      <c r="D35" s="117">
        <v>0.66900000000000004</v>
      </c>
      <c r="E35" s="117">
        <v>0.66700000000000004</v>
      </c>
      <c r="F35" s="117">
        <v>0.66500000000000004</v>
      </c>
      <c r="G35" s="117">
        <v>0.66200000000000003</v>
      </c>
      <c r="H35" s="117">
        <v>0.66</v>
      </c>
      <c r="I35" s="117">
        <v>0.65800000000000003</v>
      </c>
      <c r="J35" s="117">
        <v>0.65500000000000003</v>
      </c>
      <c r="K35" s="117">
        <v>0.65300000000000002</v>
      </c>
      <c r="L35" s="117">
        <v>0.65100000000000002</v>
      </c>
      <c r="M35" s="117">
        <v>0.64800000000000002</v>
      </c>
    </row>
    <row r="36" spans="1:13" x14ac:dyDescent="0.25">
      <c r="A36" s="105">
        <v>9</v>
      </c>
      <c r="B36" s="117">
        <v>0.64600000000000002</v>
      </c>
      <c r="C36" s="117">
        <v>0.64400000000000002</v>
      </c>
      <c r="D36" s="117">
        <v>0.64200000000000002</v>
      </c>
      <c r="E36" s="117">
        <v>0.63900000000000001</v>
      </c>
      <c r="F36" s="117">
        <v>0.63700000000000001</v>
      </c>
      <c r="G36" s="117">
        <v>0.63500000000000001</v>
      </c>
      <c r="H36" s="117">
        <v>0.63300000000000001</v>
      </c>
      <c r="I36" s="117">
        <v>0.63100000000000001</v>
      </c>
      <c r="J36" s="117">
        <v>0.628</v>
      </c>
      <c r="K36" s="117">
        <v>0.626</v>
      </c>
      <c r="L36" s="117">
        <v>0.624</v>
      </c>
      <c r="M36" s="117">
        <v>0.622</v>
      </c>
    </row>
    <row r="37" spans="1:13" x14ac:dyDescent="0.25">
      <c r="A37" s="105">
        <v>10</v>
      </c>
      <c r="B37" s="117">
        <v>0.62</v>
      </c>
      <c r="C37" s="117">
        <v>0.61799999999999999</v>
      </c>
      <c r="D37" s="117">
        <v>0.61599999999999999</v>
      </c>
      <c r="E37" s="117">
        <v>0.61399999999999999</v>
      </c>
      <c r="F37" s="117">
        <v>0.61199999999999999</v>
      </c>
      <c r="G37" s="117">
        <v>0.60899999999999999</v>
      </c>
      <c r="H37" s="117">
        <v>0.60699999999999998</v>
      </c>
      <c r="I37" s="117">
        <v>0.60499999999999998</v>
      </c>
      <c r="J37" s="117">
        <v>0.60299999999999998</v>
      </c>
      <c r="K37" s="117">
        <v>0.60099999999999998</v>
      </c>
      <c r="L37" s="117">
        <v>0.59899999999999998</v>
      </c>
      <c r="M37" s="117">
        <v>0.59699999999999998</v>
      </c>
    </row>
    <row r="38" spans="1:13" x14ac:dyDescent="0.25">
      <c r="A38" s="105">
        <v>11</v>
      </c>
      <c r="B38" s="117">
        <v>0.59499999999999997</v>
      </c>
      <c r="C38" s="117">
        <v>0.59299999999999997</v>
      </c>
      <c r="D38" s="117">
        <v>0.59099999999999997</v>
      </c>
      <c r="E38" s="117">
        <v>0.58899999999999997</v>
      </c>
      <c r="F38" s="117">
        <v>0.58799999999999997</v>
      </c>
      <c r="G38" s="117">
        <v>0.58599999999999997</v>
      </c>
      <c r="H38" s="117">
        <v>0.58399999999999996</v>
      </c>
      <c r="I38" s="117">
        <v>0.58199999999999996</v>
      </c>
      <c r="J38" s="117">
        <v>0.57999999999999996</v>
      </c>
      <c r="K38" s="117">
        <v>0.57799999999999996</v>
      </c>
      <c r="L38" s="117">
        <v>0.57599999999999996</v>
      </c>
      <c r="M38" s="117">
        <v>0.57399999999999995</v>
      </c>
    </row>
    <row r="39" spans="1:13" x14ac:dyDescent="0.25">
      <c r="A39" s="105">
        <v>12</v>
      </c>
      <c r="B39" s="117">
        <v>0.57199999999999995</v>
      </c>
      <c r="C39" s="117">
        <v>0.56999999999999995</v>
      </c>
      <c r="D39" s="117">
        <v>0.56899999999999995</v>
      </c>
      <c r="E39" s="117">
        <v>0.56699999999999995</v>
      </c>
      <c r="F39" s="117">
        <v>0.56499999999999995</v>
      </c>
      <c r="G39" s="117">
        <v>0.56299999999999994</v>
      </c>
      <c r="H39" s="117">
        <v>0.56200000000000006</v>
      </c>
      <c r="I39" s="117">
        <v>0.56000000000000005</v>
      </c>
      <c r="J39" s="117">
        <v>0.55800000000000005</v>
      </c>
      <c r="K39" s="117">
        <v>0.55600000000000005</v>
      </c>
      <c r="L39" s="117">
        <v>0.55400000000000005</v>
      </c>
      <c r="M39" s="117">
        <v>0.55300000000000005</v>
      </c>
    </row>
    <row r="40" spans="1:13" x14ac:dyDescent="0.25">
      <c r="A40" s="105">
        <v>13</v>
      </c>
      <c r="B40" s="117">
        <v>0.55100000000000005</v>
      </c>
      <c r="C40" s="117">
        <v>0.54900000000000004</v>
      </c>
      <c r="D40" s="117">
        <v>0.54700000000000004</v>
      </c>
      <c r="E40" s="117">
        <v>0.54600000000000004</v>
      </c>
      <c r="F40" s="117">
        <v>0.54400000000000004</v>
      </c>
      <c r="G40" s="117">
        <v>0.54200000000000004</v>
      </c>
      <c r="H40" s="117">
        <v>0.54100000000000004</v>
      </c>
      <c r="I40" s="117">
        <v>0.53900000000000003</v>
      </c>
      <c r="J40" s="117">
        <v>0.53700000000000003</v>
      </c>
      <c r="K40" s="117">
        <v>0.53600000000000003</v>
      </c>
      <c r="L40" s="117">
        <v>0.53400000000000003</v>
      </c>
      <c r="M40" s="117">
        <v>0.53200000000000003</v>
      </c>
    </row>
    <row r="41" spans="1:13" x14ac:dyDescent="0.25">
      <c r="A41" s="105">
        <v>14</v>
      </c>
      <c r="B41" s="117">
        <v>0.53100000000000003</v>
      </c>
      <c r="C41" s="117">
        <v>0.52900000000000003</v>
      </c>
      <c r="D41" s="117">
        <v>0.52700000000000002</v>
      </c>
      <c r="E41" s="117">
        <v>0.52600000000000002</v>
      </c>
      <c r="F41" s="117">
        <v>0.52400000000000002</v>
      </c>
      <c r="G41" s="117">
        <v>0.52300000000000002</v>
      </c>
      <c r="H41" s="117">
        <v>0.52100000000000002</v>
      </c>
      <c r="I41" s="117">
        <v>0.52</v>
      </c>
      <c r="J41" s="117">
        <v>0.51800000000000002</v>
      </c>
      <c r="K41" s="117">
        <v>0.51600000000000001</v>
      </c>
      <c r="L41" s="117">
        <v>0.51500000000000001</v>
      </c>
      <c r="M41" s="117">
        <v>0.51300000000000001</v>
      </c>
    </row>
    <row r="42" spans="1:13" x14ac:dyDescent="0.25">
      <c r="A42" s="105">
        <v>15</v>
      </c>
      <c r="B42" s="117">
        <v>0.51200000000000001</v>
      </c>
      <c r="C42" s="117">
        <v>0.51</v>
      </c>
      <c r="D42" s="117">
        <v>0.50900000000000001</v>
      </c>
      <c r="E42" s="117">
        <v>0.50700000000000001</v>
      </c>
      <c r="F42" s="117">
        <v>0.50600000000000001</v>
      </c>
      <c r="G42" s="117">
        <v>0.504</v>
      </c>
      <c r="H42" s="117">
        <v>0.503</v>
      </c>
      <c r="I42" s="117">
        <v>0.501</v>
      </c>
      <c r="J42" s="117">
        <v>0.5</v>
      </c>
      <c r="K42" s="117">
        <v>0.498</v>
      </c>
      <c r="L42" s="117">
        <v>0.497</v>
      </c>
      <c r="M42" s="117">
        <v>0.495</v>
      </c>
    </row>
    <row r="43" spans="1:13" x14ac:dyDescent="0.25">
      <c r="A43" s="105">
        <v>16</v>
      </c>
      <c r="B43" s="117">
        <v>0.49399999999999999</v>
      </c>
      <c r="C43" s="117">
        <v>0.49199999999999999</v>
      </c>
      <c r="D43" s="117">
        <v>0.49099999999999999</v>
      </c>
      <c r="E43" s="117">
        <v>0.49</v>
      </c>
      <c r="F43" s="117">
        <v>0.48799999999999999</v>
      </c>
      <c r="G43" s="117">
        <v>0.48699999999999999</v>
      </c>
      <c r="H43" s="117">
        <v>0.48499999999999999</v>
      </c>
      <c r="I43" s="117">
        <v>0.48399999999999999</v>
      </c>
      <c r="J43" s="117">
        <v>0.48299999999999998</v>
      </c>
      <c r="K43" s="117">
        <v>0.48099999999999998</v>
      </c>
      <c r="L43" s="117">
        <v>0.48</v>
      </c>
      <c r="M43" s="117">
        <v>0.47799999999999998</v>
      </c>
    </row>
    <row r="44" spans="1:13" x14ac:dyDescent="0.25">
      <c r="A44" s="105">
        <v>17</v>
      </c>
      <c r="B44" s="117">
        <v>0.47699999999999998</v>
      </c>
      <c r="C44" s="117">
        <v>0.47599999999999998</v>
      </c>
      <c r="D44" s="117">
        <v>0.47399999999999998</v>
      </c>
      <c r="E44" s="117">
        <v>0.47299999999999998</v>
      </c>
      <c r="F44" s="117">
        <v>0.47199999999999998</v>
      </c>
      <c r="G44" s="117">
        <v>0.47</v>
      </c>
      <c r="H44" s="117">
        <v>0.46899999999999997</v>
      </c>
      <c r="I44" s="117">
        <v>0.46800000000000003</v>
      </c>
      <c r="J44" s="117">
        <v>0.46600000000000003</v>
      </c>
      <c r="K44" s="117">
        <v>0.46500000000000002</v>
      </c>
      <c r="L44" s="117">
        <v>0.46400000000000002</v>
      </c>
      <c r="M44" s="117">
        <v>0.46200000000000002</v>
      </c>
    </row>
    <row r="45" spans="1:13" x14ac:dyDescent="0.25">
      <c r="A45" s="105">
        <v>18</v>
      </c>
      <c r="B45" s="117">
        <v>0.46100000000000002</v>
      </c>
      <c r="C45" s="117">
        <v>0.46</v>
      </c>
      <c r="D45" s="117">
        <v>0.45800000000000002</v>
      </c>
      <c r="E45" s="117">
        <v>0.45700000000000002</v>
      </c>
      <c r="F45" s="117">
        <v>0.45600000000000002</v>
      </c>
      <c r="G45" s="117">
        <v>0.45500000000000002</v>
      </c>
      <c r="H45" s="117">
        <v>0.45300000000000001</v>
      </c>
      <c r="I45" s="117">
        <v>0.45200000000000001</v>
      </c>
      <c r="J45" s="117">
        <v>0.45100000000000001</v>
      </c>
      <c r="K45" s="117">
        <v>0.45</v>
      </c>
      <c r="L45" s="117">
        <v>0.44800000000000001</v>
      </c>
      <c r="M45" s="117">
        <v>0.44700000000000001</v>
      </c>
    </row>
    <row r="46" spans="1:13" x14ac:dyDescent="0.25">
      <c r="A46" s="105">
        <v>19</v>
      </c>
      <c r="B46" s="117">
        <v>0.44600000000000001</v>
      </c>
      <c r="C46" s="117">
        <v>0.44500000000000001</v>
      </c>
      <c r="D46" s="117">
        <v>0.443</v>
      </c>
      <c r="E46" s="117">
        <v>0.442</v>
      </c>
      <c r="F46" s="117">
        <v>0.441</v>
      </c>
      <c r="G46" s="117">
        <v>0.44</v>
      </c>
      <c r="H46" s="117">
        <v>0.439</v>
      </c>
      <c r="I46" s="117">
        <v>0.437</v>
      </c>
      <c r="J46" s="117">
        <v>0.436</v>
      </c>
      <c r="K46" s="117">
        <v>0.435</v>
      </c>
      <c r="L46" s="117">
        <v>0.434</v>
      </c>
      <c r="M46" s="117">
        <v>0.433</v>
      </c>
    </row>
    <row r="47" spans="1:13" x14ac:dyDescent="0.25">
      <c r="A47" s="105">
        <v>20</v>
      </c>
      <c r="B47" s="117">
        <v>0.43099999999999999</v>
      </c>
      <c r="C47" s="117">
        <v>0.43</v>
      </c>
      <c r="D47" s="117">
        <v>0.42899999999999999</v>
      </c>
      <c r="E47" s="117">
        <v>0.42799999999999999</v>
      </c>
      <c r="F47" s="117">
        <v>0.42699999999999999</v>
      </c>
      <c r="G47" s="117">
        <v>0.42599999999999999</v>
      </c>
      <c r="H47" s="117">
        <v>0.42499999999999999</v>
      </c>
      <c r="I47" s="117">
        <v>0.42399999999999999</v>
      </c>
      <c r="J47" s="117">
        <v>0.42199999999999999</v>
      </c>
      <c r="K47" s="117">
        <v>0.42099999999999999</v>
      </c>
      <c r="L47" s="117">
        <v>0.42</v>
      </c>
      <c r="M47" s="117">
        <v>0.41899999999999998</v>
      </c>
    </row>
    <row r="48" spans="1:13" x14ac:dyDescent="0.25">
      <c r="A48" s="105">
        <v>21</v>
      </c>
      <c r="B48" s="117">
        <v>0.41799999999999998</v>
      </c>
      <c r="C48" s="117">
        <v>0.41699999999999998</v>
      </c>
      <c r="D48" s="117">
        <v>0.41599999999999998</v>
      </c>
      <c r="E48" s="117">
        <v>0.41499999999999998</v>
      </c>
      <c r="F48" s="117">
        <v>0.41399999999999998</v>
      </c>
      <c r="G48" s="117">
        <v>0.41299999999999998</v>
      </c>
      <c r="H48" s="117">
        <v>0.41099999999999998</v>
      </c>
      <c r="I48" s="117">
        <v>0.41</v>
      </c>
      <c r="J48" s="117">
        <v>0.40899999999999997</v>
      </c>
      <c r="K48" s="117">
        <v>0.40799999999999997</v>
      </c>
      <c r="L48" s="117">
        <v>0.40699999999999997</v>
      </c>
      <c r="M48" s="117">
        <v>0.40600000000000003</v>
      </c>
    </row>
    <row r="49" spans="1:13" x14ac:dyDescent="0.25">
      <c r="A49" s="105">
        <v>22</v>
      </c>
      <c r="B49" s="117">
        <v>0.40500000000000003</v>
      </c>
      <c r="C49" s="117">
        <v>0.40400000000000003</v>
      </c>
      <c r="D49" s="117">
        <v>0.40300000000000002</v>
      </c>
      <c r="E49" s="117">
        <v>0.40200000000000002</v>
      </c>
      <c r="F49" s="117">
        <v>0.40100000000000002</v>
      </c>
      <c r="G49" s="117">
        <v>0.4</v>
      </c>
      <c r="H49" s="117">
        <v>0.39900000000000002</v>
      </c>
      <c r="I49" s="117">
        <v>0.39800000000000002</v>
      </c>
      <c r="J49" s="117">
        <v>0.39700000000000002</v>
      </c>
      <c r="K49" s="117">
        <v>0.39600000000000002</v>
      </c>
      <c r="L49" s="117">
        <v>0.39500000000000002</v>
      </c>
      <c r="M49" s="117">
        <v>0.39400000000000002</v>
      </c>
    </row>
    <row r="50" spans="1:13" x14ac:dyDescent="0.25">
      <c r="A50" s="105">
        <v>23</v>
      </c>
      <c r="B50" s="117">
        <v>0.39300000000000002</v>
      </c>
      <c r="C50" s="117">
        <v>0.39200000000000002</v>
      </c>
      <c r="D50" s="117">
        <v>0.39100000000000001</v>
      </c>
      <c r="E50" s="117">
        <v>0.39</v>
      </c>
      <c r="F50" s="117">
        <v>0.38900000000000001</v>
      </c>
      <c r="G50" s="117">
        <v>0.38800000000000001</v>
      </c>
      <c r="H50" s="117">
        <v>0.38700000000000001</v>
      </c>
      <c r="I50" s="117">
        <v>0.38600000000000001</v>
      </c>
      <c r="J50" s="117">
        <v>0.38500000000000001</v>
      </c>
      <c r="K50" s="117">
        <v>0.38400000000000001</v>
      </c>
      <c r="L50" s="117">
        <v>0.38300000000000001</v>
      </c>
      <c r="M50" s="117">
        <v>0.38200000000000001</v>
      </c>
    </row>
    <row r="51" spans="1:13" x14ac:dyDescent="0.25">
      <c r="A51" s="105">
        <v>24</v>
      </c>
      <c r="B51" s="117">
        <v>0.38100000000000001</v>
      </c>
      <c r="C51" s="117">
        <v>0.38</v>
      </c>
      <c r="D51" s="117">
        <v>0.379</v>
      </c>
      <c r="E51" s="117">
        <v>0.378</v>
      </c>
      <c r="F51" s="117">
        <v>0.377</v>
      </c>
      <c r="G51" s="117">
        <v>0.376</v>
      </c>
      <c r="H51" s="117">
        <v>0.375</v>
      </c>
      <c r="I51" s="117">
        <v>0.374</v>
      </c>
      <c r="J51" s="117">
        <v>0.374</v>
      </c>
      <c r="K51" s="117">
        <v>0.373</v>
      </c>
      <c r="L51" s="117">
        <v>0.372</v>
      </c>
      <c r="M51" s="117">
        <v>0.371</v>
      </c>
    </row>
    <row r="52" spans="1:13" x14ac:dyDescent="0.25">
      <c r="A52" s="105">
        <v>25</v>
      </c>
      <c r="B52" s="117">
        <v>0.37</v>
      </c>
      <c r="C52" s="117">
        <v>0.36899999999999999</v>
      </c>
      <c r="D52" s="117">
        <v>0.36799999999999999</v>
      </c>
      <c r="E52" s="117">
        <v>0.36699999999999999</v>
      </c>
      <c r="F52" s="117">
        <v>0.36599999999999999</v>
      </c>
      <c r="G52" s="117">
        <v>0.36499999999999999</v>
      </c>
      <c r="H52" s="117">
        <v>0.36499999999999999</v>
      </c>
      <c r="I52" s="117">
        <v>0.36399999999999999</v>
      </c>
      <c r="J52" s="117">
        <v>0.36299999999999999</v>
      </c>
      <c r="K52" s="117">
        <v>0.36199999999999999</v>
      </c>
      <c r="L52" s="117">
        <v>0.36099999999999999</v>
      </c>
      <c r="M52" s="117">
        <v>0.36</v>
      </c>
    </row>
    <row r="53" spans="1:13" x14ac:dyDescent="0.25">
      <c r="A53" s="105">
        <v>26</v>
      </c>
      <c r="B53" s="117">
        <v>0.35899999999999999</v>
      </c>
      <c r="C53" s="117">
        <v>0.35799999999999998</v>
      </c>
      <c r="D53" s="117">
        <v>0.35699999999999998</v>
      </c>
      <c r="E53" s="117">
        <v>0.35699999999999998</v>
      </c>
      <c r="F53" s="117">
        <v>0.35599999999999998</v>
      </c>
      <c r="G53" s="117">
        <v>0.35499999999999998</v>
      </c>
      <c r="H53" s="117">
        <v>0.35399999999999998</v>
      </c>
      <c r="I53" s="117">
        <v>0.35299999999999998</v>
      </c>
      <c r="J53" s="117">
        <v>0.35199999999999998</v>
      </c>
      <c r="K53" s="117">
        <v>0.35199999999999998</v>
      </c>
      <c r="L53" s="117">
        <v>0.35099999999999998</v>
      </c>
      <c r="M53" s="117">
        <v>0.35</v>
      </c>
    </row>
    <row r="54" spans="1:13" x14ac:dyDescent="0.25">
      <c r="A54" s="105">
        <v>27</v>
      </c>
      <c r="B54" s="117">
        <v>0.34899999999999998</v>
      </c>
      <c r="C54" s="117">
        <v>0.34799999999999998</v>
      </c>
      <c r="D54" s="117">
        <v>0.34699999999999998</v>
      </c>
      <c r="E54" s="117">
        <v>0.34699999999999998</v>
      </c>
      <c r="F54" s="117">
        <v>0.34599999999999997</v>
      </c>
      <c r="G54" s="117">
        <v>0.34499999999999997</v>
      </c>
      <c r="H54" s="117">
        <v>0.34399999999999997</v>
      </c>
      <c r="I54" s="117">
        <v>0.34300000000000003</v>
      </c>
      <c r="J54" s="117">
        <v>0.34300000000000003</v>
      </c>
      <c r="K54" s="117">
        <v>0.34200000000000003</v>
      </c>
      <c r="L54" s="117">
        <v>0.34100000000000003</v>
      </c>
      <c r="M54" s="117">
        <v>0.34</v>
      </c>
    </row>
    <row r="55" spans="1:13" x14ac:dyDescent="0.25">
      <c r="A55" s="105">
        <v>28</v>
      </c>
      <c r="B55" s="117">
        <v>0.33900000000000002</v>
      </c>
      <c r="C55" s="117">
        <v>0.33800000000000002</v>
      </c>
      <c r="D55" s="117">
        <v>0.33800000000000002</v>
      </c>
      <c r="E55" s="117">
        <v>0.33700000000000002</v>
      </c>
      <c r="F55" s="117">
        <v>0.33600000000000002</v>
      </c>
      <c r="G55" s="117">
        <v>0.33500000000000002</v>
      </c>
      <c r="H55" s="117">
        <v>0.33500000000000002</v>
      </c>
      <c r="I55" s="117">
        <v>0.33400000000000002</v>
      </c>
      <c r="J55" s="117">
        <v>0.33300000000000002</v>
      </c>
      <c r="K55" s="117">
        <v>0.33200000000000002</v>
      </c>
      <c r="L55" s="117">
        <v>0.33100000000000002</v>
      </c>
      <c r="M55" s="117">
        <v>0.33100000000000002</v>
      </c>
    </row>
    <row r="56" spans="1:13" x14ac:dyDescent="0.25">
      <c r="A56" s="105">
        <v>29</v>
      </c>
      <c r="B56" s="117">
        <v>0.33</v>
      </c>
      <c r="C56" s="117">
        <v>0.32900000000000001</v>
      </c>
      <c r="D56" s="117">
        <v>0.32800000000000001</v>
      </c>
      <c r="E56" s="117">
        <v>0.32800000000000001</v>
      </c>
      <c r="F56" s="117">
        <v>0.32700000000000001</v>
      </c>
      <c r="G56" s="117">
        <v>0.32600000000000001</v>
      </c>
      <c r="H56" s="117">
        <v>0.32500000000000001</v>
      </c>
      <c r="I56" s="117">
        <v>0.32500000000000001</v>
      </c>
      <c r="J56" s="117">
        <v>0.32400000000000001</v>
      </c>
      <c r="K56" s="117">
        <v>0.32300000000000001</v>
      </c>
      <c r="L56" s="117">
        <v>0.32200000000000001</v>
      </c>
      <c r="M56" s="117">
        <v>0.32200000000000001</v>
      </c>
    </row>
    <row r="57" spans="1:13" x14ac:dyDescent="0.25">
      <c r="A57" s="105">
        <v>30</v>
      </c>
      <c r="B57" s="117">
        <v>0.32100000000000001</v>
      </c>
      <c r="C57" s="117">
        <v>0.32</v>
      </c>
      <c r="D57" s="117">
        <v>0.32</v>
      </c>
      <c r="E57" s="117">
        <v>0.31900000000000001</v>
      </c>
      <c r="F57" s="117">
        <v>0.318</v>
      </c>
      <c r="G57" s="117">
        <v>0.317</v>
      </c>
      <c r="H57" s="117">
        <v>0.317</v>
      </c>
      <c r="I57" s="117">
        <v>0.316</v>
      </c>
      <c r="J57" s="117">
        <v>0.315</v>
      </c>
      <c r="K57" s="117">
        <v>0.315</v>
      </c>
      <c r="L57" s="117">
        <v>0.314</v>
      </c>
      <c r="M57" s="117">
        <v>0.313</v>
      </c>
    </row>
    <row r="58" spans="1:13" x14ac:dyDescent="0.25">
      <c r="A58" s="105">
        <v>31</v>
      </c>
      <c r="B58" s="117">
        <v>0.312</v>
      </c>
      <c r="C58" s="117">
        <v>0.312</v>
      </c>
      <c r="D58" s="117">
        <v>0.311</v>
      </c>
      <c r="E58" s="117">
        <v>0.31</v>
      </c>
      <c r="F58" s="117">
        <v>0.31</v>
      </c>
      <c r="G58" s="117">
        <v>0.309</v>
      </c>
      <c r="H58" s="117">
        <v>0.308</v>
      </c>
      <c r="I58" s="117">
        <v>0.308</v>
      </c>
      <c r="J58" s="117">
        <v>0.307</v>
      </c>
      <c r="K58" s="117">
        <v>0.30599999999999999</v>
      </c>
      <c r="L58" s="117">
        <v>0.30599999999999999</v>
      </c>
      <c r="M58" s="117">
        <v>0.30499999999999999</v>
      </c>
    </row>
    <row r="59" spans="1:13" x14ac:dyDescent="0.25">
      <c r="A59" s="105">
        <v>32</v>
      </c>
      <c r="B59" s="117">
        <v>0.30399999999999999</v>
      </c>
      <c r="C59" s="117">
        <v>0.30399999999999999</v>
      </c>
      <c r="D59" s="117">
        <v>0.30299999999999999</v>
      </c>
      <c r="E59" s="117">
        <v>0.30199999999999999</v>
      </c>
      <c r="F59" s="117">
        <v>0.30199999999999999</v>
      </c>
      <c r="G59" s="117">
        <v>0.30099999999999999</v>
      </c>
      <c r="H59" s="117">
        <v>0.3</v>
      </c>
      <c r="I59" s="117">
        <v>0.3</v>
      </c>
      <c r="J59" s="117">
        <v>0.29899999999999999</v>
      </c>
      <c r="K59" s="117">
        <v>0.29799999999999999</v>
      </c>
      <c r="L59" s="117">
        <v>0.29799999999999999</v>
      </c>
      <c r="M59" s="117">
        <v>0.29699999999999999</v>
      </c>
    </row>
    <row r="60" spans="1:13" x14ac:dyDescent="0.25">
      <c r="A60" s="105">
        <v>33</v>
      </c>
      <c r="B60" s="117">
        <v>0.29599999999999999</v>
      </c>
      <c r="C60" s="117"/>
      <c r="D60" s="117"/>
      <c r="E60" s="117"/>
      <c r="F60" s="117"/>
      <c r="G60" s="117"/>
      <c r="H60" s="117"/>
      <c r="I60" s="117"/>
      <c r="J60" s="117"/>
      <c r="K60" s="117"/>
      <c r="L60" s="117"/>
      <c r="M60" s="117"/>
    </row>
  </sheetData>
  <sheetProtection algorithmName="SHA-512" hashValue="Kq9Ik0hSF1k//b7Flnl014NM6EWkCzCtAeaDSDea1rzk4AHcUOLQJi7Q5g6U+dPf/tKsL/8GiqxVJgGCzZ4PRg==" saltValue="FCoMjrPWYw5lTMABKBk5eA==" spinCount="100000" sheet="1" objects="1" scenarios="1"/>
  <conditionalFormatting sqref="A6:A16 A18:A21">
    <cfRule type="expression" dxfId="103" priority="15" stopIfTrue="1">
      <formula>MOD(ROW(),2)=0</formula>
    </cfRule>
    <cfRule type="expression" dxfId="102" priority="16" stopIfTrue="1">
      <formula>MOD(ROW(),2)&lt;&gt;0</formula>
    </cfRule>
  </conditionalFormatting>
  <conditionalFormatting sqref="B6:M16 C17:M21">
    <cfRule type="expression" dxfId="101" priority="17" stopIfTrue="1">
      <formula>MOD(ROW(),2)=0</formula>
    </cfRule>
    <cfRule type="expression" dxfId="100" priority="18" stopIfTrue="1">
      <formula>MOD(ROW(),2)&lt;&gt;0</formula>
    </cfRule>
  </conditionalFormatting>
  <conditionalFormatting sqref="A17">
    <cfRule type="expression" dxfId="99" priority="9" stopIfTrue="1">
      <formula>MOD(ROW(),2)=0</formula>
    </cfRule>
    <cfRule type="expression" dxfId="98" priority="10" stopIfTrue="1">
      <formula>MOD(ROW(),2)&lt;&gt;0</formula>
    </cfRule>
  </conditionalFormatting>
  <conditionalFormatting sqref="B17">
    <cfRule type="expression" dxfId="97" priority="7" stopIfTrue="1">
      <formula>MOD(ROW(),2)=0</formula>
    </cfRule>
    <cfRule type="expression" dxfId="96" priority="8" stopIfTrue="1">
      <formula>MOD(ROW(),2)&lt;&gt;0</formula>
    </cfRule>
  </conditionalFormatting>
  <conditionalFormatting sqref="B18:B21">
    <cfRule type="expression" dxfId="95" priority="5" stopIfTrue="1">
      <formula>MOD(ROW(),2)=0</formula>
    </cfRule>
    <cfRule type="expression" dxfId="94" priority="6" stopIfTrue="1">
      <formula>MOD(ROW(),2)&lt;&gt;0</formula>
    </cfRule>
  </conditionalFormatting>
  <conditionalFormatting sqref="A26:A60">
    <cfRule type="expression" dxfId="93" priority="1" stopIfTrue="1">
      <formula>MOD(ROW(),2)=0</formula>
    </cfRule>
    <cfRule type="expression" dxfId="92" priority="2" stopIfTrue="1">
      <formula>MOD(ROW(),2)&lt;&gt;0</formula>
    </cfRule>
  </conditionalFormatting>
  <conditionalFormatting sqref="B26:M60">
    <cfRule type="expression" dxfId="91" priority="3" stopIfTrue="1">
      <formula>MOD(ROW(),2)=0</formula>
    </cfRule>
    <cfRule type="expression" dxfId="90" priority="4" stopIfTrue="1">
      <formula>MOD(ROW(),2)&lt;&gt;0</formula>
    </cfRule>
  </conditionalFormatting>
  <hyperlinks>
    <hyperlink ref="B24" location="Assumptions!A1" display="Assumptions" xr:uid="{8CC15965-B058-4BE9-903A-F480FCE5126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117"/>
  <dimension ref="A1:AU188"/>
  <sheetViews>
    <sheetView showGridLines="0" topLeftCell="P1" zoomScale="85" zoomScaleNormal="85" workbookViewId="0">
      <selection activeCell="A10" sqref="A10:XFD16"/>
    </sheetView>
  </sheetViews>
  <sheetFormatPr defaultColWidth="10" defaultRowHeight="13.2" x14ac:dyDescent="0.25"/>
  <cols>
    <col min="1" max="1" width="24.5546875" style="26" customWidth="1"/>
    <col min="2" max="47" width="22.5546875" style="26" customWidth="1"/>
    <col min="48" max="16384" width="10" style="26"/>
  </cols>
  <sheetData>
    <row r="1" spans="1:47" ht="21" x14ac:dyDescent="0.4">
      <c r="A1" s="39" t="s">
        <v>4</v>
      </c>
      <c r="B1" s="40"/>
      <c r="C1" s="40"/>
      <c r="D1" s="40"/>
      <c r="E1" s="40"/>
      <c r="F1" s="40"/>
      <c r="G1" s="40"/>
      <c r="H1" s="40"/>
      <c r="I1" s="40"/>
    </row>
    <row r="2" spans="1:47" ht="15.6" x14ac:dyDescent="0.3">
      <c r="A2" s="41" t="str">
        <f>IF(title="&gt; Enter workbook title here","Enter workbook title in Cover sheet",title)</f>
        <v>NHSPS_S - Consolidated Factor Spreadsheet</v>
      </c>
      <c r="B2" s="42"/>
      <c r="C2" s="42"/>
      <c r="D2" s="42"/>
      <c r="E2" s="42"/>
      <c r="F2" s="42"/>
      <c r="G2" s="42"/>
      <c r="H2" s="42"/>
      <c r="I2" s="42"/>
    </row>
    <row r="3" spans="1:47" ht="15.6" x14ac:dyDescent="0.3">
      <c r="A3" s="43" t="str">
        <f>TABLE_FACTOR_TYPE&amp;" - x-"&amp;TABLE_SERIES_NUMBER</f>
        <v>Allocation - x-824</v>
      </c>
      <c r="B3" s="42"/>
      <c r="C3" s="42"/>
      <c r="D3" s="42"/>
      <c r="E3" s="42"/>
      <c r="F3" s="42"/>
      <c r="G3" s="42"/>
      <c r="H3" s="42"/>
      <c r="I3" s="42"/>
    </row>
    <row r="4" spans="1:47" x14ac:dyDescent="0.25">
      <c r="A4" s="44"/>
    </row>
    <row r="6" spans="1:4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row>
    <row r="7" spans="1:4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row>
    <row r="8" spans="1:47" x14ac:dyDescent="0.25">
      <c r="A8" s="77" t="s">
        <v>49</v>
      </c>
      <c r="B8" s="79" t="s">
        <v>47</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row>
    <row r="9" spans="1:47" x14ac:dyDescent="0.25">
      <c r="A9" s="77" t="s">
        <v>17</v>
      </c>
      <c r="B9" s="79" t="s">
        <v>677</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row>
    <row r="10" spans="1:47" x14ac:dyDescent="0.25">
      <c r="A10" s="77" t="s">
        <v>2</v>
      </c>
      <c r="B10" s="79" t="s">
        <v>678</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row>
    <row r="11" spans="1:4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row>
    <row r="12" spans="1:47" ht="26.4" x14ac:dyDescent="0.25">
      <c r="A12" s="77" t="s">
        <v>262</v>
      </c>
      <c r="B12" s="79" t="s">
        <v>679</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row>
    <row r="13" spans="1:47" x14ac:dyDescent="0.25">
      <c r="A13" s="77" t="s">
        <v>52</v>
      </c>
      <c r="B13" s="79">
        <v>0</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row>
    <row r="14" spans="1:47" x14ac:dyDescent="0.25">
      <c r="A14" s="77" t="s">
        <v>18</v>
      </c>
      <c r="B14" s="79">
        <v>824</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row>
    <row r="15" spans="1:47" x14ac:dyDescent="0.25">
      <c r="A15" s="77" t="s">
        <v>53</v>
      </c>
      <c r="B15" s="79" t="s">
        <v>680</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row>
    <row r="16" spans="1:47" ht="26.4" x14ac:dyDescent="0.25">
      <c r="A16" s="77" t="s">
        <v>54</v>
      </c>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row>
    <row r="17" spans="1:47" ht="26.4" x14ac:dyDescent="0.25">
      <c r="A17" s="77" t="s">
        <v>735</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row>
    <row r="18" spans="1:47" ht="26.4"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row>
    <row r="19" spans="1:4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row>
    <row r="20" spans="1:47" x14ac:dyDescent="0.25">
      <c r="A20" s="77" t="s">
        <v>260</v>
      </c>
      <c r="B20" s="83" t="s">
        <v>725</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row>
    <row r="21" spans="1:47" x14ac:dyDescent="0.25">
      <c r="A21" s="77" t="s">
        <v>804</v>
      </c>
      <c r="B21" s="83" t="s">
        <v>803</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row>
    <row r="23" spans="1:47" x14ac:dyDescent="0.25">
      <c r="B23" s="107" t="str">
        <f>HYPERLINK("#'Factor List'!A1","Back to Factor List")</f>
        <v>Back to Factor List</v>
      </c>
    </row>
    <row r="24" spans="1:47" x14ac:dyDescent="0.25">
      <c r="B24" s="107" t="s">
        <v>797</v>
      </c>
    </row>
    <row r="26" spans="1:47" x14ac:dyDescent="0.25">
      <c r="A26" s="76" t="s">
        <v>273</v>
      </c>
      <c r="B26" s="73">
        <v>30</v>
      </c>
      <c r="C26" s="73">
        <v>31</v>
      </c>
      <c r="D26" s="73">
        <v>32</v>
      </c>
      <c r="E26" s="73">
        <v>33</v>
      </c>
      <c r="F26" s="73">
        <v>34</v>
      </c>
      <c r="G26" s="73">
        <v>35</v>
      </c>
      <c r="H26" s="73">
        <v>36</v>
      </c>
      <c r="I26" s="73">
        <v>37</v>
      </c>
      <c r="J26" s="73">
        <v>38</v>
      </c>
      <c r="K26" s="73">
        <v>39</v>
      </c>
      <c r="L26" s="73">
        <v>40</v>
      </c>
      <c r="M26" s="73">
        <v>41</v>
      </c>
      <c r="N26" s="73">
        <v>42</v>
      </c>
      <c r="O26" s="73">
        <v>43</v>
      </c>
      <c r="P26" s="73">
        <v>44</v>
      </c>
      <c r="Q26" s="73">
        <v>45</v>
      </c>
      <c r="R26" s="73">
        <v>46</v>
      </c>
      <c r="S26" s="73">
        <v>47</v>
      </c>
      <c r="T26" s="73">
        <v>48</v>
      </c>
      <c r="U26" s="73">
        <v>49</v>
      </c>
      <c r="V26" s="73">
        <v>50</v>
      </c>
      <c r="W26" s="73">
        <v>51</v>
      </c>
      <c r="X26" s="73">
        <v>52</v>
      </c>
      <c r="Y26" s="73">
        <v>53</v>
      </c>
      <c r="Z26" s="73">
        <v>54</v>
      </c>
      <c r="AA26" s="73">
        <v>55</v>
      </c>
      <c r="AB26" s="73">
        <v>56</v>
      </c>
      <c r="AC26" s="73">
        <v>57</v>
      </c>
      <c r="AD26" s="73">
        <v>58</v>
      </c>
      <c r="AE26" s="73">
        <v>59</v>
      </c>
      <c r="AF26" s="73">
        <v>60</v>
      </c>
      <c r="AG26" s="73">
        <v>61</v>
      </c>
      <c r="AH26" s="73">
        <v>62</v>
      </c>
      <c r="AI26" s="73">
        <v>63</v>
      </c>
      <c r="AJ26" s="73">
        <v>64</v>
      </c>
      <c r="AK26" s="73">
        <v>65</v>
      </c>
      <c r="AL26" s="73">
        <v>66</v>
      </c>
      <c r="AM26" s="73">
        <v>67</v>
      </c>
      <c r="AN26" s="73">
        <v>68</v>
      </c>
      <c r="AO26" s="73">
        <v>69</v>
      </c>
      <c r="AP26" s="73">
        <v>70</v>
      </c>
      <c r="AQ26" s="73">
        <v>71</v>
      </c>
      <c r="AR26" s="73">
        <v>72</v>
      </c>
      <c r="AS26" s="73">
        <v>73</v>
      </c>
      <c r="AT26" s="73">
        <v>74</v>
      </c>
      <c r="AU26" s="73">
        <v>75</v>
      </c>
    </row>
    <row r="27" spans="1:47" x14ac:dyDescent="0.25">
      <c r="A27" s="74">
        <v>22</v>
      </c>
      <c r="B27" s="75">
        <v>8.39</v>
      </c>
      <c r="C27" s="75">
        <v>7.74</v>
      </c>
      <c r="D27" s="75">
        <v>7.16</v>
      </c>
      <c r="E27" s="75">
        <v>6.64</v>
      </c>
      <c r="F27" s="75">
        <v>6.16</v>
      </c>
      <c r="G27" s="75">
        <v>5.72</v>
      </c>
      <c r="H27" s="75">
        <v>5.33</v>
      </c>
      <c r="I27" s="75">
        <v>4.97</v>
      </c>
      <c r="J27" s="75">
        <v>4.6399999999999997</v>
      </c>
      <c r="K27" s="75">
        <v>4.33</v>
      </c>
      <c r="L27" s="75">
        <v>4.05</v>
      </c>
      <c r="M27" s="75">
        <v>3.8</v>
      </c>
      <c r="N27" s="75">
        <v>3.56</v>
      </c>
      <c r="O27" s="75">
        <v>3.34</v>
      </c>
      <c r="P27" s="75">
        <v>3.13</v>
      </c>
      <c r="Q27" s="75">
        <v>2.94</v>
      </c>
      <c r="R27" s="75">
        <v>2.77</v>
      </c>
      <c r="S27" s="75">
        <v>2.6</v>
      </c>
      <c r="T27" s="75">
        <v>2.4500000000000002</v>
      </c>
      <c r="U27" s="75">
        <v>2.31</v>
      </c>
      <c r="V27" s="75">
        <v>2.17</v>
      </c>
      <c r="W27" s="75">
        <v>2.0499999999999998</v>
      </c>
      <c r="X27" s="75">
        <v>1.93</v>
      </c>
      <c r="Y27" s="75">
        <v>1.82</v>
      </c>
      <c r="Z27" s="75">
        <v>1.71</v>
      </c>
      <c r="AA27" s="75">
        <v>1.61</v>
      </c>
      <c r="AB27" s="75">
        <v>1.52</v>
      </c>
      <c r="AC27" s="75">
        <v>1.43</v>
      </c>
      <c r="AD27" s="75">
        <v>1.35</v>
      </c>
      <c r="AE27" s="75">
        <v>1.27</v>
      </c>
      <c r="AF27" s="75">
        <v>1.19</v>
      </c>
      <c r="AG27" s="75">
        <v>1.1200000000000001</v>
      </c>
      <c r="AH27" s="75">
        <v>1.06</v>
      </c>
      <c r="AI27" s="75">
        <v>0.99</v>
      </c>
      <c r="AJ27" s="75">
        <v>0.93</v>
      </c>
      <c r="AK27" s="75">
        <v>0.88</v>
      </c>
      <c r="AL27" s="75">
        <v>0.82</v>
      </c>
      <c r="AM27" s="75">
        <v>0.77</v>
      </c>
      <c r="AN27" s="75">
        <v>0.72</v>
      </c>
      <c r="AO27" s="75">
        <v>0.68</v>
      </c>
      <c r="AP27" s="75">
        <v>0.63</v>
      </c>
      <c r="AQ27" s="75">
        <v>0.59</v>
      </c>
      <c r="AR27" s="75">
        <v>0.55000000000000004</v>
      </c>
      <c r="AS27" s="75">
        <v>0.51</v>
      </c>
      <c r="AT27" s="75">
        <v>0.48</v>
      </c>
      <c r="AU27" s="75">
        <v>0.45</v>
      </c>
    </row>
    <row r="28" spans="1:47" x14ac:dyDescent="0.25">
      <c r="A28" s="74">
        <v>23</v>
      </c>
      <c r="B28" s="75">
        <v>8.8699999999999992</v>
      </c>
      <c r="C28" s="75">
        <v>8.17</v>
      </c>
      <c r="D28" s="75">
        <v>7.54</v>
      </c>
      <c r="E28" s="75">
        <v>6.97</v>
      </c>
      <c r="F28" s="75">
        <v>6.46</v>
      </c>
      <c r="G28" s="75">
        <v>5.99</v>
      </c>
      <c r="H28" s="75">
        <v>5.57</v>
      </c>
      <c r="I28" s="75">
        <v>5.18</v>
      </c>
      <c r="J28" s="75">
        <v>4.83</v>
      </c>
      <c r="K28" s="75">
        <v>4.5</v>
      </c>
      <c r="L28" s="75">
        <v>4.21</v>
      </c>
      <c r="M28" s="75">
        <v>3.93</v>
      </c>
      <c r="N28" s="75">
        <v>3.68</v>
      </c>
      <c r="O28" s="75">
        <v>3.45</v>
      </c>
      <c r="P28" s="75">
        <v>3.23</v>
      </c>
      <c r="Q28" s="75">
        <v>3.04</v>
      </c>
      <c r="R28" s="75">
        <v>2.85</v>
      </c>
      <c r="S28" s="75">
        <v>2.68</v>
      </c>
      <c r="T28" s="75">
        <v>2.52</v>
      </c>
      <c r="U28" s="75">
        <v>2.37</v>
      </c>
      <c r="V28" s="75">
        <v>2.23</v>
      </c>
      <c r="W28" s="75">
        <v>2.1</v>
      </c>
      <c r="X28" s="75">
        <v>1.97</v>
      </c>
      <c r="Y28" s="75">
        <v>1.86</v>
      </c>
      <c r="Z28" s="75">
        <v>1.75</v>
      </c>
      <c r="AA28" s="75">
        <v>1.65</v>
      </c>
      <c r="AB28" s="75">
        <v>1.55</v>
      </c>
      <c r="AC28" s="75">
        <v>1.46</v>
      </c>
      <c r="AD28" s="75">
        <v>1.37</v>
      </c>
      <c r="AE28" s="75">
        <v>1.29</v>
      </c>
      <c r="AF28" s="75">
        <v>1.22</v>
      </c>
      <c r="AG28" s="75">
        <v>1.1399999999999999</v>
      </c>
      <c r="AH28" s="75">
        <v>1.08</v>
      </c>
      <c r="AI28" s="75">
        <v>1.01</v>
      </c>
      <c r="AJ28" s="75">
        <v>0.95</v>
      </c>
      <c r="AK28" s="75">
        <v>0.89</v>
      </c>
      <c r="AL28" s="75">
        <v>0.84</v>
      </c>
      <c r="AM28" s="75">
        <v>0.78</v>
      </c>
      <c r="AN28" s="75">
        <v>0.73</v>
      </c>
      <c r="AO28" s="75">
        <v>0.69</v>
      </c>
      <c r="AP28" s="75">
        <v>0.64</v>
      </c>
      <c r="AQ28" s="75">
        <v>0.6</v>
      </c>
      <c r="AR28" s="75">
        <v>0.56000000000000005</v>
      </c>
      <c r="AS28" s="75">
        <v>0.52</v>
      </c>
      <c r="AT28" s="75">
        <v>0.49</v>
      </c>
      <c r="AU28" s="75">
        <v>0.45</v>
      </c>
    </row>
    <row r="29" spans="1:47" x14ac:dyDescent="0.25">
      <c r="A29" s="74">
        <v>24</v>
      </c>
      <c r="B29" s="75">
        <v>9.4</v>
      </c>
      <c r="C29" s="75">
        <v>8.64</v>
      </c>
      <c r="D29" s="75">
        <v>7.95</v>
      </c>
      <c r="E29" s="75">
        <v>7.34</v>
      </c>
      <c r="F29" s="75">
        <v>6.78</v>
      </c>
      <c r="G29" s="75">
        <v>6.28</v>
      </c>
      <c r="H29" s="75">
        <v>5.82</v>
      </c>
      <c r="I29" s="75">
        <v>5.41</v>
      </c>
      <c r="J29" s="75">
        <v>5.03</v>
      </c>
      <c r="K29" s="75">
        <v>4.6900000000000004</v>
      </c>
      <c r="L29" s="75">
        <v>4.37</v>
      </c>
      <c r="M29" s="75">
        <v>4.08</v>
      </c>
      <c r="N29" s="75">
        <v>3.82</v>
      </c>
      <c r="O29" s="75">
        <v>3.57</v>
      </c>
      <c r="P29" s="75">
        <v>3.34</v>
      </c>
      <c r="Q29" s="75">
        <v>3.13</v>
      </c>
      <c r="R29" s="75">
        <v>2.94</v>
      </c>
      <c r="S29" s="75">
        <v>2.76</v>
      </c>
      <c r="T29" s="75">
        <v>2.59</v>
      </c>
      <c r="U29" s="75">
        <v>2.4300000000000002</v>
      </c>
      <c r="V29" s="75">
        <v>2.29</v>
      </c>
      <c r="W29" s="75">
        <v>2.15</v>
      </c>
      <c r="X29" s="75">
        <v>2.02</v>
      </c>
      <c r="Y29" s="75">
        <v>1.9</v>
      </c>
      <c r="Z29" s="75">
        <v>1.79</v>
      </c>
      <c r="AA29" s="75">
        <v>1.68</v>
      </c>
      <c r="AB29" s="75">
        <v>1.58</v>
      </c>
      <c r="AC29" s="75">
        <v>1.49</v>
      </c>
      <c r="AD29" s="75">
        <v>1.4</v>
      </c>
      <c r="AE29" s="75">
        <v>1.32</v>
      </c>
      <c r="AF29" s="75">
        <v>1.24</v>
      </c>
      <c r="AG29" s="75">
        <v>1.17</v>
      </c>
      <c r="AH29" s="75">
        <v>1.1000000000000001</v>
      </c>
      <c r="AI29" s="75">
        <v>1.03</v>
      </c>
      <c r="AJ29" s="75">
        <v>0.97</v>
      </c>
      <c r="AK29" s="75">
        <v>0.91</v>
      </c>
      <c r="AL29" s="75">
        <v>0.85</v>
      </c>
      <c r="AM29" s="75">
        <v>0.8</v>
      </c>
      <c r="AN29" s="75">
        <v>0.75</v>
      </c>
      <c r="AO29" s="75">
        <v>0.7</v>
      </c>
      <c r="AP29" s="75">
        <v>0.65</v>
      </c>
      <c r="AQ29" s="75">
        <v>0.61</v>
      </c>
      <c r="AR29" s="75">
        <v>0.56999999999999995</v>
      </c>
      <c r="AS29" s="75">
        <v>0.53</v>
      </c>
      <c r="AT29" s="75">
        <v>0.49</v>
      </c>
      <c r="AU29" s="75">
        <v>0.46</v>
      </c>
    </row>
    <row r="30" spans="1:47" x14ac:dyDescent="0.25">
      <c r="A30" s="74">
        <v>25</v>
      </c>
      <c r="B30" s="75">
        <v>9.99</v>
      </c>
      <c r="C30" s="75">
        <v>9.16</v>
      </c>
      <c r="D30" s="75">
        <v>8.41</v>
      </c>
      <c r="E30" s="75">
        <v>7.74</v>
      </c>
      <c r="F30" s="75">
        <v>7.14</v>
      </c>
      <c r="G30" s="75">
        <v>6.6</v>
      </c>
      <c r="H30" s="75">
        <v>6.11</v>
      </c>
      <c r="I30" s="75">
        <v>5.66</v>
      </c>
      <c r="J30" s="75">
        <v>5.26</v>
      </c>
      <c r="K30" s="75">
        <v>4.8899999999999997</v>
      </c>
      <c r="L30" s="75">
        <v>4.55</v>
      </c>
      <c r="M30" s="75">
        <v>4.24</v>
      </c>
      <c r="N30" s="75">
        <v>3.96</v>
      </c>
      <c r="O30" s="75">
        <v>3.7</v>
      </c>
      <c r="P30" s="75">
        <v>3.46</v>
      </c>
      <c r="Q30" s="75">
        <v>3.24</v>
      </c>
      <c r="R30" s="75">
        <v>3.03</v>
      </c>
      <c r="S30" s="75">
        <v>2.84</v>
      </c>
      <c r="T30" s="75">
        <v>2.67</v>
      </c>
      <c r="U30" s="75">
        <v>2.5</v>
      </c>
      <c r="V30" s="75">
        <v>2.35</v>
      </c>
      <c r="W30" s="75">
        <v>2.21</v>
      </c>
      <c r="X30" s="75">
        <v>2.08</v>
      </c>
      <c r="Y30" s="75">
        <v>1.95</v>
      </c>
      <c r="Z30" s="75">
        <v>1.83</v>
      </c>
      <c r="AA30" s="75">
        <v>1.72</v>
      </c>
      <c r="AB30" s="75">
        <v>1.62</v>
      </c>
      <c r="AC30" s="75">
        <v>1.52</v>
      </c>
      <c r="AD30" s="75">
        <v>1.43</v>
      </c>
      <c r="AE30" s="75">
        <v>1.35</v>
      </c>
      <c r="AF30" s="75">
        <v>1.26</v>
      </c>
      <c r="AG30" s="75">
        <v>1.19</v>
      </c>
      <c r="AH30" s="75">
        <v>1.1200000000000001</v>
      </c>
      <c r="AI30" s="75">
        <v>1.05</v>
      </c>
      <c r="AJ30" s="75">
        <v>0.98</v>
      </c>
      <c r="AK30" s="75">
        <v>0.92</v>
      </c>
      <c r="AL30" s="75">
        <v>0.86</v>
      </c>
      <c r="AM30" s="75">
        <v>0.81</v>
      </c>
      <c r="AN30" s="75">
        <v>0.76</v>
      </c>
      <c r="AO30" s="75">
        <v>0.71</v>
      </c>
      <c r="AP30" s="75">
        <v>0.66</v>
      </c>
      <c r="AQ30" s="75">
        <v>0.62</v>
      </c>
      <c r="AR30" s="75">
        <v>0.57999999999999996</v>
      </c>
      <c r="AS30" s="75">
        <v>0.54</v>
      </c>
      <c r="AT30" s="75">
        <v>0.5</v>
      </c>
      <c r="AU30" s="75">
        <v>0.46</v>
      </c>
    </row>
    <row r="31" spans="1:47" x14ac:dyDescent="0.25">
      <c r="A31" s="74">
        <v>26</v>
      </c>
      <c r="B31" s="75">
        <v>10.63</v>
      </c>
      <c r="C31" s="75">
        <v>9.73</v>
      </c>
      <c r="D31" s="75">
        <v>8.92</v>
      </c>
      <c r="E31" s="75">
        <v>8.19</v>
      </c>
      <c r="F31" s="75">
        <v>7.53</v>
      </c>
      <c r="G31" s="75">
        <v>6.95</v>
      </c>
      <c r="H31" s="75">
        <v>6.42</v>
      </c>
      <c r="I31" s="75">
        <v>5.94</v>
      </c>
      <c r="J31" s="75">
        <v>5.5</v>
      </c>
      <c r="K31" s="75">
        <v>5.1100000000000003</v>
      </c>
      <c r="L31" s="75">
        <v>4.75</v>
      </c>
      <c r="M31" s="75">
        <v>4.42</v>
      </c>
      <c r="N31" s="75">
        <v>4.12</v>
      </c>
      <c r="O31" s="75">
        <v>3.84</v>
      </c>
      <c r="P31" s="75">
        <v>3.59</v>
      </c>
      <c r="Q31" s="75">
        <v>3.35</v>
      </c>
      <c r="R31" s="75">
        <v>3.14</v>
      </c>
      <c r="S31" s="75">
        <v>2.94</v>
      </c>
      <c r="T31" s="75">
        <v>2.75</v>
      </c>
      <c r="U31" s="75">
        <v>2.58</v>
      </c>
      <c r="V31" s="75">
        <v>2.42</v>
      </c>
      <c r="W31" s="75">
        <v>2.27</v>
      </c>
      <c r="X31" s="75">
        <v>2.13</v>
      </c>
      <c r="Y31" s="75">
        <v>2</v>
      </c>
      <c r="Z31" s="75">
        <v>1.88</v>
      </c>
      <c r="AA31" s="75">
        <v>1.77</v>
      </c>
      <c r="AB31" s="75">
        <v>1.66</v>
      </c>
      <c r="AC31" s="75">
        <v>1.56</v>
      </c>
      <c r="AD31" s="75">
        <v>1.46</v>
      </c>
      <c r="AE31" s="75">
        <v>1.37</v>
      </c>
      <c r="AF31" s="75">
        <v>1.29</v>
      </c>
      <c r="AG31" s="75">
        <v>1.21</v>
      </c>
      <c r="AH31" s="75">
        <v>1.1399999999999999</v>
      </c>
      <c r="AI31" s="75">
        <v>1.07</v>
      </c>
      <c r="AJ31" s="75">
        <v>1</v>
      </c>
      <c r="AK31" s="75">
        <v>0.94</v>
      </c>
      <c r="AL31" s="75">
        <v>0.88</v>
      </c>
      <c r="AM31" s="75">
        <v>0.82</v>
      </c>
      <c r="AN31" s="75">
        <v>0.77</v>
      </c>
      <c r="AO31" s="75">
        <v>0.72</v>
      </c>
      <c r="AP31" s="75">
        <v>0.67</v>
      </c>
      <c r="AQ31" s="75">
        <v>0.63</v>
      </c>
      <c r="AR31" s="75">
        <v>0.57999999999999996</v>
      </c>
      <c r="AS31" s="75">
        <v>0.54</v>
      </c>
      <c r="AT31" s="75">
        <v>0.51</v>
      </c>
      <c r="AU31" s="75">
        <v>0.47</v>
      </c>
    </row>
    <row r="32" spans="1:47" x14ac:dyDescent="0.25">
      <c r="A32" s="74">
        <v>27</v>
      </c>
      <c r="B32" s="75">
        <v>11.35</v>
      </c>
      <c r="C32" s="75">
        <v>10.36</v>
      </c>
      <c r="D32" s="75">
        <v>9.4700000000000006</v>
      </c>
      <c r="E32" s="75">
        <v>8.68</v>
      </c>
      <c r="F32" s="75">
        <v>7.97</v>
      </c>
      <c r="G32" s="75">
        <v>7.33</v>
      </c>
      <c r="H32" s="75">
        <v>6.76</v>
      </c>
      <c r="I32" s="75">
        <v>6.24</v>
      </c>
      <c r="J32" s="75">
        <v>5.77</v>
      </c>
      <c r="K32" s="75">
        <v>5.34</v>
      </c>
      <c r="L32" s="75">
        <v>4.96</v>
      </c>
      <c r="M32" s="75">
        <v>4.6100000000000003</v>
      </c>
      <c r="N32" s="75">
        <v>4.29</v>
      </c>
      <c r="O32" s="75">
        <v>3.99</v>
      </c>
      <c r="P32" s="75">
        <v>3.72</v>
      </c>
      <c r="Q32" s="75">
        <v>3.47</v>
      </c>
      <c r="R32" s="75">
        <v>3.25</v>
      </c>
      <c r="S32" s="75">
        <v>3.04</v>
      </c>
      <c r="T32" s="75">
        <v>2.84</v>
      </c>
      <c r="U32" s="75">
        <v>2.66</v>
      </c>
      <c r="V32" s="75">
        <v>2.4900000000000002</v>
      </c>
      <c r="W32" s="75">
        <v>2.34</v>
      </c>
      <c r="X32" s="75">
        <v>2.19</v>
      </c>
      <c r="Y32" s="75">
        <v>2.06</v>
      </c>
      <c r="Z32" s="75">
        <v>1.93</v>
      </c>
      <c r="AA32" s="75">
        <v>1.81</v>
      </c>
      <c r="AB32" s="75">
        <v>1.7</v>
      </c>
      <c r="AC32" s="75">
        <v>1.59</v>
      </c>
      <c r="AD32" s="75">
        <v>1.5</v>
      </c>
      <c r="AE32" s="75">
        <v>1.4</v>
      </c>
      <c r="AF32" s="75">
        <v>1.32</v>
      </c>
      <c r="AG32" s="75">
        <v>1.24</v>
      </c>
      <c r="AH32" s="75">
        <v>1.1599999999999999</v>
      </c>
      <c r="AI32" s="75">
        <v>1.0900000000000001</v>
      </c>
      <c r="AJ32" s="75">
        <v>1.02</v>
      </c>
      <c r="AK32" s="75">
        <v>0.96</v>
      </c>
      <c r="AL32" s="75">
        <v>0.9</v>
      </c>
      <c r="AM32" s="75">
        <v>0.84</v>
      </c>
      <c r="AN32" s="75">
        <v>0.78</v>
      </c>
      <c r="AO32" s="75">
        <v>0.73</v>
      </c>
      <c r="AP32" s="75">
        <v>0.68</v>
      </c>
      <c r="AQ32" s="75">
        <v>0.64</v>
      </c>
      <c r="AR32" s="75">
        <v>0.59</v>
      </c>
      <c r="AS32" s="75">
        <v>0.55000000000000004</v>
      </c>
      <c r="AT32" s="75">
        <v>0.51</v>
      </c>
      <c r="AU32" s="75">
        <v>0.48</v>
      </c>
    </row>
    <row r="33" spans="1:47" x14ac:dyDescent="0.25">
      <c r="A33" s="74">
        <v>28</v>
      </c>
      <c r="B33" s="75">
        <v>12.15</v>
      </c>
      <c r="C33" s="75">
        <v>11.06</v>
      </c>
      <c r="D33" s="75">
        <v>10.09</v>
      </c>
      <c r="E33" s="75">
        <v>9.2200000000000006</v>
      </c>
      <c r="F33" s="75">
        <v>8.4499999999999993</v>
      </c>
      <c r="G33" s="75">
        <v>7.75</v>
      </c>
      <c r="H33" s="75">
        <v>7.13</v>
      </c>
      <c r="I33" s="75">
        <v>6.57</v>
      </c>
      <c r="J33" s="75">
        <v>6.06</v>
      </c>
      <c r="K33" s="75">
        <v>5.61</v>
      </c>
      <c r="L33" s="75">
        <v>5.19</v>
      </c>
      <c r="M33" s="75">
        <v>4.8099999999999996</v>
      </c>
      <c r="N33" s="75">
        <v>4.47</v>
      </c>
      <c r="O33" s="75">
        <v>4.16</v>
      </c>
      <c r="P33" s="75">
        <v>3.87</v>
      </c>
      <c r="Q33" s="75">
        <v>3.61</v>
      </c>
      <c r="R33" s="75">
        <v>3.36</v>
      </c>
      <c r="S33" s="75">
        <v>3.14</v>
      </c>
      <c r="T33" s="75">
        <v>2.94</v>
      </c>
      <c r="U33" s="75">
        <v>2.75</v>
      </c>
      <c r="V33" s="75">
        <v>2.57</v>
      </c>
      <c r="W33" s="75">
        <v>2.41</v>
      </c>
      <c r="X33" s="75">
        <v>2.25</v>
      </c>
      <c r="Y33" s="75">
        <v>2.11</v>
      </c>
      <c r="Z33" s="75">
        <v>1.98</v>
      </c>
      <c r="AA33" s="75">
        <v>1.86</v>
      </c>
      <c r="AB33" s="75">
        <v>1.74</v>
      </c>
      <c r="AC33" s="75">
        <v>1.63</v>
      </c>
      <c r="AD33" s="75">
        <v>1.53</v>
      </c>
      <c r="AE33" s="75">
        <v>1.44</v>
      </c>
      <c r="AF33" s="75">
        <v>1.35</v>
      </c>
      <c r="AG33" s="75">
        <v>1.26</v>
      </c>
      <c r="AH33" s="75">
        <v>1.18</v>
      </c>
      <c r="AI33" s="75">
        <v>1.1100000000000001</v>
      </c>
      <c r="AJ33" s="75">
        <v>1.04</v>
      </c>
      <c r="AK33" s="75">
        <v>0.97</v>
      </c>
      <c r="AL33" s="75">
        <v>0.91</v>
      </c>
      <c r="AM33" s="75">
        <v>0.85</v>
      </c>
      <c r="AN33" s="75">
        <v>0.8</v>
      </c>
      <c r="AO33" s="75">
        <v>0.74</v>
      </c>
      <c r="AP33" s="75">
        <v>0.69</v>
      </c>
      <c r="AQ33" s="75">
        <v>0.65</v>
      </c>
      <c r="AR33" s="75">
        <v>0.6</v>
      </c>
      <c r="AS33" s="75">
        <v>0.56000000000000005</v>
      </c>
      <c r="AT33" s="75">
        <v>0.52</v>
      </c>
      <c r="AU33" s="75">
        <v>0.48</v>
      </c>
    </row>
    <row r="34" spans="1:47" x14ac:dyDescent="0.25">
      <c r="A34" s="74">
        <v>29</v>
      </c>
      <c r="B34" s="75">
        <v>13.03</v>
      </c>
      <c r="C34" s="75">
        <v>11.84</v>
      </c>
      <c r="D34" s="75">
        <v>10.78</v>
      </c>
      <c r="E34" s="75">
        <v>9.83</v>
      </c>
      <c r="F34" s="75">
        <v>8.98</v>
      </c>
      <c r="G34" s="75">
        <v>8.2200000000000006</v>
      </c>
      <c r="H34" s="75">
        <v>7.54</v>
      </c>
      <c r="I34" s="75">
        <v>6.94</v>
      </c>
      <c r="J34" s="75">
        <v>6.39</v>
      </c>
      <c r="K34" s="75">
        <v>5.89</v>
      </c>
      <c r="L34" s="75">
        <v>5.44</v>
      </c>
      <c r="M34" s="75">
        <v>5.04</v>
      </c>
      <c r="N34" s="75">
        <v>4.67</v>
      </c>
      <c r="O34" s="75">
        <v>4.34</v>
      </c>
      <c r="P34" s="75">
        <v>4.03</v>
      </c>
      <c r="Q34" s="75">
        <v>3.75</v>
      </c>
      <c r="R34" s="75">
        <v>3.49</v>
      </c>
      <c r="S34" s="75">
        <v>3.26</v>
      </c>
      <c r="T34" s="75">
        <v>3.04</v>
      </c>
      <c r="U34" s="75">
        <v>2.84</v>
      </c>
      <c r="V34" s="75">
        <v>2.65</v>
      </c>
      <c r="W34" s="75">
        <v>2.48</v>
      </c>
      <c r="X34" s="75">
        <v>2.3199999999999998</v>
      </c>
      <c r="Y34" s="75">
        <v>2.17</v>
      </c>
      <c r="Z34" s="75">
        <v>2.04</v>
      </c>
      <c r="AA34" s="75">
        <v>1.91</v>
      </c>
      <c r="AB34" s="75">
        <v>1.79</v>
      </c>
      <c r="AC34" s="75">
        <v>1.67</v>
      </c>
      <c r="AD34" s="75">
        <v>1.57</v>
      </c>
      <c r="AE34" s="75">
        <v>1.47</v>
      </c>
      <c r="AF34" s="75">
        <v>1.38</v>
      </c>
      <c r="AG34" s="75">
        <v>1.29</v>
      </c>
      <c r="AH34" s="75">
        <v>1.21</v>
      </c>
      <c r="AI34" s="75">
        <v>1.1299999999999999</v>
      </c>
      <c r="AJ34" s="75">
        <v>1.06</v>
      </c>
      <c r="AK34" s="75">
        <v>0.99</v>
      </c>
      <c r="AL34" s="75">
        <v>0.93</v>
      </c>
      <c r="AM34" s="75">
        <v>0.87</v>
      </c>
      <c r="AN34" s="75">
        <v>0.81</v>
      </c>
      <c r="AO34" s="75">
        <v>0.76</v>
      </c>
      <c r="AP34" s="75">
        <v>0.71</v>
      </c>
      <c r="AQ34" s="75">
        <v>0.66</v>
      </c>
      <c r="AR34" s="75">
        <v>0.61</v>
      </c>
      <c r="AS34" s="75">
        <v>0.56999999999999995</v>
      </c>
      <c r="AT34" s="75">
        <v>0.53</v>
      </c>
      <c r="AU34" s="75">
        <v>0.49</v>
      </c>
    </row>
    <row r="35" spans="1:47" x14ac:dyDescent="0.25">
      <c r="A35" s="74">
        <v>30</v>
      </c>
      <c r="B35" s="75">
        <v>14.01</v>
      </c>
      <c r="C35" s="75">
        <v>12.7</v>
      </c>
      <c r="D35" s="75">
        <v>11.53</v>
      </c>
      <c r="E35" s="75">
        <v>10.49</v>
      </c>
      <c r="F35" s="75">
        <v>9.57</v>
      </c>
      <c r="G35" s="75">
        <v>8.74</v>
      </c>
      <c r="H35" s="75">
        <v>8</v>
      </c>
      <c r="I35" s="75">
        <v>7.34</v>
      </c>
      <c r="J35" s="75">
        <v>6.74</v>
      </c>
      <c r="K35" s="75">
        <v>6.21</v>
      </c>
      <c r="L35" s="75">
        <v>5.72</v>
      </c>
      <c r="M35" s="75">
        <v>5.29</v>
      </c>
      <c r="N35" s="75">
        <v>4.8899999999999997</v>
      </c>
      <c r="O35" s="75">
        <v>4.53</v>
      </c>
      <c r="P35" s="75">
        <v>4.2</v>
      </c>
      <c r="Q35" s="75">
        <v>3.91</v>
      </c>
      <c r="R35" s="75">
        <v>3.63</v>
      </c>
      <c r="S35" s="75">
        <v>3.38</v>
      </c>
      <c r="T35" s="75">
        <v>3.15</v>
      </c>
      <c r="U35" s="75">
        <v>2.94</v>
      </c>
      <c r="V35" s="75">
        <v>2.74</v>
      </c>
      <c r="W35" s="75">
        <v>2.56</v>
      </c>
      <c r="X35" s="75">
        <v>2.4</v>
      </c>
      <c r="Y35" s="75">
        <v>2.2400000000000002</v>
      </c>
      <c r="Z35" s="75">
        <v>2.1</v>
      </c>
      <c r="AA35" s="75">
        <v>1.96</v>
      </c>
      <c r="AB35" s="75">
        <v>1.84</v>
      </c>
      <c r="AC35" s="75">
        <v>1.72</v>
      </c>
      <c r="AD35" s="75">
        <v>1.61</v>
      </c>
      <c r="AE35" s="75">
        <v>1.51</v>
      </c>
      <c r="AF35" s="75">
        <v>1.41</v>
      </c>
      <c r="AG35" s="75">
        <v>1.32</v>
      </c>
      <c r="AH35" s="75">
        <v>1.24</v>
      </c>
      <c r="AI35" s="75">
        <v>1.1599999999999999</v>
      </c>
      <c r="AJ35" s="75">
        <v>1.08</v>
      </c>
      <c r="AK35" s="75">
        <v>1.01</v>
      </c>
      <c r="AL35" s="75">
        <v>0.95</v>
      </c>
      <c r="AM35" s="75">
        <v>0.89</v>
      </c>
      <c r="AN35" s="75">
        <v>0.83</v>
      </c>
      <c r="AO35" s="75">
        <v>0.77</v>
      </c>
      <c r="AP35" s="75">
        <v>0.72</v>
      </c>
      <c r="AQ35" s="75">
        <v>0.67</v>
      </c>
      <c r="AR35" s="75">
        <v>0.62</v>
      </c>
      <c r="AS35" s="75">
        <v>0.57999999999999996</v>
      </c>
      <c r="AT35" s="75">
        <v>0.54</v>
      </c>
      <c r="AU35" s="75">
        <v>0.5</v>
      </c>
    </row>
    <row r="36" spans="1:47" x14ac:dyDescent="0.25">
      <c r="A36" s="74">
        <v>31</v>
      </c>
      <c r="B36" s="75">
        <v>15.1</v>
      </c>
      <c r="C36" s="75">
        <v>13.66</v>
      </c>
      <c r="D36" s="75">
        <v>12.37</v>
      </c>
      <c r="E36" s="75">
        <v>11.23</v>
      </c>
      <c r="F36" s="75">
        <v>10.220000000000001</v>
      </c>
      <c r="G36" s="75">
        <v>9.31</v>
      </c>
      <c r="H36" s="75">
        <v>8.5</v>
      </c>
      <c r="I36" s="75">
        <v>7.78</v>
      </c>
      <c r="J36" s="75">
        <v>7.13</v>
      </c>
      <c r="K36" s="75">
        <v>6.55</v>
      </c>
      <c r="L36" s="75">
        <v>6.03</v>
      </c>
      <c r="M36" s="75">
        <v>5.56</v>
      </c>
      <c r="N36" s="75">
        <v>5.13</v>
      </c>
      <c r="O36" s="75">
        <v>4.74</v>
      </c>
      <c r="P36" s="75">
        <v>4.3899999999999997</v>
      </c>
      <c r="Q36" s="75">
        <v>4.07</v>
      </c>
      <c r="R36" s="75">
        <v>3.78</v>
      </c>
      <c r="S36" s="75">
        <v>3.52</v>
      </c>
      <c r="T36" s="75">
        <v>3.27</v>
      </c>
      <c r="U36" s="75">
        <v>3.05</v>
      </c>
      <c r="V36" s="75">
        <v>2.84</v>
      </c>
      <c r="W36" s="75">
        <v>2.65</v>
      </c>
      <c r="X36" s="75">
        <v>2.4700000000000002</v>
      </c>
      <c r="Y36" s="75">
        <v>2.31</v>
      </c>
      <c r="Z36" s="75">
        <v>2.16</v>
      </c>
      <c r="AA36" s="75">
        <v>2.02</v>
      </c>
      <c r="AB36" s="75">
        <v>1.89</v>
      </c>
      <c r="AC36" s="75">
        <v>1.77</v>
      </c>
      <c r="AD36" s="75">
        <v>1.65</v>
      </c>
      <c r="AE36" s="75">
        <v>1.55</v>
      </c>
      <c r="AF36" s="75">
        <v>1.45</v>
      </c>
      <c r="AG36" s="75">
        <v>1.35</v>
      </c>
      <c r="AH36" s="75">
        <v>1.27</v>
      </c>
      <c r="AI36" s="75">
        <v>1.18</v>
      </c>
      <c r="AJ36" s="75">
        <v>1.1100000000000001</v>
      </c>
      <c r="AK36" s="75">
        <v>1.04</v>
      </c>
      <c r="AL36" s="75">
        <v>0.97</v>
      </c>
      <c r="AM36" s="75">
        <v>0.9</v>
      </c>
      <c r="AN36" s="75">
        <v>0.84</v>
      </c>
      <c r="AO36" s="75">
        <v>0.79</v>
      </c>
      <c r="AP36" s="75">
        <v>0.73</v>
      </c>
      <c r="AQ36" s="75">
        <v>0.68</v>
      </c>
      <c r="AR36" s="75">
        <v>0.63</v>
      </c>
      <c r="AS36" s="75">
        <v>0.59</v>
      </c>
      <c r="AT36" s="75">
        <v>0.55000000000000004</v>
      </c>
      <c r="AU36" s="75">
        <v>0.51</v>
      </c>
    </row>
    <row r="37" spans="1:47" x14ac:dyDescent="0.25">
      <c r="A37" s="74">
        <v>32</v>
      </c>
      <c r="B37" s="75">
        <v>16.3</v>
      </c>
      <c r="C37" s="75">
        <v>14.72</v>
      </c>
      <c r="D37" s="75">
        <v>13.31</v>
      </c>
      <c r="E37" s="75">
        <v>12.05</v>
      </c>
      <c r="F37" s="75">
        <v>10.94</v>
      </c>
      <c r="G37" s="75">
        <v>9.9499999999999993</v>
      </c>
      <c r="H37" s="75">
        <v>9.06</v>
      </c>
      <c r="I37" s="75">
        <v>8.27</v>
      </c>
      <c r="J37" s="75">
        <v>7.57</v>
      </c>
      <c r="K37" s="75">
        <v>6.93</v>
      </c>
      <c r="L37" s="75">
        <v>6.37</v>
      </c>
      <c r="M37" s="75">
        <v>5.85</v>
      </c>
      <c r="N37" s="75">
        <v>5.39</v>
      </c>
      <c r="O37" s="75">
        <v>4.9800000000000004</v>
      </c>
      <c r="P37" s="75">
        <v>4.5999999999999996</v>
      </c>
      <c r="Q37" s="75">
        <v>4.26</v>
      </c>
      <c r="R37" s="75">
        <v>3.95</v>
      </c>
      <c r="S37" s="75">
        <v>3.66</v>
      </c>
      <c r="T37" s="75">
        <v>3.4</v>
      </c>
      <c r="U37" s="75">
        <v>3.17</v>
      </c>
      <c r="V37" s="75">
        <v>2.95</v>
      </c>
      <c r="W37" s="75">
        <v>2.75</v>
      </c>
      <c r="X37" s="75">
        <v>2.56</v>
      </c>
      <c r="Y37" s="75">
        <v>2.39</v>
      </c>
      <c r="Z37" s="75">
        <v>2.23</v>
      </c>
      <c r="AA37" s="75">
        <v>2.08</v>
      </c>
      <c r="AB37" s="75">
        <v>1.94</v>
      </c>
      <c r="AC37" s="75">
        <v>1.82</v>
      </c>
      <c r="AD37" s="75">
        <v>1.7</v>
      </c>
      <c r="AE37" s="75">
        <v>1.59</v>
      </c>
      <c r="AF37" s="75">
        <v>1.48</v>
      </c>
      <c r="AG37" s="75">
        <v>1.39</v>
      </c>
      <c r="AH37" s="75">
        <v>1.3</v>
      </c>
      <c r="AI37" s="75">
        <v>1.21</v>
      </c>
      <c r="AJ37" s="75">
        <v>1.1299999999999999</v>
      </c>
      <c r="AK37" s="75">
        <v>1.06</v>
      </c>
      <c r="AL37" s="75">
        <v>0.99</v>
      </c>
      <c r="AM37" s="75">
        <v>0.92</v>
      </c>
      <c r="AN37" s="75">
        <v>0.86</v>
      </c>
      <c r="AO37" s="75">
        <v>0.8</v>
      </c>
      <c r="AP37" s="75">
        <v>0.75</v>
      </c>
      <c r="AQ37" s="75">
        <v>0.69</v>
      </c>
      <c r="AR37" s="75">
        <v>0.65</v>
      </c>
      <c r="AS37" s="75">
        <v>0.6</v>
      </c>
      <c r="AT37" s="75">
        <v>0.56000000000000005</v>
      </c>
      <c r="AU37" s="75">
        <v>0.52</v>
      </c>
    </row>
    <row r="38" spans="1:47" x14ac:dyDescent="0.25">
      <c r="A38" s="74">
        <v>33</v>
      </c>
      <c r="B38" s="75">
        <v>17.63</v>
      </c>
      <c r="C38" s="75">
        <v>15.89</v>
      </c>
      <c r="D38" s="75">
        <v>14.34</v>
      </c>
      <c r="E38" s="75">
        <v>12.97</v>
      </c>
      <c r="F38" s="75">
        <v>11.74</v>
      </c>
      <c r="G38" s="75">
        <v>10.65</v>
      </c>
      <c r="H38" s="75">
        <v>9.68</v>
      </c>
      <c r="I38" s="75">
        <v>8.82</v>
      </c>
      <c r="J38" s="75">
        <v>8.0399999999999991</v>
      </c>
      <c r="K38" s="75">
        <v>7.35</v>
      </c>
      <c r="L38" s="75">
        <v>6.74</v>
      </c>
      <c r="M38" s="75">
        <v>6.18</v>
      </c>
      <c r="N38" s="75">
        <v>5.68</v>
      </c>
      <c r="O38" s="75">
        <v>5.23</v>
      </c>
      <c r="P38" s="75">
        <v>4.83</v>
      </c>
      <c r="Q38" s="75">
        <v>4.46</v>
      </c>
      <c r="R38" s="75">
        <v>4.13</v>
      </c>
      <c r="S38" s="75">
        <v>3.82</v>
      </c>
      <c r="T38" s="75">
        <v>3.55</v>
      </c>
      <c r="U38" s="75">
        <v>3.29</v>
      </c>
      <c r="V38" s="75">
        <v>3.06</v>
      </c>
      <c r="W38" s="75">
        <v>2.85</v>
      </c>
      <c r="X38" s="75">
        <v>2.65</v>
      </c>
      <c r="Y38" s="75">
        <v>2.4700000000000002</v>
      </c>
      <c r="Z38" s="75">
        <v>2.2999999999999998</v>
      </c>
      <c r="AA38" s="75">
        <v>2.15</v>
      </c>
      <c r="AB38" s="75">
        <v>2</v>
      </c>
      <c r="AC38" s="75">
        <v>1.87</v>
      </c>
      <c r="AD38" s="75">
        <v>1.75</v>
      </c>
      <c r="AE38" s="75">
        <v>1.63</v>
      </c>
      <c r="AF38" s="75">
        <v>1.52</v>
      </c>
      <c r="AG38" s="75">
        <v>1.42</v>
      </c>
      <c r="AH38" s="75">
        <v>1.33</v>
      </c>
      <c r="AI38" s="75">
        <v>1.24</v>
      </c>
      <c r="AJ38" s="75">
        <v>1.1599999999999999</v>
      </c>
      <c r="AK38" s="75">
        <v>1.08</v>
      </c>
      <c r="AL38" s="75">
        <v>1.01</v>
      </c>
      <c r="AM38" s="75">
        <v>0.94</v>
      </c>
      <c r="AN38" s="75">
        <v>0.88</v>
      </c>
      <c r="AO38" s="75">
        <v>0.82</v>
      </c>
      <c r="AP38" s="75">
        <v>0.76</v>
      </c>
      <c r="AQ38" s="75">
        <v>0.71</v>
      </c>
      <c r="AR38" s="75">
        <v>0.66</v>
      </c>
      <c r="AS38" s="75">
        <v>0.61</v>
      </c>
      <c r="AT38" s="75">
        <v>0.56999999999999995</v>
      </c>
      <c r="AU38" s="75">
        <v>0.52</v>
      </c>
    </row>
    <row r="39" spans="1:47" x14ac:dyDescent="0.25">
      <c r="A39" s="74">
        <v>34</v>
      </c>
      <c r="B39" s="75">
        <v>19.100000000000001</v>
      </c>
      <c r="C39" s="75">
        <v>17.190000000000001</v>
      </c>
      <c r="D39" s="75">
        <v>15.49</v>
      </c>
      <c r="E39" s="75">
        <v>13.98</v>
      </c>
      <c r="F39" s="75">
        <v>12.63</v>
      </c>
      <c r="G39" s="75">
        <v>11.43</v>
      </c>
      <c r="H39" s="75">
        <v>10.37</v>
      </c>
      <c r="I39" s="75">
        <v>9.42</v>
      </c>
      <c r="J39" s="75">
        <v>8.58</v>
      </c>
      <c r="K39" s="75">
        <v>7.82</v>
      </c>
      <c r="L39" s="75">
        <v>7.15</v>
      </c>
      <c r="M39" s="75">
        <v>6.54</v>
      </c>
      <c r="N39" s="75">
        <v>6</v>
      </c>
      <c r="O39" s="75">
        <v>5.51</v>
      </c>
      <c r="P39" s="75">
        <v>5.08</v>
      </c>
      <c r="Q39" s="75">
        <v>4.68</v>
      </c>
      <c r="R39" s="75">
        <v>4.32</v>
      </c>
      <c r="S39" s="75">
        <v>4</v>
      </c>
      <c r="T39" s="75">
        <v>3.7</v>
      </c>
      <c r="U39" s="75">
        <v>3.43</v>
      </c>
      <c r="V39" s="75">
        <v>3.18</v>
      </c>
      <c r="W39" s="75">
        <v>2.96</v>
      </c>
      <c r="X39" s="75">
        <v>2.75</v>
      </c>
      <c r="Y39" s="75">
        <v>2.56</v>
      </c>
      <c r="Z39" s="75">
        <v>2.38</v>
      </c>
      <c r="AA39" s="75">
        <v>2.2200000000000002</v>
      </c>
      <c r="AB39" s="75">
        <v>2.0699999999999998</v>
      </c>
      <c r="AC39" s="75">
        <v>1.93</v>
      </c>
      <c r="AD39" s="75">
        <v>1.8</v>
      </c>
      <c r="AE39" s="75">
        <v>1.68</v>
      </c>
      <c r="AF39" s="75">
        <v>1.56</v>
      </c>
      <c r="AG39" s="75">
        <v>1.46</v>
      </c>
      <c r="AH39" s="75">
        <v>1.36</v>
      </c>
      <c r="AI39" s="75">
        <v>1.27</v>
      </c>
      <c r="AJ39" s="75">
        <v>1.19</v>
      </c>
      <c r="AK39" s="75">
        <v>1.1100000000000001</v>
      </c>
      <c r="AL39" s="75">
        <v>1.03</v>
      </c>
      <c r="AM39" s="75">
        <v>0.96</v>
      </c>
      <c r="AN39" s="75">
        <v>0.9</v>
      </c>
      <c r="AO39" s="75">
        <v>0.83</v>
      </c>
      <c r="AP39" s="75">
        <v>0.78</v>
      </c>
      <c r="AQ39" s="75">
        <v>0.72</v>
      </c>
      <c r="AR39" s="75">
        <v>0.67</v>
      </c>
      <c r="AS39" s="75">
        <v>0.62</v>
      </c>
      <c r="AT39" s="75">
        <v>0.57999999999999996</v>
      </c>
      <c r="AU39" s="75">
        <v>0.53</v>
      </c>
    </row>
    <row r="40" spans="1:47" x14ac:dyDescent="0.25">
      <c r="A40" s="74">
        <v>35</v>
      </c>
      <c r="B40" s="75">
        <v>20.72</v>
      </c>
      <c r="C40" s="75">
        <v>18.63</v>
      </c>
      <c r="D40" s="75">
        <v>16.760000000000002</v>
      </c>
      <c r="E40" s="75">
        <v>15.1</v>
      </c>
      <c r="F40" s="75">
        <v>13.62</v>
      </c>
      <c r="G40" s="75">
        <v>12.3</v>
      </c>
      <c r="H40" s="75">
        <v>11.13</v>
      </c>
      <c r="I40" s="75">
        <v>10.09</v>
      </c>
      <c r="J40" s="75">
        <v>9.16</v>
      </c>
      <c r="K40" s="75">
        <v>8.34</v>
      </c>
      <c r="L40" s="75">
        <v>7.6</v>
      </c>
      <c r="M40" s="75">
        <v>6.94</v>
      </c>
      <c r="N40" s="75">
        <v>6.35</v>
      </c>
      <c r="O40" s="75">
        <v>5.82</v>
      </c>
      <c r="P40" s="75">
        <v>5.35</v>
      </c>
      <c r="Q40" s="75">
        <v>4.92</v>
      </c>
      <c r="R40" s="75">
        <v>4.53</v>
      </c>
      <c r="S40" s="75">
        <v>4.1900000000000004</v>
      </c>
      <c r="T40" s="75">
        <v>3.87</v>
      </c>
      <c r="U40" s="75">
        <v>3.58</v>
      </c>
      <c r="V40" s="75">
        <v>3.32</v>
      </c>
      <c r="W40" s="75">
        <v>3.08</v>
      </c>
      <c r="X40" s="75">
        <v>2.85</v>
      </c>
      <c r="Y40" s="75">
        <v>2.65</v>
      </c>
      <c r="Z40" s="75">
        <v>2.4700000000000002</v>
      </c>
      <c r="AA40" s="75">
        <v>2.29</v>
      </c>
      <c r="AB40" s="75">
        <v>2.14</v>
      </c>
      <c r="AC40" s="75">
        <v>1.99</v>
      </c>
      <c r="AD40" s="75">
        <v>1.85</v>
      </c>
      <c r="AE40" s="75">
        <v>1.73</v>
      </c>
      <c r="AF40" s="75">
        <v>1.61</v>
      </c>
      <c r="AG40" s="75">
        <v>1.5</v>
      </c>
      <c r="AH40" s="75">
        <v>1.4</v>
      </c>
      <c r="AI40" s="75">
        <v>1.31</v>
      </c>
      <c r="AJ40" s="75">
        <v>1.22</v>
      </c>
      <c r="AK40" s="75">
        <v>1.1299999999999999</v>
      </c>
      <c r="AL40" s="75">
        <v>1.06</v>
      </c>
      <c r="AM40" s="75">
        <v>0.98</v>
      </c>
      <c r="AN40" s="75">
        <v>0.92</v>
      </c>
      <c r="AO40" s="75">
        <v>0.85</v>
      </c>
      <c r="AP40" s="75">
        <v>0.79</v>
      </c>
      <c r="AQ40" s="75">
        <v>0.74</v>
      </c>
      <c r="AR40" s="75">
        <v>0.68</v>
      </c>
      <c r="AS40" s="75">
        <v>0.63</v>
      </c>
      <c r="AT40" s="75">
        <v>0.59</v>
      </c>
      <c r="AU40" s="75">
        <v>0.54</v>
      </c>
    </row>
    <row r="41" spans="1:47" x14ac:dyDescent="0.25">
      <c r="A41" s="74">
        <v>36</v>
      </c>
      <c r="B41" s="75">
        <v>22.51</v>
      </c>
      <c r="C41" s="75">
        <v>20.22</v>
      </c>
      <c r="D41" s="75">
        <v>18.170000000000002</v>
      </c>
      <c r="E41" s="75">
        <v>16.34</v>
      </c>
      <c r="F41" s="75">
        <v>14.71</v>
      </c>
      <c r="G41" s="75">
        <v>13.26</v>
      </c>
      <c r="H41" s="75">
        <v>11.98</v>
      </c>
      <c r="I41" s="75">
        <v>10.83</v>
      </c>
      <c r="J41" s="75">
        <v>9.82</v>
      </c>
      <c r="K41" s="75">
        <v>8.91</v>
      </c>
      <c r="L41" s="75">
        <v>8.1</v>
      </c>
      <c r="M41" s="75">
        <v>7.38</v>
      </c>
      <c r="N41" s="75">
        <v>6.74</v>
      </c>
      <c r="O41" s="75">
        <v>6.17</v>
      </c>
      <c r="P41" s="75">
        <v>5.65</v>
      </c>
      <c r="Q41" s="75">
        <v>5.19</v>
      </c>
      <c r="R41" s="75">
        <v>4.7699999999999996</v>
      </c>
      <c r="S41" s="75">
        <v>4.3899999999999997</v>
      </c>
      <c r="T41" s="75">
        <v>4.05</v>
      </c>
      <c r="U41" s="75">
        <v>3.74</v>
      </c>
      <c r="V41" s="75">
        <v>3.46</v>
      </c>
      <c r="W41" s="75">
        <v>3.2</v>
      </c>
      <c r="X41" s="75">
        <v>2.97</v>
      </c>
      <c r="Y41" s="75">
        <v>2.75</v>
      </c>
      <c r="Z41" s="75">
        <v>2.56</v>
      </c>
      <c r="AA41" s="75">
        <v>2.38</v>
      </c>
      <c r="AB41" s="75">
        <v>2.21</v>
      </c>
      <c r="AC41" s="75">
        <v>2.0499999999999998</v>
      </c>
      <c r="AD41" s="75">
        <v>1.91</v>
      </c>
      <c r="AE41" s="75">
        <v>1.78</v>
      </c>
      <c r="AF41" s="75">
        <v>1.66</v>
      </c>
      <c r="AG41" s="75">
        <v>1.54</v>
      </c>
      <c r="AH41" s="75">
        <v>1.44</v>
      </c>
      <c r="AI41" s="75">
        <v>1.34</v>
      </c>
      <c r="AJ41" s="75">
        <v>1.25</v>
      </c>
      <c r="AK41" s="75">
        <v>1.1599999999999999</v>
      </c>
      <c r="AL41" s="75">
        <v>1.08</v>
      </c>
      <c r="AM41" s="75">
        <v>1.01</v>
      </c>
      <c r="AN41" s="75">
        <v>0.94</v>
      </c>
      <c r="AO41" s="75">
        <v>0.87</v>
      </c>
      <c r="AP41" s="75">
        <v>0.81</v>
      </c>
      <c r="AQ41" s="75">
        <v>0.75</v>
      </c>
      <c r="AR41" s="75">
        <v>0.7</v>
      </c>
      <c r="AS41" s="75">
        <v>0.65</v>
      </c>
      <c r="AT41" s="75">
        <v>0.6</v>
      </c>
      <c r="AU41" s="75">
        <v>0.55000000000000004</v>
      </c>
    </row>
    <row r="42" spans="1:47" x14ac:dyDescent="0.25">
      <c r="A42" s="74">
        <v>37</v>
      </c>
      <c r="B42" s="75">
        <v>24.48</v>
      </c>
      <c r="C42" s="75">
        <v>21.97</v>
      </c>
      <c r="D42" s="75">
        <v>19.72</v>
      </c>
      <c r="E42" s="75">
        <v>17.72</v>
      </c>
      <c r="F42" s="75">
        <v>15.93</v>
      </c>
      <c r="G42" s="75">
        <v>14.33</v>
      </c>
      <c r="H42" s="75">
        <v>12.92</v>
      </c>
      <c r="I42" s="75">
        <v>11.66</v>
      </c>
      <c r="J42" s="75">
        <v>10.54</v>
      </c>
      <c r="K42" s="75">
        <v>9.5500000000000007</v>
      </c>
      <c r="L42" s="75">
        <v>8.66</v>
      </c>
      <c r="M42" s="75">
        <v>7.87</v>
      </c>
      <c r="N42" s="75">
        <v>7.17</v>
      </c>
      <c r="O42" s="75">
        <v>6.54</v>
      </c>
      <c r="P42" s="75">
        <v>5.98</v>
      </c>
      <c r="Q42" s="75">
        <v>5.48</v>
      </c>
      <c r="R42" s="75">
        <v>5.03</v>
      </c>
      <c r="S42" s="75">
        <v>4.62</v>
      </c>
      <c r="T42" s="75">
        <v>4.25</v>
      </c>
      <c r="U42" s="75">
        <v>3.92</v>
      </c>
      <c r="V42" s="75">
        <v>3.62</v>
      </c>
      <c r="W42" s="75">
        <v>3.34</v>
      </c>
      <c r="X42" s="75">
        <v>3.09</v>
      </c>
      <c r="Y42" s="75">
        <v>2.87</v>
      </c>
      <c r="Z42" s="75">
        <v>2.66</v>
      </c>
      <c r="AA42" s="75">
        <v>2.46</v>
      </c>
      <c r="AB42" s="75">
        <v>2.29</v>
      </c>
      <c r="AC42" s="75">
        <v>2.13</v>
      </c>
      <c r="AD42" s="75">
        <v>1.98</v>
      </c>
      <c r="AE42" s="75">
        <v>1.84</v>
      </c>
      <c r="AF42" s="75">
        <v>1.71</v>
      </c>
      <c r="AG42" s="75">
        <v>1.59</v>
      </c>
      <c r="AH42" s="75">
        <v>1.48</v>
      </c>
      <c r="AI42" s="75">
        <v>1.38</v>
      </c>
      <c r="AJ42" s="75">
        <v>1.28</v>
      </c>
      <c r="AK42" s="75">
        <v>1.19</v>
      </c>
      <c r="AL42" s="75">
        <v>1.1100000000000001</v>
      </c>
      <c r="AM42" s="75">
        <v>1.03</v>
      </c>
      <c r="AN42" s="75">
        <v>0.96</v>
      </c>
      <c r="AO42" s="75">
        <v>0.89</v>
      </c>
      <c r="AP42" s="75">
        <v>0.83</v>
      </c>
      <c r="AQ42" s="75">
        <v>0.77</v>
      </c>
      <c r="AR42" s="75">
        <v>0.71</v>
      </c>
      <c r="AS42" s="75">
        <v>0.66</v>
      </c>
      <c r="AT42" s="75">
        <v>0.61</v>
      </c>
      <c r="AU42" s="75">
        <v>0.56000000000000005</v>
      </c>
    </row>
    <row r="43" spans="1:47" x14ac:dyDescent="0.25">
      <c r="A43" s="74">
        <v>38</v>
      </c>
      <c r="B43" s="75">
        <v>26.64</v>
      </c>
      <c r="C43" s="75">
        <v>23.9</v>
      </c>
      <c r="D43" s="75">
        <v>21.44</v>
      </c>
      <c r="E43" s="75">
        <v>19.239999999999998</v>
      </c>
      <c r="F43" s="75">
        <v>17.27</v>
      </c>
      <c r="G43" s="75">
        <v>15.52</v>
      </c>
      <c r="H43" s="75">
        <v>13.96</v>
      </c>
      <c r="I43" s="75">
        <v>12.58</v>
      </c>
      <c r="J43" s="75">
        <v>11.35</v>
      </c>
      <c r="K43" s="75">
        <v>10.25</v>
      </c>
      <c r="L43" s="75">
        <v>9.2799999999999994</v>
      </c>
      <c r="M43" s="75">
        <v>8.42</v>
      </c>
      <c r="N43" s="75">
        <v>7.65</v>
      </c>
      <c r="O43" s="75">
        <v>6.96</v>
      </c>
      <c r="P43" s="75">
        <v>6.35</v>
      </c>
      <c r="Q43" s="75">
        <v>5.8</v>
      </c>
      <c r="R43" s="75">
        <v>5.31</v>
      </c>
      <c r="S43" s="75">
        <v>4.87</v>
      </c>
      <c r="T43" s="75">
        <v>4.47</v>
      </c>
      <c r="U43" s="75">
        <v>4.12</v>
      </c>
      <c r="V43" s="75">
        <v>3.79</v>
      </c>
      <c r="W43" s="75">
        <v>3.5</v>
      </c>
      <c r="X43" s="75">
        <v>3.23</v>
      </c>
      <c r="Y43" s="75">
        <v>2.99</v>
      </c>
      <c r="Z43" s="75">
        <v>2.76</v>
      </c>
      <c r="AA43" s="75">
        <v>2.56</v>
      </c>
      <c r="AB43" s="75">
        <v>2.37</v>
      </c>
      <c r="AC43" s="75">
        <v>2.2000000000000002</v>
      </c>
      <c r="AD43" s="75">
        <v>2.04</v>
      </c>
      <c r="AE43" s="75">
        <v>1.9</v>
      </c>
      <c r="AF43" s="75">
        <v>1.76</v>
      </c>
      <c r="AG43" s="75">
        <v>1.64</v>
      </c>
      <c r="AH43" s="75">
        <v>1.52</v>
      </c>
      <c r="AI43" s="75">
        <v>1.42</v>
      </c>
      <c r="AJ43" s="75">
        <v>1.32</v>
      </c>
      <c r="AK43" s="75">
        <v>1.22</v>
      </c>
      <c r="AL43" s="75">
        <v>1.1399999999999999</v>
      </c>
      <c r="AM43" s="75">
        <v>1.06</v>
      </c>
      <c r="AN43" s="75">
        <v>0.98</v>
      </c>
      <c r="AO43" s="75">
        <v>0.91</v>
      </c>
      <c r="AP43" s="75">
        <v>0.85</v>
      </c>
      <c r="AQ43" s="75">
        <v>0.78</v>
      </c>
      <c r="AR43" s="75">
        <v>0.73</v>
      </c>
      <c r="AS43" s="75">
        <v>0.67</v>
      </c>
      <c r="AT43" s="75">
        <v>0.62</v>
      </c>
      <c r="AU43" s="75">
        <v>0.57999999999999996</v>
      </c>
    </row>
    <row r="44" spans="1:47" x14ac:dyDescent="0.25">
      <c r="A44" s="74">
        <v>39</v>
      </c>
      <c r="B44" s="75">
        <v>28.88</v>
      </c>
      <c r="C44" s="75">
        <v>26.01</v>
      </c>
      <c r="D44" s="75">
        <v>23.33</v>
      </c>
      <c r="E44" s="75">
        <v>20.92</v>
      </c>
      <c r="F44" s="75">
        <v>18.760000000000002</v>
      </c>
      <c r="G44" s="75">
        <v>16.84</v>
      </c>
      <c r="H44" s="75">
        <v>15.12</v>
      </c>
      <c r="I44" s="75">
        <v>13.6</v>
      </c>
      <c r="J44" s="75">
        <v>12.25</v>
      </c>
      <c r="K44" s="75">
        <v>11.04</v>
      </c>
      <c r="L44" s="75">
        <v>9.9700000000000006</v>
      </c>
      <c r="M44" s="75">
        <v>9.02</v>
      </c>
      <c r="N44" s="75">
        <v>8.18</v>
      </c>
      <c r="O44" s="75">
        <v>7.43</v>
      </c>
      <c r="P44" s="75">
        <v>6.76</v>
      </c>
      <c r="Q44" s="75">
        <v>6.16</v>
      </c>
      <c r="R44" s="75">
        <v>5.63</v>
      </c>
      <c r="S44" s="75">
        <v>5.15</v>
      </c>
      <c r="T44" s="75">
        <v>4.72</v>
      </c>
      <c r="U44" s="75">
        <v>4.33</v>
      </c>
      <c r="V44" s="75">
        <v>3.98</v>
      </c>
      <c r="W44" s="75">
        <v>3.67</v>
      </c>
      <c r="X44" s="75">
        <v>3.38</v>
      </c>
      <c r="Y44" s="75">
        <v>3.12</v>
      </c>
      <c r="Z44" s="75">
        <v>2.88</v>
      </c>
      <c r="AA44" s="75">
        <v>2.66</v>
      </c>
      <c r="AB44" s="75">
        <v>2.4700000000000002</v>
      </c>
      <c r="AC44" s="75">
        <v>2.2799999999999998</v>
      </c>
      <c r="AD44" s="75">
        <v>2.12</v>
      </c>
      <c r="AE44" s="75">
        <v>1.96</v>
      </c>
      <c r="AF44" s="75">
        <v>1.82</v>
      </c>
      <c r="AG44" s="75">
        <v>1.69</v>
      </c>
      <c r="AH44" s="75">
        <v>1.57</v>
      </c>
      <c r="AI44" s="75">
        <v>1.46</v>
      </c>
      <c r="AJ44" s="75">
        <v>1.36</v>
      </c>
      <c r="AK44" s="75">
        <v>1.26</v>
      </c>
      <c r="AL44" s="75">
        <v>1.17</v>
      </c>
      <c r="AM44" s="75">
        <v>1.0900000000000001</v>
      </c>
      <c r="AN44" s="75">
        <v>1.01</v>
      </c>
      <c r="AO44" s="75">
        <v>0.93</v>
      </c>
      <c r="AP44" s="75">
        <v>0.87</v>
      </c>
      <c r="AQ44" s="75">
        <v>0.8</v>
      </c>
      <c r="AR44" s="75">
        <v>0.74</v>
      </c>
      <c r="AS44" s="75">
        <v>0.69</v>
      </c>
      <c r="AT44" s="75">
        <v>0.64</v>
      </c>
      <c r="AU44" s="75">
        <v>0.59</v>
      </c>
    </row>
    <row r="45" spans="1:47" x14ac:dyDescent="0.25">
      <c r="A45" s="74">
        <v>40</v>
      </c>
      <c r="B45" s="75">
        <v>30</v>
      </c>
      <c r="C45" s="75">
        <v>28.33</v>
      </c>
      <c r="D45" s="75">
        <v>25.41</v>
      </c>
      <c r="E45" s="75">
        <v>22.77</v>
      </c>
      <c r="F45" s="75">
        <v>20.41</v>
      </c>
      <c r="G45" s="75">
        <v>18.29</v>
      </c>
      <c r="H45" s="75">
        <v>16.41</v>
      </c>
      <c r="I45" s="75">
        <v>14.73</v>
      </c>
      <c r="J45" s="75">
        <v>13.24</v>
      </c>
      <c r="K45" s="75">
        <v>11.92</v>
      </c>
      <c r="L45" s="75">
        <v>10.74</v>
      </c>
      <c r="M45" s="75">
        <v>9.69</v>
      </c>
      <c r="N45" s="75">
        <v>8.77</v>
      </c>
      <c r="O45" s="75">
        <v>7.94</v>
      </c>
      <c r="P45" s="75">
        <v>7.21</v>
      </c>
      <c r="Q45" s="75">
        <v>6.55</v>
      </c>
      <c r="R45" s="75">
        <v>5.97</v>
      </c>
      <c r="S45" s="75">
        <v>5.45</v>
      </c>
      <c r="T45" s="75">
        <v>4.9800000000000004</v>
      </c>
      <c r="U45" s="75">
        <v>4.57</v>
      </c>
      <c r="V45" s="75">
        <v>4.1900000000000004</v>
      </c>
      <c r="W45" s="75">
        <v>3.85</v>
      </c>
      <c r="X45" s="75">
        <v>3.54</v>
      </c>
      <c r="Y45" s="75">
        <v>3.26</v>
      </c>
      <c r="Z45" s="75">
        <v>3.01</v>
      </c>
      <c r="AA45" s="75">
        <v>2.78</v>
      </c>
      <c r="AB45" s="75">
        <v>2.57</v>
      </c>
      <c r="AC45" s="75">
        <v>2.37</v>
      </c>
      <c r="AD45" s="75">
        <v>2.2000000000000002</v>
      </c>
      <c r="AE45" s="75">
        <v>2.04</v>
      </c>
      <c r="AF45" s="75">
        <v>1.89</v>
      </c>
      <c r="AG45" s="75">
        <v>1.75</v>
      </c>
      <c r="AH45" s="75">
        <v>1.62</v>
      </c>
      <c r="AI45" s="75">
        <v>1.5</v>
      </c>
      <c r="AJ45" s="75">
        <v>1.4</v>
      </c>
      <c r="AK45" s="75">
        <v>1.3</v>
      </c>
      <c r="AL45" s="75">
        <v>1.2</v>
      </c>
      <c r="AM45" s="75">
        <v>1.1200000000000001</v>
      </c>
      <c r="AN45" s="75">
        <v>1.03</v>
      </c>
      <c r="AO45" s="75">
        <v>0.96</v>
      </c>
      <c r="AP45" s="75">
        <v>0.89</v>
      </c>
      <c r="AQ45" s="75">
        <v>0.82</v>
      </c>
      <c r="AR45" s="75">
        <v>0.76</v>
      </c>
      <c r="AS45" s="75">
        <v>0.7</v>
      </c>
      <c r="AT45" s="75">
        <v>0.65</v>
      </c>
      <c r="AU45" s="75">
        <v>0.6</v>
      </c>
    </row>
    <row r="46" spans="1:47" x14ac:dyDescent="0.25">
      <c r="A46" s="74">
        <v>41</v>
      </c>
      <c r="B46" s="75">
        <v>30</v>
      </c>
      <c r="C46" s="75">
        <v>29.77</v>
      </c>
      <c r="D46" s="75">
        <v>27.68</v>
      </c>
      <c r="E46" s="75">
        <v>24.81</v>
      </c>
      <c r="F46" s="75">
        <v>22.22</v>
      </c>
      <c r="G46" s="75">
        <v>19.91</v>
      </c>
      <c r="H46" s="75">
        <v>17.84</v>
      </c>
      <c r="I46" s="75">
        <v>15.99</v>
      </c>
      <c r="J46" s="75">
        <v>14.35</v>
      </c>
      <c r="K46" s="75">
        <v>12.89</v>
      </c>
      <c r="L46" s="75">
        <v>11.59</v>
      </c>
      <c r="M46" s="75">
        <v>10.44</v>
      </c>
      <c r="N46" s="75">
        <v>9.42</v>
      </c>
      <c r="O46" s="75">
        <v>8.51</v>
      </c>
      <c r="P46" s="75">
        <v>7.71</v>
      </c>
      <c r="Q46" s="75">
        <v>6.99</v>
      </c>
      <c r="R46" s="75">
        <v>6.36</v>
      </c>
      <c r="S46" s="75">
        <v>5.79</v>
      </c>
      <c r="T46" s="75">
        <v>5.28</v>
      </c>
      <c r="U46" s="75">
        <v>4.83</v>
      </c>
      <c r="V46" s="75">
        <v>4.42</v>
      </c>
      <c r="W46" s="75">
        <v>4.05</v>
      </c>
      <c r="X46" s="75">
        <v>3.72</v>
      </c>
      <c r="Y46" s="75">
        <v>3.42</v>
      </c>
      <c r="Z46" s="75">
        <v>3.15</v>
      </c>
      <c r="AA46" s="75">
        <v>2.9</v>
      </c>
      <c r="AB46" s="75">
        <v>2.68</v>
      </c>
      <c r="AC46" s="75">
        <v>2.4700000000000002</v>
      </c>
      <c r="AD46" s="75">
        <v>2.2799999999999998</v>
      </c>
      <c r="AE46" s="75">
        <v>2.11</v>
      </c>
      <c r="AF46" s="75">
        <v>1.95</v>
      </c>
      <c r="AG46" s="75">
        <v>1.81</v>
      </c>
      <c r="AH46" s="75">
        <v>1.68</v>
      </c>
      <c r="AI46" s="75">
        <v>1.55</v>
      </c>
      <c r="AJ46" s="75">
        <v>1.44</v>
      </c>
      <c r="AK46" s="75">
        <v>1.34</v>
      </c>
      <c r="AL46" s="75">
        <v>1.24</v>
      </c>
      <c r="AM46" s="75">
        <v>1.1499999999999999</v>
      </c>
      <c r="AN46" s="75">
        <v>1.06</v>
      </c>
      <c r="AO46" s="75">
        <v>0.98</v>
      </c>
      <c r="AP46" s="75">
        <v>0.91</v>
      </c>
      <c r="AQ46" s="75">
        <v>0.84</v>
      </c>
      <c r="AR46" s="75">
        <v>0.78</v>
      </c>
      <c r="AS46" s="75">
        <v>0.72</v>
      </c>
      <c r="AT46" s="75">
        <v>0.66</v>
      </c>
      <c r="AU46" s="75">
        <v>0.61</v>
      </c>
    </row>
    <row r="47" spans="1:47" x14ac:dyDescent="0.25">
      <c r="A47" s="74">
        <v>42</v>
      </c>
      <c r="B47" s="75">
        <v>30</v>
      </c>
      <c r="C47" s="75">
        <v>30</v>
      </c>
      <c r="D47" s="75">
        <v>29.44</v>
      </c>
      <c r="E47" s="75">
        <v>27.04</v>
      </c>
      <c r="F47" s="75">
        <v>24.22</v>
      </c>
      <c r="G47" s="75">
        <v>21.68</v>
      </c>
      <c r="H47" s="75">
        <v>19.41</v>
      </c>
      <c r="I47" s="75">
        <v>17.39</v>
      </c>
      <c r="J47" s="75">
        <v>15.58</v>
      </c>
      <c r="K47" s="75">
        <v>13.97</v>
      </c>
      <c r="L47" s="75">
        <v>12.54</v>
      </c>
      <c r="M47" s="75">
        <v>11.27</v>
      </c>
      <c r="N47" s="75">
        <v>10.15</v>
      </c>
      <c r="O47" s="75">
        <v>9.15</v>
      </c>
      <c r="P47" s="75">
        <v>8.27</v>
      </c>
      <c r="Q47" s="75">
        <v>7.48</v>
      </c>
      <c r="R47" s="75">
        <v>6.78</v>
      </c>
      <c r="S47" s="75">
        <v>6.16</v>
      </c>
      <c r="T47" s="75">
        <v>5.61</v>
      </c>
      <c r="U47" s="75">
        <v>5.1100000000000003</v>
      </c>
      <c r="V47" s="75">
        <v>4.67</v>
      </c>
      <c r="W47" s="75">
        <v>4.2699999999999996</v>
      </c>
      <c r="X47" s="75">
        <v>3.91</v>
      </c>
      <c r="Y47" s="75">
        <v>3.59</v>
      </c>
      <c r="Z47" s="75">
        <v>3.3</v>
      </c>
      <c r="AA47" s="75">
        <v>3.03</v>
      </c>
      <c r="AB47" s="75">
        <v>2.79</v>
      </c>
      <c r="AC47" s="75">
        <v>2.58</v>
      </c>
      <c r="AD47" s="75">
        <v>2.38</v>
      </c>
      <c r="AE47" s="75">
        <v>2.2000000000000002</v>
      </c>
      <c r="AF47" s="75">
        <v>2.0299999999999998</v>
      </c>
      <c r="AG47" s="75">
        <v>1.88</v>
      </c>
      <c r="AH47" s="75">
        <v>1.74</v>
      </c>
      <c r="AI47" s="75">
        <v>1.61</v>
      </c>
      <c r="AJ47" s="75">
        <v>1.49</v>
      </c>
      <c r="AK47" s="75">
        <v>1.38</v>
      </c>
      <c r="AL47" s="75">
        <v>1.27</v>
      </c>
      <c r="AM47" s="75">
        <v>1.18</v>
      </c>
      <c r="AN47" s="75">
        <v>1.0900000000000001</v>
      </c>
      <c r="AO47" s="75">
        <v>1.01</v>
      </c>
      <c r="AP47" s="75">
        <v>0.93</v>
      </c>
      <c r="AQ47" s="75">
        <v>0.86</v>
      </c>
      <c r="AR47" s="75">
        <v>0.8</v>
      </c>
      <c r="AS47" s="75">
        <v>0.74</v>
      </c>
      <c r="AT47" s="75">
        <v>0.68</v>
      </c>
      <c r="AU47" s="75">
        <v>0.63</v>
      </c>
    </row>
    <row r="48" spans="1:47" x14ac:dyDescent="0.25">
      <c r="A48" s="74">
        <v>43</v>
      </c>
      <c r="B48" s="75">
        <v>30</v>
      </c>
      <c r="C48" s="75">
        <v>30</v>
      </c>
      <c r="D48" s="75">
        <v>30</v>
      </c>
      <c r="E48" s="75">
        <v>29.11</v>
      </c>
      <c r="F48" s="75">
        <v>26.41</v>
      </c>
      <c r="G48" s="75">
        <v>23.64</v>
      </c>
      <c r="H48" s="75">
        <v>21.16</v>
      </c>
      <c r="I48" s="75">
        <v>18.93</v>
      </c>
      <c r="J48" s="75">
        <v>16.940000000000001</v>
      </c>
      <c r="K48" s="75">
        <v>15.17</v>
      </c>
      <c r="L48" s="75">
        <v>13.6</v>
      </c>
      <c r="M48" s="75">
        <v>12.2</v>
      </c>
      <c r="N48" s="75">
        <v>10.96</v>
      </c>
      <c r="O48" s="75">
        <v>9.86</v>
      </c>
      <c r="P48" s="75">
        <v>8.89</v>
      </c>
      <c r="Q48" s="75">
        <v>8.02</v>
      </c>
      <c r="R48" s="75">
        <v>7.26</v>
      </c>
      <c r="S48" s="75">
        <v>6.58</v>
      </c>
      <c r="T48" s="75">
        <v>5.97</v>
      </c>
      <c r="U48" s="75">
        <v>5.43</v>
      </c>
      <c r="V48" s="75">
        <v>4.95</v>
      </c>
      <c r="W48" s="75">
        <v>4.5199999999999996</v>
      </c>
      <c r="X48" s="75">
        <v>4.13</v>
      </c>
      <c r="Y48" s="75">
        <v>3.78</v>
      </c>
      <c r="Z48" s="75">
        <v>3.47</v>
      </c>
      <c r="AA48" s="75">
        <v>3.18</v>
      </c>
      <c r="AB48" s="75">
        <v>2.92</v>
      </c>
      <c r="AC48" s="75">
        <v>2.69</v>
      </c>
      <c r="AD48" s="75">
        <v>2.48</v>
      </c>
      <c r="AE48" s="75">
        <v>2.29</v>
      </c>
      <c r="AF48" s="75">
        <v>2.11</v>
      </c>
      <c r="AG48" s="75">
        <v>1.95</v>
      </c>
      <c r="AH48" s="75">
        <v>1.8</v>
      </c>
      <c r="AI48" s="75">
        <v>1.66</v>
      </c>
      <c r="AJ48" s="75">
        <v>1.54</v>
      </c>
      <c r="AK48" s="75">
        <v>1.42</v>
      </c>
      <c r="AL48" s="75">
        <v>1.32</v>
      </c>
      <c r="AM48" s="75">
        <v>1.22</v>
      </c>
      <c r="AN48" s="75">
        <v>1.1200000000000001</v>
      </c>
      <c r="AO48" s="75">
        <v>1.04</v>
      </c>
      <c r="AP48" s="75">
        <v>0.96</v>
      </c>
      <c r="AQ48" s="75">
        <v>0.89</v>
      </c>
      <c r="AR48" s="75">
        <v>0.82</v>
      </c>
      <c r="AS48" s="75">
        <v>0.76</v>
      </c>
      <c r="AT48" s="75">
        <v>0.7</v>
      </c>
      <c r="AU48" s="75">
        <v>0.64</v>
      </c>
    </row>
    <row r="49" spans="1:47" x14ac:dyDescent="0.25">
      <c r="A49" s="74">
        <v>44</v>
      </c>
      <c r="B49" s="75">
        <v>30</v>
      </c>
      <c r="C49" s="75">
        <v>30</v>
      </c>
      <c r="D49" s="75">
        <v>30</v>
      </c>
      <c r="E49" s="75">
        <v>30</v>
      </c>
      <c r="F49" s="75">
        <v>28.78</v>
      </c>
      <c r="G49" s="75">
        <v>25.8</v>
      </c>
      <c r="H49" s="75">
        <v>23.08</v>
      </c>
      <c r="I49" s="75">
        <v>20.64</v>
      </c>
      <c r="J49" s="75">
        <v>18.45</v>
      </c>
      <c r="K49" s="75">
        <v>16.510000000000002</v>
      </c>
      <c r="L49" s="75">
        <v>14.77</v>
      </c>
      <c r="M49" s="75">
        <v>13.23</v>
      </c>
      <c r="N49" s="75">
        <v>11.86</v>
      </c>
      <c r="O49" s="75">
        <v>10.65</v>
      </c>
      <c r="P49" s="75">
        <v>9.58</v>
      </c>
      <c r="Q49" s="75">
        <v>8.6300000000000008</v>
      </c>
      <c r="R49" s="75">
        <v>7.78</v>
      </c>
      <c r="S49" s="75">
        <v>7.04</v>
      </c>
      <c r="T49" s="75">
        <v>6.37</v>
      </c>
      <c r="U49" s="75">
        <v>5.78</v>
      </c>
      <c r="V49" s="75">
        <v>5.26</v>
      </c>
      <c r="W49" s="75">
        <v>4.79</v>
      </c>
      <c r="X49" s="75">
        <v>4.3600000000000003</v>
      </c>
      <c r="Y49" s="75">
        <v>3.99</v>
      </c>
      <c r="Z49" s="75">
        <v>3.65</v>
      </c>
      <c r="AA49" s="75">
        <v>3.34</v>
      </c>
      <c r="AB49" s="75">
        <v>3.07</v>
      </c>
      <c r="AC49" s="75">
        <v>2.82</v>
      </c>
      <c r="AD49" s="75">
        <v>2.59</v>
      </c>
      <c r="AE49" s="75">
        <v>2.38</v>
      </c>
      <c r="AF49" s="75">
        <v>2.2000000000000002</v>
      </c>
      <c r="AG49" s="75">
        <v>2.02</v>
      </c>
      <c r="AH49" s="75">
        <v>1.87</v>
      </c>
      <c r="AI49" s="75">
        <v>1.72</v>
      </c>
      <c r="AJ49" s="75">
        <v>1.59</v>
      </c>
      <c r="AK49" s="75">
        <v>1.47</v>
      </c>
      <c r="AL49" s="75">
        <v>1.36</v>
      </c>
      <c r="AM49" s="75">
        <v>1.26</v>
      </c>
      <c r="AN49" s="75">
        <v>1.1599999999999999</v>
      </c>
      <c r="AO49" s="75">
        <v>1.07</v>
      </c>
      <c r="AP49" s="75">
        <v>0.99</v>
      </c>
      <c r="AQ49" s="75">
        <v>0.91</v>
      </c>
      <c r="AR49" s="75">
        <v>0.84</v>
      </c>
      <c r="AS49" s="75">
        <v>0.78</v>
      </c>
      <c r="AT49" s="75">
        <v>0.71</v>
      </c>
      <c r="AU49" s="75">
        <v>0.66</v>
      </c>
    </row>
    <row r="50" spans="1:47" x14ac:dyDescent="0.25">
      <c r="A50" s="74">
        <v>45</v>
      </c>
      <c r="B50" s="75">
        <v>30</v>
      </c>
      <c r="C50" s="75">
        <v>30</v>
      </c>
      <c r="D50" s="75">
        <v>30</v>
      </c>
      <c r="E50" s="75">
        <v>30</v>
      </c>
      <c r="F50" s="75">
        <v>30</v>
      </c>
      <c r="G50" s="75">
        <v>28.16</v>
      </c>
      <c r="H50" s="75">
        <v>25.19</v>
      </c>
      <c r="I50" s="75">
        <v>22.52</v>
      </c>
      <c r="J50" s="75">
        <v>20.13</v>
      </c>
      <c r="K50" s="75">
        <v>17.98</v>
      </c>
      <c r="L50" s="75">
        <v>16.079999999999998</v>
      </c>
      <c r="M50" s="75">
        <v>14.38</v>
      </c>
      <c r="N50" s="75">
        <v>12.87</v>
      </c>
      <c r="O50" s="75">
        <v>11.53</v>
      </c>
      <c r="P50" s="75">
        <v>10.35</v>
      </c>
      <c r="Q50" s="75">
        <v>9.3000000000000007</v>
      </c>
      <c r="R50" s="75">
        <v>8.3699999999999992</v>
      </c>
      <c r="S50" s="75">
        <v>7.55</v>
      </c>
      <c r="T50" s="75">
        <v>6.82</v>
      </c>
      <c r="U50" s="75">
        <v>6.17</v>
      </c>
      <c r="V50" s="75">
        <v>5.6</v>
      </c>
      <c r="W50" s="75">
        <v>5.08</v>
      </c>
      <c r="X50" s="75">
        <v>4.63</v>
      </c>
      <c r="Y50" s="75">
        <v>4.22</v>
      </c>
      <c r="Z50" s="75">
        <v>3.85</v>
      </c>
      <c r="AA50" s="75">
        <v>3.52</v>
      </c>
      <c r="AB50" s="75">
        <v>3.22</v>
      </c>
      <c r="AC50" s="75">
        <v>2.95</v>
      </c>
      <c r="AD50" s="75">
        <v>2.71</v>
      </c>
      <c r="AE50" s="75">
        <v>2.4900000000000002</v>
      </c>
      <c r="AF50" s="75">
        <v>2.29</v>
      </c>
      <c r="AG50" s="75">
        <v>2.11</v>
      </c>
      <c r="AH50" s="75">
        <v>1.94</v>
      </c>
      <c r="AI50" s="75">
        <v>1.79</v>
      </c>
      <c r="AJ50" s="75">
        <v>1.65</v>
      </c>
      <c r="AK50" s="75">
        <v>1.52</v>
      </c>
      <c r="AL50" s="75">
        <v>1.41</v>
      </c>
      <c r="AM50" s="75">
        <v>1.3</v>
      </c>
      <c r="AN50" s="75">
        <v>1.2</v>
      </c>
      <c r="AO50" s="75">
        <v>1.1000000000000001</v>
      </c>
      <c r="AP50" s="75">
        <v>1.02</v>
      </c>
      <c r="AQ50" s="75">
        <v>0.94</v>
      </c>
      <c r="AR50" s="75">
        <v>0.86</v>
      </c>
      <c r="AS50" s="75">
        <v>0.8</v>
      </c>
      <c r="AT50" s="75">
        <v>0.73</v>
      </c>
      <c r="AU50" s="75">
        <v>0.67</v>
      </c>
    </row>
    <row r="51" spans="1:47" x14ac:dyDescent="0.25">
      <c r="A51" s="74">
        <v>46</v>
      </c>
      <c r="B51" s="75">
        <v>30</v>
      </c>
      <c r="C51" s="75">
        <v>30</v>
      </c>
      <c r="D51" s="75">
        <v>30</v>
      </c>
      <c r="E51" s="75">
        <v>30</v>
      </c>
      <c r="F51" s="75">
        <v>30</v>
      </c>
      <c r="G51" s="75">
        <v>29.7</v>
      </c>
      <c r="H51" s="75">
        <v>27.52</v>
      </c>
      <c r="I51" s="75">
        <v>24.6</v>
      </c>
      <c r="J51" s="75">
        <v>21.97</v>
      </c>
      <c r="K51" s="75">
        <v>19.62</v>
      </c>
      <c r="L51" s="75">
        <v>17.52</v>
      </c>
      <c r="M51" s="75">
        <v>15.65</v>
      </c>
      <c r="N51" s="75">
        <v>13.99</v>
      </c>
      <c r="O51" s="75">
        <v>12.51</v>
      </c>
      <c r="P51" s="75">
        <v>11.21</v>
      </c>
      <c r="Q51" s="75">
        <v>10.050000000000001</v>
      </c>
      <c r="R51" s="75">
        <v>9.0299999999999994</v>
      </c>
      <c r="S51" s="75">
        <v>8.1199999999999992</v>
      </c>
      <c r="T51" s="75">
        <v>7.32</v>
      </c>
      <c r="U51" s="75">
        <v>6.61</v>
      </c>
      <c r="V51" s="75">
        <v>5.98</v>
      </c>
      <c r="W51" s="75">
        <v>5.42</v>
      </c>
      <c r="X51" s="75">
        <v>4.92</v>
      </c>
      <c r="Y51" s="75">
        <v>4.47</v>
      </c>
      <c r="Z51" s="75">
        <v>4.07</v>
      </c>
      <c r="AA51" s="75">
        <v>3.71</v>
      </c>
      <c r="AB51" s="75">
        <v>3.39</v>
      </c>
      <c r="AC51" s="75">
        <v>3.1</v>
      </c>
      <c r="AD51" s="75">
        <v>2.84</v>
      </c>
      <c r="AE51" s="75">
        <v>2.61</v>
      </c>
      <c r="AF51" s="75">
        <v>2.39</v>
      </c>
      <c r="AG51" s="75">
        <v>2.2000000000000002</v>
      </c>
      <c r="AH51" s="75">
        <v>2.02</v>
      </c>
      <c r="AI51" s="75">
        <v>1.86</v>
      </c>
      <c r="AJ51" s="75">
        <v>1.71</v>
      </c>
      <c r="AK51" s="75">
        <v>1.58</v>
      </c>
      <c r="AL51" s="75">
        <v>1.45</v>
      </c>
      <c r="AM51" s="75">
        <v>1.34</v>
      </c>
      <c r="AN51" s="75">
        <v>1.24</v>
      </c>
      <c r="AO51" s="75">
        <v>1.1399999999999999</v>
      </c>
      <c r="AP51" s="75">
        <v>1.05</v>
      </c>
      <c r="AQ51" s="75">
        <v>0.97</v>
      </c>
      <c r="AR51" s="75">
        <v>0.89</v>
      </c>
      <c r="AS51" s="75">
        <v>0.82</v>
      </c>
      <c r="AT51" s="75">
        <v>0.75</v>
      </c>
      <c r="AU51" s="75">
        <v>0.69</v>
      </c>
    </row>
    <row r="52" spans="1:47" x14ac:dyDescent="0.25">
      <c r="A52" s="74">
        <v>47</v>
      </c>
      <c r="B52" s="75">
        <v>30</v>
      </c>
      <c r="C52" s="75">
        <v>30</v>
      </c>
      <c r="D52" s="75">
        <v>30</v>
      </c>
      <c r="E52" s="75">
        <v>30</v>
      </c>
      <c r="F52" s="75">
        <v>30</v>
      </c>
      <c r="G52" s="75">
        <v>30</v>
      </c>
      <c r="H52" s="75">
        <v>29.37</v>
      </c>
      <c r="I52" s="75">
        <v>26.88</v>
      </c>
      <c r="J52" s="75">
        <v>24.01</v>
      </c>
      <c r="K52" s="75">
        <v>21.43</v>
      </c>
      <c r="L52" s="75">
        <v>19.13</v>
      </c>
      <c r="M52" s="75">
        <v>17.07</v>
      </c>
      <c r="N52" s="75">
        <v>15.23</v>
      </c>
      <c r="O52" s="75">
        <v>13.61</v>
      </c>
      <c r="P52" s="75">
        <v>12.16</v>
      </c>
      <c r="Q52" s="75">
        <v>10.89</v>
      </c>
      <c r="R52" s="75">
        <v>9.76</v>
      </c>
      <c r="S52" s="75">
        <v>8.76</v>
      </c>
      <c r="T52" s="75">
        <v>7.88</v>
      </c>
      <c r="U52" s="75">
        <v>7.09</v>
      </c>
      <c r="V52" s="75">
        <v>6.4</v>
      </c>
      <c r="W52" s="75">
        <v>5.78</v>
      </c>
      <c r="X52" s="75">
        <v>5.24</v>
      </c>
      <c r="Y52" s="75">
        <v>4.75</v>
      </c>
      <c r="Z52" s="75">
        <v>4.32</v>
      </c>
      <c r="AA52" s="75">
        <v>3.93</v>
      </c>
      <c r="AB52" s="75">
        <v>3.58</v>
      </c>
      <c r="AC52" s="75">
        <v>3.27</v>
      </c>
      <c r="AD52" s="75">
        <v>2.99</v>
      </c>
      <c r="AE52" s="75">
        <v>2.73</v>
      </c>
      <c r="AF52" s="75">
        <v>2.5</v>
      </c>
      <c r="AG52" s="75">
        <v>2.2999999999999998</v>
      </c>
      <c r="AH52" s="75">
        <v>2.11</v>
      </c>
      <c r="AI52" s="75">
        <v>1.94</v>
      </c>
      <c r="AJ52" s="75">
        <v>1.78</v>
      </c>
      <c r="AK52" s="75">
        <v>1.64</v>
      </c>
      <c r="AL52" s="75">
        <v>1.51</v>
      </c>
      <c r="AM52" s="75">
        <v>1.39</v>
      </c>
      <c r="AN52" s="75">
        <v>1.28</v>
      </c>
      <c r="AO52" s="75">
        <v>1.18</v>
      </c>
      <c r="AP52" s="75">
        <v>1.08</v>
      </c>
      <c r="AQ52" s="75">
        <v>1</v>
      </c>
      <c r="AR52" s="75">
        <v>0.92</v>
      </c>
      <c r="AS52" s="75">
        <v>0.84</v>
      </c>
      <c r="AT52" s="75">
        <v>0.77</v>
      </c>
      <c r="AU52" s="75">
        <v>0.71</v>
      </c>
    </row>
    <row r="53" spans="1:47" x14ac:dyDescent="0.25">
      <c r="A53" s="74">
        <v>48</v>
      </c>
      <c r="B53" s="75">
        <v>30</v>
      </c>
      <c r="C53" s="75">
        <v>30</v>
      </c>
      <c r="D53" s="75">
        <v>30</v>
      </c>
      <c r="E53" s="75">
        <v>30</v>
      </c>
      <c r="F53" s="75">
        <v>30</v>
      </c>
      <c r="G53" s="75">
        <v>30</v>
      </c>
      <c r="H53" s="75">
        <v>30</v>
      </c>
      <c r="I53" s="75">
        <v>29.04</v>
      </c>
      <c r="J53" s="75">
        <v>26.26</v>
      </c>
      <c r="K53" s="75">
        <v>23.43</v>
      </c>
      <c r="L53" s="75">
        <v>20.9</v>
      </c>
      <c r="M53" s="75">
        <v>18.64</v>
      </c>
      <c r="N53" s="75">
        <v>16.62</v>
      </c>
      <c r="O53" s="75">
        <v>14.82</v>
      </c>
      <c r="P53" s="75">
        <v>13.23</v>
      </c>
      <c r="Q53" s="75">
        <v>11.82</v>
      </c>
      <c r="R53" s="75">
        <v>10.57</v>
      </c>
      <c r="S53" s="75">
        <v>9.4700000000000006</v>
      </c>
      <c r="T53" s="75">
        <v>8.5</v>
      </c>
      <c r="U53" s="75">
        <v>7.63</v>
      </c>
      <c r="V53" s="75">
        <v>6.87</v>
      </c>
      <c r="W53" s="75">
        <v>6.19</v>
      </c>
      <c r="X53" s="75">
        <v>5.59</v>
      </c>
      <c r="Y53" s="75">
        <v>5.0599999999999996</v>
      </c>
      <c r="Z53" s="75">
        <v>4.59</v>
      </c>
      <c r="AA53" s="75">
        <v>4.16</v>
      </c>
      <c r="AB53" s="75">
        <v>3.79</v>
      </c>
      <c r="AC53" s="75">
        <v>3.45</v>
      </c>
      <c r="AD53" s="75">
        <v>3.15</v>
      </c>
      <c r="AE53" s="75">
        <v>2.87</v>
      </c>
      <c r="AF53" s="75">
        <v>2.63</v>
      </c>
      <c r="AG53" s="75">
        <v>2.41</v>
      </c>
      <c r="AH53" s="75">
        <v>2.2000000000000002</v>
      </c>
      <c r="AI53" s="75">
        <v>2.02</v>
      </c>
      <c r="AJ53" s="75">
        <v>1.86</v>
      </c>
      <c r="AK53" s="75">
        <v>1.71</v>
      </c>
      <c r="AL53" s="75">
        <v>1.57</v>
      </c>
      <c r="AM53" s="75">
        <v>1.44</v>
      </c>
      <c r="AN53" s="75">
        <v>1.32</v>
      </c>
      <c r="AO53" s="75">
        <v>1.22</v>
      </c>
      <c r="AP53" s="75">
        <v>1.1200000000000001</v>
      </c>
      <c r="AQ53" s="75">
        <v>1.03</v>
      </c>
      <c r="AR53" s="75">
        <v>0.94</v>
      </c>
      <c r="AS53" s="75">
        <v>0.87</v>
      </c>
      <c r="AT53" s="75">
        <v>0.8</v>
      </c>
      <c r="AU53" s="75">
        <v>0.73</v>
      </c>
    </row>
    <row r="54" spans="1:47" x14ac:dyDescent="0.25">
      <c r="A54" s="74">
        <v>49</v>
      </c>
      <c r="B54" s="75">
        <v>30</v>
      </c>
      <c r="C54" s="75">
        <v>30</v>
      </c>
      <c r="D54" s="75">
        <v>30</v>
      </c>
      <c r="E54" s="75">
        <v>30</v>
      </c>
      <c r="F54" s="75">
        <v>30</v>
      </c>
      <c r="G54" s="75">
        <v>30</v>
      </c>
      <c r="H54" s="75">
        <v>30</v>
      </c>
      <c r="I54" s="75">
        <v>30</v>
      </c>
      <c r="J54" s="75">
        <v>28.72</v>
      </c>
      <c r="K54" s="75">
        <v>25.64</v>
      </c>
      <c r="L54" s="75">
        <v>22.86</v>
      </c>
      <c r="M54" s="75">
        <v>20.38</v>
      </c>
      <c r="N54" s="75">
        <v>18.16</v>
      </c>
      <c r="O54" s="75">
        <v>16.18</v>
      </c>
      <c r="P54" s="75">
        <v>14.42</v>
      </c>
      <c r="Q54" s="75">
        <v>12.86</v>
      </c>
      <c r="R54" s="75">
        <v>11.48</v>
      </c>
      <c r="S54" s="75">
        <v>10.27</v>
      </c>
      <c r="T54" s="75">
        <v>9.19</v>
      </c>
      <c r="U54" s="75">
        <v>8.24</v>
      </c>
      <c r="V54" s="75">
        <v>7.4</v>
      </c>
      <c r="W54" s="75">
        <v>6.65</v>
      </c>
      <c r="X54" s="75">
        <v>5.99</v>
      </c>
      <c r="Y54" s="75">
        <v>5.41</v>
      </c>
      <c r="Z54" s="75">
        <v>4.8899999999999997</v>
      </c>
      <c r="AA54" s="75">
        <v>4.43</v>
      </c>
      <c r="AB54" s="75">
        <v>4.0199999999999996</v>
      </c>
      <c r="AC54" s="75">
        <v>3.65</v>
      </c>
      <c r="AD54" s="75">
        <v>3.32</v>
      </c>
      <c r="AE54" s="75">
        <v>3.03</v>
      </c>
      <c r="AF54" s="75">
        <v>2.76</v>
      </c>
      <c r="AG54" s="75">
        <v>2.52</v>
      </c>
      <c r="AH54" s="75">
        <v>2.31</v>
      </c>
      <c r="AI54" s="75">
        <v>2.11</v>
      </c>
      <c r="AJ54" s="75">
        <v>1.94</v>
      </c>
      <c r="AK54" s="75">
        <v>1.78</v>
      </c>
      <c r="AL54" s="75">
        <v>1.63</v>
      </c>
      <c r="AM54" s="75">
        <v>1.5</v>
      </c>
      <c r="AN54" s="75">
        <v>1.37</v>
      </c>
      <c r="AO54" s="75">
        <v>1.26</v>
      </c>
      <c r="AP54" s="75">
        <v>1.1599999999999999</v>
      </c>
      <c r="AQ54" s="75">
        <v>1.06</v>
      </c>
      <c r="AR54" s="75">
        <v>0.97</v>
      </c>
      <c r="AS54" s="75">
        <v>0.89</v>
      </c>
      <c r="AT54" s="75">
        <v>0.82</v>
      </c>
      <c r="AU54" s="75">
        <v>0.75</v>
      </c>
    </row>
    <row r="55" spans="1:47" x14ac:dyDescent="0.25">
      <c r="A55" s="74">
        <v>50</v>
      </c>
      <c r="B55" s="75">
        <v>30</v>
      </c>
      <c r="C55" s="75">
        <v>30</v>
      </c>
      <c r="D55" s="75">
        <v>30</v>
      </c>
      <c r="E55" s="75">
        <v>30</v>
      </c>
      <c r="F55" s="75">
        <v>30</v>
      </c>
      <c r="G55" s="75">
        <v>30</v>
      </c>
      <c r="H55" s="75">
        <v>30</v>
      </c>
      <c r="I55" s="75">
        <v>30</v>
      </c>
      <c r="J55" s="75">
        <v>30</v>
      </c>
      <c r="K55" s="75">
        <v>28.07</v>
      </c>
      <c r="L55" s="75">
        <v>25.03</v>
      </c>
      <c r="M55" s="75">
        <v>22.3</v>
      </c>
      <c r="N55" s="75">
        <v>19.86</v>
      </c>
      <c r="O55" s="75">
        <v>17.68</v>
      </c>
      <c r="P55" s="75">
        <v>15.74</v>
      </c>
      <c r="Q55" s="75">
        <v>14.02</v>
      </c>
      <c r="R55" s="75">
        <v>12.5</v>
      </c>
      <c r="S55" s="75">
        <v>11.15</v>
      </c>
      <c r="T55" s="75">
        <v>9.9600000000000009</v>
      </c>
      <c r="U55" s="75">
        <v>8.91</v>
      </c>
      <c r="V55" s="75">
        <v>7.98</v>
      </c>
      <c r="W55" s="75">
        <v>7.16</v>
      </c>
      <c r="X55" s="75">
        <v>6.44</v>
      </c>
      <c r="Y55" s="75">
        <v>5.79</v>
      </c>
      <c r="Z55" s="75">
        <v>5.23</v>
      </c>
      <c r="AA55" s="75">
        <v>4.72</v>
      </c>
      <c r="AB55" s="75">
        <v>4.2699999999999996</v>
      </c>
      <c r="AC55" s="75">
        <v>3.87</v>
      </c>
      <c r="AD55" s="75">
        <v>3.52</v>
      </c>
      <c r="AE55" s="75">
        <v>3.2</v>
      </c>
      <c r="AF55" s="75">
        <v>2.91</v>
      </c>
      <c r="AG55" s="75">
        <v>2.65</v>
      </c>
      <c r="AH55" s="75">
        <v>2.42</v>
      </c>
      <c r="AI55" s="75">
        <v>2.21</v>
      </c>
      <c r="AJ55" s="75">
        <v>2.0299999999999998</v>
      </c>
      <c r="AK55" s="75">
        <v>1.85</v>
      </c>
      <c r="AL55" s="75">
        <v>1.7</v>
      </c>
      <c r="AM55" s="75">
        <v>1.56</v>
      </c>
      <c r="AN55" s="75">
        <v>1.43</v>
      </c>
      <c r="AO55" s="75">
        <v>1.31</v>
      </c>
      <c r="AP55" s="75">
        <v>1.2</v>
      </c>
      <c r="AQ55" s="75">
        <v>1.1000000000000001</v>
      </c>
      <c r="AR55" s="75">
        <v>1.01</v>
      </c>
      <c r="AS55" s="75">
        <v>0.92</v>
      </c>
      <c r="AT55" s="75">
        <v>0.85</v>
      </c>
      <c r="AU55" s="75">
        <v>0.78</v>
      </c>
    </row>
    <row r="56" spans="1:47" x14ac:dyDescent="0.25">
      <c r="A56" s="74">
        <v>51</v>
      </c>
      <c r="B56" s="75">
        <v>30</v>
      </c>
      <c r="C56" s="75">
        <v>30</v>
      </c>
      <c r="D56" s="75">
        <v>30</v>
      </c>
      <c r="E56" s="75">
        <v>30</v>
      </c>
      <c r="F56" s="75">
        <v>30</v>
      </c>
      <c r="G56" s="75">
        <v>30</v>
      </c>
      <c r="H56" s="75">
        <v>30</v>
      </c>
      <c r="I56" s="75">
        <v>30</v>
      </c>
      <c r="J56" s="75">
        <v>30</v>
      </c>
      <c r="K56" s="75">
        <v>29.67</v>
      </c>
      <c r="L56" s="75">
        <v>27.42</v>
      </c>
      <c r="M56" s="75">
        <v>24.43</v>
      </c>
      <c r="N56" s="75">
        <v>21.75</v>
      </c>
      <c r="O56" s="75">
        <v>19.350000000000001</v>
      </c>
      <c r="P56" s="75">
        <v>17.22</v>
      </c>
      <c r="Q56" s="75">
        <v>15.32</v>
      </c>
      <c r="R56" s="75">
        <v>13.64</v>
      </c>
      <c r="S56" s="75">
        <v>12.15</v>
      </c>
      <c r="T56" s="75">
        <v>10.83</v>
      </c>
      <c r="U56" s="75">
        <v>9.67</v>
      </c>
      <c r="V56" s="75">
        <v>8.64</v>
      </c>
      <c r="W56" s="75">
        <v>7.73</v>
      </c>
      <c r="X56" s="75">
        <v>6.93</v>
      </c>
      <c r="Y56" s="75">
        <v>6.23</v>
      </c>
      <c r="Z56" s="75">
        <v>5.6</v>
      </c>
      <c r="AA56" s="75">
        <v>5.05</v>
      </c>
      <c r="AB56" s="75">
        <v>4.55</v>
      </c>
      <c r="AC56" s="75">
        <v>4.12</v>
      </c>
      <c r="AD56" s="75">
        <v>3.73</v>
      </c>
      <c r="AE56" s="75">
        <v>3.38</v>
      </c>
      <c r="AF56" s="75">
        <v>3.07</v>
      </c>
      <c r="AG56" s="75">
        <v>2.8</v>
      </c>
      <c r="AH56" s="75">
        <v>2.5499999999999998</v>
      </c>
      <c r="AI56" s="75">
        <v>2.3199999999999998</v>
      </c>
      <c r="AJ56" s="75">
        <v>2.12</v>
      </c>
      <c r="AK56" s="75">
        <v>1.94</v>
      </c>
      <c r="AL56" s="75">
        <v>1.77</v>
      </c>
      <c r="AM56" s="75">
        <v>1.62</v>
      </c>
      <c r="AN56" s="75">
        <v>1.48</v>
      </c>
      <c r="AO56" s="75">
        <v>1.36</v>
      </c>
      <c r="AP56" s="75">
        <v>1.24</v>
      </c>
      <c r="AQ56" s="75">
        <v>1.1399999999999999</v>
      </c>
      <c r="AR56" s="75">
        <v>1.04</v>
      </c>
      <c r="AS56" s="75">
        <v>0.95</v>
      </c>
      <c r="AT56" s="75">
        <v>0.87</v>
      </c>
      <c r="AU56" s="75">
        <v>0.8</v>
      </c>
    </row>
    <row r="57" spans="1:47" x14ac:dyDescent="0.25">
      <c r="A57" s="74">
        <v>52</v>
      </c>
      <c r="B57" s="75">
        <v>30</v>
      </c>
      <c r="C57" s="75">
        <v>30</v>
      </c>
      <c r="D57" s="75">
        <v>30</v>
      </c>
      <c r="E57" s="75">
        <v>30</v>
      </c>
      <c r="F57" s="75">
        <v>30</v>
      </c>
      <c r="G57" s="75">
        <v>30</v>
      </c>
      <c r="H57" s="75">
        <v>30</v>
      </c>
      <c r="I57" s="75">
        <v>30</v>
      </c>
      <c r="J57" s="75">
        <v>30</v>
      </c>
      <c r="K57" s="75">
        <v>30</v>
      </c>
      <c r="L57" s="75">
        <v>29.34</v>
      </c>
      <c r="M57" s="75">
        <v>26.78</v>
      </c>
      <c r="N57" s="75">
        <v>23.84</v>
      </c>
      <c r="O57" s="75">
        <v>21.21</v>
      </c>
      <c r="P57" s="75">
        <v>18.850000000000001</v>
      </c>
      <c r="Q57" s="75">
        <v>16.760000000000002</v>
      </c>
      <c r="R57" s="75">
        <v>14.9</v>
      </c>
      <c r="S57" s="75">
        <v>13.26</v>
      </c>
      <c r="T57" s="75">
        <v>11.8</v>
      </c>
      <c r="U57" s="75">
        <v>10.51</v>
      </c>
      <c r="V57" s="75">
        <v>9.3800000000000008</v>
      </c>
      <c r="W57" s="75">
        <v>8.3699999999999992</v>
      </c>
      <c r="X57" s="75">
        <v>7.49</v>
      </c>
      <c r="Y57" s="75">
        <v>6.71</v>
      </c>
      <c r="Z57" s="75">
        <v>6.02</v>
      </c>
      <c r="AA57" s="75">
        <v>5.41</v>
      </c>
      <c r="AB57" s="75">
        <v>4.87</v>
      </c>
      <c r="AC57" s="75">
        <v>4.3899999999999997</v>
      </c>
      <c r="AD57" s="75">
        <v>3.97</v>
      </c>
      <c r="AE57" s="75">
        <v>3.59</v>
      </c>
      <c r="AF57" s="75">
        <v>3.26</v>
      </c>
      <c r="AG57" s="75">
        <v>2.96</v>
      </c>
      <c r="AH57" s="75">
        <v>2.69</v>
      </c>
      <c r="AI57" s="75">
        <v>2.4500000000000002</v>
      </c>
      <c r="AJ57" s="75">
        <v>2.23</v>
      </c>
      <c r="AK57" s="75">
        <v>2.0299999999999998</v>
      </c>
      <c r="AL57" s="75">
        <v>1.85</v>
      </c>
      <c r="AM57" s="75">
        <v>1.69</v>
      </c>
      <c r="AN57" s="75">
        <v>1.55</v>
      </c>
      <c r="AO57" s="75">
        <v>1.41</v>
      </c>
      <c r="AP57" s="75">
        <v>1.29</v>
      </c>
      <c r="AQ57" s="75">
        <v>1.18</v>
      </c>
      <c r="AR57" s="75">
        <v>1.08</v>
      </c>
      <c r="AS57" s="75">
        <v>0.99</v>
      </c>
      <c r="AT57" s="75">
        <v>0.9</v>
      </c>
      <c r="AU57" s="75">
        <v>0.83</v>
      </c>
    </row>
    <row r="58" spans="1:47" x14ac:dyDescent="0.25">
      <c r="A58" s="74">
        <v>53</v>
      </c>
      <c r="B58" s="75">
        <v>30</v>
      </c>
      <c r="C58" s="75">
        <v>30</v>
      </c>
      <c r="D58" s="75">
        <v>30</v>
      </c>
      <c r="E58" s="75">
        <v>30</v>
      </c>
      <c r="F58" s="75">
        <v>30</v>
      </c>
      <c r="G58" s="75">
        <v>30</v>
      </c>
      <c r="H58" s="75">
        <v>30</v>
      </c>
      <c r="I58" s="75">
        <v>30</v>
      </c>
      <c r="J58" s="75">
        <v>30</v>
      </c>
      <c r="K58" s="75">
        <v>30</v>
      </c>
      <c r="L58" s="75">
        <v>30</v>
      </c>
      <c r="M58" s="75">
        <v>29.01</v>
      </c>
      <c r="N58" s="75">
        <v>26.16</v>
      </c>
      <c r="O58" s="75">
        <v>23.27</v>
      </c>
      <c r="P58" s="75">
        <v>20.67</v>
      </c>
      <c r="Q58" s="75">
        <v>18.37</v>
      </c>
      <c r="R58" s="75">
        <v>16.309999999999999</v>
      </c>
      <c r="S58" s="75">
        <v>14.49</v>
      </c>
      <c r="T58" s="75">
        <v>12.88</v>
      </c>
      <c r="U58" s="75">
        <v>11.46</v>
      </c>
      <c r="V58" s="75">
        <v>10.199999999999999</v>
      </c>
      <c r="W58" s="75">
        <v>9.09</v>
      </c>
      <c r="X58" s="75">
        <v>8.11</v>
      </c>
      <c r="Y58" s="75">
        <v>7.25</v>
      </c>
      <c r="Z58" s="75">
        <v>6.49</v>
      </c>
      <c r="AA58" s="75">
        <v>5.81</v>
      </c>
      <c r="AB58" s="75">
        <v>5.22</v>
      </c>
      <c r="AC58" s="75">
        <v>4.7</v>
      </c>
      <c r="AD58" s="75">
        <v>4.2300000000000004</v>
      </c>
      <c r="AE58" s="75">
        <v>3.82</v>
      </c>
      <c r="AF58" s="75">
        <v>3.46</v>
      </c>
      <c r="AG58" s="75">
        <v>3.13</v>
      </c>
      <c r="AH58" s="75">
        <v>2.84</v>
      </c>
      <c r="AI58" s="75">
        <v>2.58</v>
      </c>
      <c r="AJ58" s="75">
        <v>2.34</v>
      </c>
      <c r="AK58" s="75">
        <v>2.13</v>
      </c>
      <c r="AL58" s="75">
        <v>1.94</v>
      </c>
      <c r="AM58" s="75">
        <v>1.77</v>
      </c>
      <c r="AN58" s="75">
        <v>1.62</v>
      </c>
      <c r="AO58" s="75">
        <v>1.48</v>
      </c>
      <c r="AP58" s="75">
        <v>1.35</v>
      </c>
      <c r="AQ58" s="75">
        <v>1.23</v>
      </c>
      <c r="AR58" s="75">
        <v>1.1200000000000001</v>
      </c>
      <c r="AS58" s="75">
        <v>1.02</v>
      </c>
      <c r="AT58" s="75">
        <v>0.94</v>
      </c>
      <c r="AU58" s="75">
        <v>0.85</v>
      </c>
    </row>
    <row r="59" spans="1:47" x14ac:dyDescent="0.25">
      <c r="A59" s="74">
        <v>54</v>
      </c>
      <c r="B59" s="75">
        <v>30</v>
      </c>
      <c r="C59" s="75">
        <v>30</v>
      </c>
      <c r="D59" s="75">
        <v>30</v>
      </c>
      <c r="E59" s="75">
        <v>30</v>
      </c>
      <c r="F59" s="75">
        <v>30</v>
      </c>
      <c r="G59" s="75">
        <v>30</v>
      </c>
      <c r="H59" s="75">
        <v>30</v>
      </c>
      <c r="I59" s="75">
        <v>30</v>
      </c>
      <c r="J59" s="75">
        <v>30</v>
      </c>
      <c r="K59" s="75">
        <v>30</v>
      </c>
      <c r="L59" s="75">
        <v>30</v>
      </c>
      <c r="M59" s="75">
        <v>30</v>
      </c>
      <c r="N59" s="75">
        <v>28.69</v>
      </c>
      <c r="O59" s="75">
        <v>25.54</v>
      </c>
      <c r="P59" s="75">
        <v>22.69</v>
      </c>
      <c r="Q59" s="75">
        <v>20.149999999999999</v>
      </c>
      <c r="R59" s="75">
        <v>17.89</v>
      </c>
      <c r="S59" s="75">
        <v>15.88</v>
      </c>
      <c r="T59" s="75">
        <v>14.09</v>
      </c>
      <c r="U59" s="75">
        <v>12.52</v>
      </c>
      <c r="V59" s="75">
        <v>11.12</v>
      </c>
      <c r="W59" s="75">
        <v>9.89</v>
      </c>
      <c r="X59" s="75">
        <v>8.81</v>
      </c>
      <c r="Y59" s="75">
        <v>7.85</v>
      </c>
      <c r="Z59" s="75">
        <v>7.01</v>
      </c>
      <c r="AA59" s="75">
        <v>6.27</v>
      </c>
      <c r="AB59" s="75">
        <v>5.62</v>
      </c>
      <c r="AC59" s="75">
        <v>5.04</v>
      </c>
      <c r="AD59" s="75">
        <v>4.53</v>
      </c>
      <c r="AE59" s="75">
        <v>4.08</v>
      </c>
      <c r="AF59" s="75">
        <v>3.68</v>
      </c>
      <c r="AG59" s="75">
        <v>3.32</v>
      </c>
      <c r="AH59" s="75">
        <v>3.01</v>
      </c>
      <c r="AI59" s="75">
        <v>2.73</v>
      </c>
      <c r="AJ59" s="75">
        <v>2.4700000000000002</v>
      </c>
      <c r="AK59" s="75">
        <v>2.25</v>
      </c>
      <c r="AL59" s="75">
        <v>2.04</v>
      </c>
      <c r="AM59" s="75">
        <v>1.86</v>
      </c>
      <c r="AN59" s="75">
        <v>1.69</v>
      </c>
      <c r="AO59" s="75">
        <v>1.54</v>
      </c>
      <c r="AP59" s="75">
        <v>1.4</v>
      </c>
      <c r="AQ59" s="75">
        <v>1.28</v>
      </c>
      <c r="AR59" s="75">
        <v>1.17</v>
      </c>
      <c r="AS59" s="75">
        <v>1.06</v>
      </c>
      <c r="AT59" s="75">
        <v>0.97</v>
      </c>
      <c r="AU59" s="75">
        <v>0.88</v>
      </c>
    </row>
    <row r="60" spans="1:47" x14ac:dyDescent="0.25">
      <c r="A60" s="74">
        <v>55</v>
      </c>
      <c r="B60" s="75">
        <v>30</v>
      </c>
      <c r="C60" s="75">
        <v>30</v>
      </c>
      <c r="D60" s="75">
        <v>30</v>
      </c>
      <c r="E60" s="75">
        <v>30</v>
      </c>
      <c r="F60" s="75">
        <v>30</v>
      </c>
      <c r="G60" s="75">
        <v>30</v>
      </c>
      <c r="H60" s="75">
        <v>30</v>
      </c>
      <c r="I60" s="75">
        <v>30</v>
      </c>
      <c r="J60" s="75">
        <v>30</v>
      </c>
      <c r="K60" s="75">
        <v>30</v>
      </c>
      <c r="L60" s="75">
        <v>30</v>
      </c>
      <c r="M60" s="75">
        <v>30</v>
      </c>
      <c r="N60" s="75">
        <v>30</v>
      </c>
      <c r="O60" s="75">
        <v>28.06</v>
      </c>
      <c r="P60" s="75">
        <v>24.93</v>
      </c>
      <c r="Q60" s="75">
        <v>22.14</v>
      </c>
      <c r="R60" s="75">
        <v>19.64</v>
      </c>
      <c r="S60" s="75">
        <v>17.420000000000002</v>
      </c>
      <c r="T60" s="75">
        <v>15.45</v>
      </c>
      <c r="U60" s="75">
        <v>13.7</v>
      </c>
      <c r="V60" s="75">
        <v>12.16</v>
      </c>
      <c r="W60" s="75">
        <v>10.79</v>
      </c>
      <c r="X60" s="75">
        <v>9.59</v>
      </c>
      <c r="Y60" s="75">
        <v>8.5299999999999994</v>
      </c>
      <c r="Z60" s="75">
        <v>7.6</v>
      </c>
      <c r="AA60" s="75">
        <v>6.78</v>
      </c>
      <c r="AB60" s="75">
        <v>6.06</v>
      </c>
      <c r="AC60" s="75">
        <v>5.42</v>
      </c>
      <c r="AD60" s="75">
        <v>4.8600000000000003</v>
      </c>
      <c r="AE60" s="75">
        <v>4.37</v>
      </c>
      <c r="AF60" s="75">
        <v>3.93</v>
      </c>
      <c r="AG60" s="75">
        <v>3.54</v>
      </c>
      <c r="AH60" s="75">
        <v>3.2</v>
      </c>
      <c r="AI60" s="75">
        <v>2.89</v>
      </c>
      <c r="AJ60" s="75">
        <v>2.61</v>
      </c>
      <c r="AK60" s="75">
        <v>2.37</v>
      </c>
      <c r="AL60" s="75">
        <v>2.15</v>
      </c>
      <c r="AM60" s="75">
        <v>1.95</v>
      </c>
      <c r="AN60" s="75">
        <v>1.77</v>
      </c>
      <c r="AO60" s="75">
        <v>1.61</v>
      </c>
      <c r="AP60" s="75">
        <v>1.47</v>
      </c>
      <c r="AQ60" s="75">
        <v>1.34</v>
      </c>
      <c r="AR60" s="75">
        <v>1.22</v>
      </c>
      <c r="AS60" s="75">
        <v>1.1100000000000001</v>
      </c>
      <c r="AT60" s="75">
        <v>1.01</v>
      </c>
      <c r="AU60" s="75">
        <v>0.92</v>
      </c>
    </row>
    <row r="61" spans="1:47" x14ac:dyDescent="0.25">
      <c r="A61" s="74">
        <v>56</v>
      </c>
      <c r="B61" s="75">
        <v>30</v>
      </c>
      <c r="C61" s="75">
        <v>30</v>
      </c>
      <c r="D61" s="75">
        <v>30</v>
      </c>
      <c r="E61" s="75">
        <v>30</v>
      </c>
      <c r="F61" s="75">
        <v>30</v>
      </c>
      <c r="G61" s="75">
        <v>30</v>
      </c>
      <c r="H61" s="75">
        <v>30</v>
      </c>
      <c r="I61" s="75">
        <v>30</v>
      </c>
      <c r="J61" s="75">
        <v>30</v>
      </c>
      <c r="K61" s="75">
        <v>30</v>
      </c>
      <c r="L61" s="75">
        <v>30</v>
      </c>
      <c r="M61" s="75">
        <v>30</v>
      </c>
      <c r="N61" s="75">
        <v>30</v>
      </c>
      <c r="O61" s="75">
        <v>29.69</v>
      </c>
      <c r="P61" s="75">
        <v>27.41</v>
      </c>
      <c r="Q61" s="75">
        <v>24.34</v>
      </c>
      <c r="R61" s="75">
        <v>21.59</v>
      </c>
      <c r="S61" s="75">
        <v>19.14</v>
      </c>
      <c r="T61" s="75">
        <v>16.96</v>
      </c>
      <c r="U61" s="75">
        <v>15.03</v>
      </c>
      <c r="V61" s="75">
        <v>13.32</v>
      </c>
      <c r="W61" s="75">
        <v>11.8</v>
      </c>
      <c r="X61" s="75">
        <v>10.47</v>
      </c>
      <c r="Y61" s="75">
        <v>9.2899999999999991</v>
      </c>
      <c r="Z61" s="75">
        <v>8.26</v>
      </c>
      <c r="AA61" s="75">
        <v>7.35</v>
      </c>
      <c r="AB61" s="75">
        <v>6.55</v>
      </c>
      <c r="AC61" s="75">
        <v>5.85</v>
      </c>
      <c r="AD61" s="75">
        <v>5.23</v>
      </c>
      <c r="AE61" s="75">
        <v>4.6900000000000004</v>
      </c>
      <c r="AF61" s="75">
        <v>4.21</v>
      </c>
      <c r="AG61" s="75">
        <v>3.78</v>
      </c>
      <c r="AH61" s="75">
        <v>3.4</v>
      </c>
      <c r="AI61" s="75">
        <v>3.07</v>
      </c>
      <c r="AJ61" s="75">
        <v>2.77</v>
      </c>
      <c r="AK61" s="75">
        <v>2.5099999999999998</v>
      </c>
      <c r="AL61" s="75">
        <v>2.27</v>
      </c>
      <c r="AM61" s="75">
        <v>2.06</v>
      </c>
      <c r="AN61" s="75">
        <v>1.86</v>
      </c>
      <c r="AO61" s="75">
        <v>1.69</v>
      </c>
      <c r="AP61" s="75">
        <v>1.54</v>
      </c>
      <c r="AQ61" s="75">
        <v>1.4</v>
      </c>
      <c r="AR61" s="75">
        <v>1.27</v>
      </c>
      <c r="AS61" s="75">
        <v>1.1499999999999999</v>
      </c>
      <c r="AT61" s="75">
        <v>1.05</v>
      </c>
      <c r="AU61" s="75">
        <v>0.95</v>
      </c>
    </row>
    <row r="62" spans="1:47" x14ac:dyDescent="0.25">
      <c r="A62" s="74">
        <v>57</v>
      </c>
      <c r="B62" s="75">
        <v>30</v>
      </c>
      <c r="C62" s="75">
        <v>30</v>
      </c>
      <c r="D62" s="75">
        <v>30</v>
      </c>
      <c r="E62" s="75">
        <v>30</v>
      </c>
      <c r="F62" s="75">
        <v>30</v>
      </c>
      <c r="G62" s="75">
        <v>30</v>
      </c>
      <c r="H62" s="75">
        <v>30</v>
      </c>
      <c r="I62" s="75">
        <v>30</v>
      </c>
      <c r="J62" s="75">
        <v>30</v>
      </c>
      <c r="K62" s="75">
        <v>30</v>
      </c>
      <c r="L62" s="75">
        <v>30</v>
      </c>
      <c r="M62" s="75">
        <v>30</v>
      </c>
      <c r="N62" s="75">
        <v>30</v>
      </c>
      <c r="O62" s="75">
        <v>30</v>
      </c>
      <c r="P62" s="75">
        <v>29.36</v>
      </c>
      <c r="Q62" s="75">
        <v>26.78</v>
      </c>
      <c r="R62" s="75">
        <v>23.76</v>
      </c>
      <c r="S62" s="75">
        <v>21.06</v>
      </c>
      <c r="T62" s="75">
        <v>18.649999999999999</v>
      </c>
      <c r="U62" s="75">
        <v>16.510000000000002</v>
      </c>
      <c r="V62" s="75">
        <v>14.61</v>
      </c>
      <c r="W62" s="75">
        <v>12.94</v>
      </c>
      <c r="X62" s="75">
        <v>11.46</v>
      </c>
      <c r="Y62" s="75">
        <v>10.15</v>
      </c>
      <c r="Z62" s="75">
        <v>9</v>
      </c>
      <c r="AA62" s="75">
        <v>8</v>
      </c>
      <c r="AB62" s="75">
        <v>7.11</v>
      </c>
      <c r="AC62" s="75">
        <v>6.33</v>
      </c>
      <c r="AD62" s="75">
        <v>5.65</v>
      </c>
      <c r="AE62" s="75">
        <v>5.05</v>
      </c>
      <c r="AF62" s="75">
        <v>4.5199999999999996</v>
      </c>
      <c r="AG62" s="75">
        <v>4.05</v>
      </c>
      <c r="AH62" s="75">
        <v>3.64</v>
      </c>
      <c r="AI62" s="75">
        <v>3.27</v>
      </c>
      <c r="AJ62" s="75">
        <v>2.95</v>
      </c>
      <c r="AK62" s="75">
        <v>2.66</v>
      </c>
      <c r="AL62" s="75">
        <v>2.4</v>
      </c>
      <c r="AM62" s="75">
        <v>2.17</v>
      </c>
      <c r="AN62" s="75">
        <v>1.96</v>
      </c>
      <c r="AO62" s="75">
        <v>1.78</v>
      </c>
      <c r="AP62" s="75">
        <v>1.61</v>
      </c>
      <c r="AQ62" s="75">
        <v>1.46</v>
      </c>
      <c r="AR62" s="75">
        <v>1.33</v>
      </c>
      <c r="AS62" s="75">
        <v>1.2</v>
      </c>
      <c r="AT62" s="75">
        <v>1.0900000000000001</v>
      </c>
      <c r="AU62" s="75">
        <v>0.99</v>
      </c>
    </row>
    <row r="63" spans="1:47" x14ac:dyDescent="0.25">
      <c r="A63" s="74">
        <v>58</v>
      </c>
      <c r="B63" s="75">
        <v>30</v>
      </c>
      <c r="C63" s="75">
        <v>30</v>
      </c>
      <c r="D63" s="75">
        <v>30</v>
      </c>
      <c r="E63" s="75">
        <v>30</v>
      </c>
      <c r="F63" s="75">
        <v>30</v>
      </c>
      <c r="G63" s="75">
        <v>30</v>
      </c>
      <c r="H63" s="75">
        <v>30</v>
      </c>
      <c r="I63" s="75">
        <v>30</v>
      </c>
      <c r="J63" s="75">
        <v>30</v>
      </c>
      <c r="K63" s="75">
        <v>30</v>
      </c>
      <c r="L63" s="75">
        <v>30</v>
      </c>
      <c r="M63" s="75">
        <v>30</v>
      </c>
      <c r="N63" s="75">
        <v>30</v>
      </c>
      <c r="O63" s="75">
        <v>30</v>
      </c>
      <c r="P63" s="75">
        <v>30</v>
      </c>
      <c r="Q63" s="75">
        <v>29.03</v>
      </c>
      <c r="R63" s="75">
        <v>26.17</v>
      </c>
      <c r="S63" s="75">
        <v>23.19</v>
      </c>
      <c r="T63" s="75">
        <v>20.53</v>
      </c>
      <c r="U63" s="75">
        <v>18.170000000000002</v>
      </c>
      <c r="V63" s="75">
        <v>16.07</v>
      </c>
      <c r="W63" s="75">
        <v>14.21</v>
      </c>
      <c r="X63" s="75">
        <v>12.56</v>
      </c>
      <c r="Y63" s="75">
        <v>11.11</v>
      </c>
      <c r="Z63" s="75">
        <v>9.84</v>
      </c>
      <c r="AA63" s="75">
        <v>8.7200000000000006</v>
      </c>
      <c r="AB63" s="75">
        <v>7.74</v>
      </c>
      <c r="AC63" s="75">
        <v>6.87</v>
      </c>
      <c r="AD63" s="75">
        <v>6.11</v>
      </c>
      <c r="AE63" s="75">
        <v>5.45</v>
      </c>
      <c r="AF63" s="75">
        <v>4.8600000000000003</v>
      </c>
      <c r="AG63" s="75">
        <v>4.3499999999999996</v>
      </c>
      <c r="AH63" s="75">
        <v>3.9</v>
      </c>
      <c r="AI63" s="75">
        <v>3.5</v>
      </c>
      <c r="AJ63" s="75">
        <v>3.14</v>
      </c>
      <c r="AK63" s="75">
        <v>2.83</v>
      </c>
      <c r="AL63" s="75">
        <v>2.5499999999999998</v>
      </c>
      <c r="AM63" s="75">
        <v>2.2999999999999998</v>
      </c>
      <c r="AN63" s="75">
        <v>2.0699999999999998</v>
      </c>
      <c r="AO63" s="75">
        <v>1.88</v>
      </c>
      <c r="AP63" s="75">
        <v>1.7</v>
      </c>
      <c r="AQ63" s="75">
        <v>1.53</v>
      </c>
      <c r="AR63" s="75">
        <v>1.39</v>
      </c>
      <c r="AS63" s="75">
        <v>1.26</v>
      </c>
      <c r="AT63" s="75">
        <v>1.1399999999999999</v>
      </c>
      <c r="AU63" s="75">
        <v>1.03</v>
      </c>
    </row>
    <row r="64" spans="1:47" x14ac:dyDescent="0.25">
      <c r="A64" s="74">
        <v>59</v>
      </c>
      <c r="B64" s="75">
        <v>30</v>
      </c>
      <c r="C64" s="75">
        <v>30</v>
      </c>
      <c r="D64" s="75">
        <v>30</v>
      </c>
      <c r="E64" s="75">
        <v>30</v>
      </c>
      <c r="F64" s="75">
        <v>30</v>
      </c>
      <c r="G64" s="75">
        <v>30</v>
      </c>
      <c r="H64" s="75">
        <v>30</v>
      </c>
      <c r="I64" s="75">
        <v>30</v>
      </c>
      <c r="J64" s="75">
        <v>30</v>
      </c>
      <c r="K64" s="75">
        <v>30</v>
      </c>
      <c r="L64" s="75">
        <v>30</v>
      </c>
      <c r="M64" s="75">
        <v>30</v>
      </c>
      <c r="N64" s="75">
        <v>30</v>
      </c>
      <c r="O64" s="75">
        <v>30</v>
      </c>
      <c r="P64" s="75">
        <v>30</v>
      </c>
      <c r="Q64" s="75">
        <v>30</v>
      </c>
      <c r="R64" s="75">
        <v>28.72</v>
      </c>
      <c r="S64" s="75">
        <v>25.56</v>
      </c>
      <c r="T64" s="75">
        <v>22.63</v>
      </c>
      <c r="U64" s="75">
        <v>20.02</v>
      </c>
      <c r="V64" s="75">
        <v>17.690000000000001</v>
      </c>
      <c r="W64" s="75">
        <v>15.63</v>
      </c>
      <c r="X64" s="75">
        <v>13.81</v>
      </c>
      <c r="Y64" s="75">
        <v>12.2</v>
      </c>
      <c r="Z64" s="75">
        <v>10.78</v>
      </c>
      <c r="AA64" s="75">
        <v>9.5299999999999994</v>
      </c>
      <c r="AB64" s="75">
        <v>8.44</v>
      </c>
      <c r="AC64" s="75">
        <v>7.48</v>
      </c>
      <c r="AD64" s="75">
        <v>6.64</v>
      </c>
      <c r="AE64" s="75">
        <v>5.9</v>
      </c>
      <c r="AF64" s="75">
        <v>5.26</v>
      </c>
      <c r="AG64" s="75">
        <v>4.6900000000000004</v>
      </c>
      <c r="AH64" s="75">
        <v>4.1900000000000004</v>
      </c>
      <c r="AI64" s="75">
        <v>3.75</v>
      </c>
      <c r="AJ64" s="75">
        <v>3.36</v>
      </c>
      <c r="AK64" s="75">
        <v>3.01</v>
      </c>
      <c r="AL64" s="75">
        <v>2.71</v>
      </c>
      <c r="AM64" s="75">
        <v>2.44</v>
      </c>
      <c r="AN64" s="75">
        <v>2.2000000000000002</v>
      </c>
      <c r="AO64" s="75">
        <v>1.98</v>
      </c>
      <c r="AP64" s="75">
        <v>1.79</v>
      </c>
      <c r="AQ64" s="75">
        <v>1.61</v>
      </c>
      <c r="AR64" s="75">
        <v>1.46</v>
      </c>
      <c r="AS64" s="75">
        <v>1.32</v>
      </c>
      <c r="AT64" s="75">
        <v>1.19</v>
      </c>
      <c r="AU64" s="75">
        <v>1.08</v>
      </c>
    </row>
    <row r="65" spans="1:47" x14ac:dyDescent="0.25">
      <c r="A65" s="74">
        <v>60</v>
      </c>
      <c r="B65" s="75">
        <v>30</v>
      </c>
      <c r="C65" s="75">
        <v>30</v>
      </c>
      <c r="D65" s="75">
        <v>30</v>
      </c>
      <c r="E65" s="75">
        <v>30</v>
      </c>
      <c r="F65" s="75">
        <v>30</v>
      </c>
      <c r="G65" s="75">
        <v>30</v>
      </c>
      <c r="H65" s="75">
        <v>30</v>
      </c>
      <c r="I65" s="75">
        <v>30</v>
      </c>
      <c r="J65" s="75">
        <v>30</v>
      </c>
      <c r="K65" s="75">
        <v>30</v>
      </c>
      <c r="L65" s="75">
        <v>30</v>
      </c>
      <c r="M65" s="75">
        <v>30</v>
      </c>
      <c r="N65" s="75">
        <v>30</v>
      </c>
      <c r="O65" s="75">
        <v>30</v>
      </c>
      <c r="P65" s="75">
        <v>30</v>
      </c>
      <c r="Q65" s="75">
        <v>30</v>
      </c>
      <c r="R65" s="75">
        <v>30</v>
      </c>
      <c r="S65" s="75">
        <v>28.2</v>
      </c>
      <c r="T65" s="75">
        <v>24.98</v>
      </c>
      <c r="U65" s="75">
        <v>22.09</v>
      </c>
      <c r="V65" s="75">
        <v>19.52</v>
      </c>
      <c r="W65" s="75">
        <v>17.23</v>
      </c>
      <c r="X65" s="75">
        <v>15.2</v>
      </c>
      <c r="Y65" s="75">
        <v>13.41</v>
      </c>
      <c r="Z65" s="75">
        <v>11.84</v>
      </c>
      <c r="AA65" s="75">
        <v>10.45</v>
      </c>
      <c r="AB65" s="75">
        <v>9.23</v>
      </c>
      <c r="AC65" s="75">
        <v>8.17</v>
      </c>
      <c r="AD65" s="75">
        <v>7.23</v>
      </c>
      <c r="AE65" s="75">
        <v>6.41</v>
      </c>
      <c r="AF65" s="75">
        <v>5.7</v>
      </c>
      <c r="AG65" s="75">
        <v>5.07</v>
      </c>
      <c r="AH65" s="75">
        <v>4.5199999999999996</v>
      </c>
      <c r="AI65" s="75">
        <v>4.03</v>
      </c>
      <c r="AJ65" s="75">
        <v>3.6</v>
      </c>
      <c r="AK65" s="75">
        <v>3.23</v>
      </c>
      <c r="AL65" s="75">
        <v>2.89</v>
      </c>
      <c r="AM65" s="75">
        <v>2.6</v>
      </c>
      <c r="AN65" s="75">
        <v>2.33</v>
      </c>
      <c r="AO65" s="75">
        <v>2.1</v>
      </c>
      <c r="AP65" s="75">
        <v>1.89</v>
      </c>
      <c r="AQ65" s="75">
        <v>1.7</v>
      </c>
      <c r="AR65" s="75">
        <v>1.54</v>
      </c>
      <c r="AS65" s="75">
        <v>1.39</v>
      </c>
      <c r="AT65" s="75">
        <v>1.25</v>
      </c>
      <c r="AU65" s="75">
        <v>1.1299999999999999</v>
      </c>
    </row>
    <row r="66" spans="1:47" x14ac:dyDescent="0.25">
      <c r="A66" s="74">
        <v>61</v>
      </c>
      <c r="B66" s="75">
        <v>30</v>
      </c>
      <c r="C66" s="75">
        <v>30</v>
      </c>
      <c r="D66" s="75">
        <v>30</v>
      </c>
      <c r="E66" s="75">
        <v>30</v>
      </c>
      <c r="F66" s="75">
        <v>30</v>
      </c>
      <c r="G66" s="75">
        <v>30</v>
      </c>
      <c r="H66" s="75">
        <v>30</v>
      </c>
      <c r="I66" s="75">
        <v>30</v>
      </c>
      <c r="J66" s="75">
        <v>30</v>
      </c>
      <c r="K66" s="75">
        <v>30</v>
      </c>
      <c r="L66" s="75">
        <v>30</v>
      </c>
      <c r="M66" s="75">
        <v>30</v>
      </c>
      <c r="N66" s="75">
        <v>30</v>
      </c>
      <c r="O66" s="75">
        <v>30</v>
      </c>
      <c r="P66" s="75">
        <v>30</v>
      </c>
      <c r="Q66" s="75">
        <v>30</v>
      </c>
      <c r="R66" s="75">
        <v>30</v>
      </c>
      <c r="S66" s="75">
        <v>29.8</v>
      </c>
      <c r="T66" s="75">
        <v>27.58</v>
      </c>
      <c r="U66" s="75">
        <v>24.4</v>
      </c>
      <c r="V66" s="75">
        <v>21.55</v>
      </c>
      <c r="W66" s="75">
        <v>19.02</v>
      </c>
      <c r="X66" s="75">
        <v>16.77</v>
      </c>
      <c r="Y66" s="75">
        <v>14.78</v>
      </c>
      <c r="Z66" s="75">
        <v>13.03</v>
      </c>
      <c r="AA66" s="75">
        <v>11.48</v>
      </c>
      <c r="AB66" s="75">
        <v>10.130000000000001</v>
      </c>
      <c r="AC66" s="75">
        <v>8.94</v>
      </c>
      <c r="AD66" s="75">
        <v>7.9</v>
      </c>
      <c r="AE66" s="75">
        <v>6.99</v>
      </c>
      <c r="AF66" s="75">
        <v>6.19</v>
      </c>
      <c r="AG66" s="75">
        <v>5.5</v>
      </c>
      <c r="AH66" s="75">
        <v>4.88</v>
      </c>
      <c r="AI66" s="75">
        <v>4.3499999999999996</v>
      </c>
      <c r="AJ66" s="75">
        <v>3.87</v>
      </c>
      <c r="AK66" s="75">
        <v>3.46</v>
      </c>
      <c r="AL66" s="75">
        <v>3.09</v>
      </c>
      <c r="AM66" s="75">
        <v>2.77</v>
      </c>
      <c r="AN66" s="75">
        <v>2.48</v>
      </c>
      <c r="AO66" s="75">
        <v>2.23</v>
      </c>
      <c r="AP66" s="75">
        <v>2</v>
      </c>
      <c r="AQ66" s="75">
        <v>1.8</v>
      </c>
      <c r="AR66" s="75">
        <v>1.62</v>
      </c>
      <c r="AS66" s="75">
        <v>1.46</v>
      </c>
      <c r="AT66" s="75">
        <v>1.31</v>
      </c>
      <c r="AU66" s="75">
        <v>1.19</v>
      </c>
    </row>
    <row r="67" spans="1:47" x14ac:dyDescent="0.25">
      <c r="A67" s="74">
        <v>62</v>
      </c>
      <c r="B67" s="75">
        <v>30</v>
      </c>
      <c r="C67" s="75">
        <v>30</v>
      </c>
      <c r="D67" s="75">
        <v>30</v>
      </c>
      <c r="E67" s="75">
        <v>30</v>
      </c>
      <c r="F67" s="75">
        <v>30</v>
      </c>
      <c r="G67" s="75">
        <v>30</v>
      </c>
      <c r="H67" s="75">
        <v>30</v>
      </c>
      <c r="I67" s="75">
        <v>30</v>
      </c>
      <c r="J67" s="75">
        <v>30</v>
      </c>
      <c r="K67" s="75">
        <v>30</v>
      </c>
      <c r="L67" s="75">
        <v>30</v>
      </c>
      <c r="M67" s="75">
        <v>30</v>
      </c>
      <c r="N67" s="75">
        <v>30</v>
      </c>
      <c r="O67" s="75">
        <v>30</v>
      </c>
      <c r="P67" s="75">
        <v>30</v>
      </c>
      <c r="Q67" s="75">
        <v>30</v>
      </c>
      <c r="R67" s="75">
        <v>30</v>
      </c>
      <c r="S67" s="75">
        <v>30</v>
      </c>
      <c r="T67" s="75">
        <v>29.48</v>
      </c>
      <c r="U67" s="75">
        <v>26.97</v>
      </c>
      <c r="V67" s="75">
        <v>23.83</v>
      </c>
      <c r="W67" s="75">
        <v>21.02</v>
      </c>
      <c r="X67" s="75">
        <v>18.53</v>
      </c>
      <c r="Y67" s="75">
        <v>16.32</v>
      </c>
      <c r="Z67" s="75">
        <v>14.37</v>
      </c>
      <c r="AA67" s="75">
        <v>12.65</v>
      </c>
      <c r="AB67" s="75">
        <v>11.14</v>
      </c>
      <c r="AC67" s="75">
        <v>9.82</v>
      </c>
      <c r="AD67" s="75">
        <v>8.66</v>
      </c>
      <c r="AE67" s="75">
        <v>7.64</v>
      </c>
      <c r="AF67" s="75">
        <v>6.75</v>
      </c>
      <c r="AG67" s="75">
        <v>5.98</v>
      </c>
      <c r="AH67" s="75">
        <v>5.3</v>
      </c>
      <c r="AI67" s="75">
        <v>4.7</v>
      </c>
      <c r="AJ67" s="75">
        <v>4.18</v>
      </c>
      <c r="AK67" s="75">
        <v>3.72</v>
      </c>
      <c r="AL67" s="75">
        <v>3.32</v>
      </c>
      <c r="AM67" s="75">
        <v>2.97</v>
      </c>
      <c r="AN67" s="75">
        <v>2.65</v>
      </c>
      <c r="AO67" s="75">
        <v>2.37</v>
      </c>
      <c r="AP67" s="75">
        <v>2.13</v>
      </c>
      <c r="AQ67" s="75">
        <v>1.91</v>
      </c>
      <c r="AR67" s="75">
        <v>1.71</v>
      </c>
      <c r="AS67" s="75">
        <v>1.54</v>
      </c>
      <c r="AT67" s="75">
        <v>1.38</v>
      </c>
      <c r="AU67" s="75">
        <v>1.25</v>
      </c>
    </row>
    <row r="68" spans="1:47" x14ac:dyDescent="0.25">
      <c r="A68" s="74">
        <v>63</v>
      </c>
      <c r="B68" s="75">
        <v>30</v>
      </c>
      <c r="C68" s="75">
        <v>30</v>
      </c>
      <c r="D68" s="75">
        <v>30</v>
      </c>
      <c r="E68" s="75">
        <v>30</v>
      </c>
      <c r="F68" s="75">
        <v>30</v>
      </c>
      <c r="G68" s="75">
        <v>30</v>
      </c>
      <c r="H68" s="75">
        <v>30</v>
      </c>
      <c r="I68" s="75">
        <v>30</v>
      </c>
      <c r="J68" s="75">
        <v>30</v>
      </c>
      <c r="K68" s="75">
        <v>30</v>
      </c>
      <c r="L68" s="75">
        <v>30</v>
      </c>
      <c r="M68" s="75">
        <v>30</v>
      </c>
      <c r="N68" s="75">
        <v>30</v>
      </c>
      <c r="O68" s="75">
        <v>30</v>
      </c>
      <c r="P68" s="75">
        <v>30</v>
      </c>
      <c r="Q68" s="75">
        <v>30</v>
      </c>
      <c r="R68" s="75">
        <v>30</v>
      </c>
      <c r="S68" s="75">
        <v>30</v>
      </c>
      <c r="T68" s="75">
        <v>30</v>
      </c>
      <c r="U68" s="75">
        <v>29.16</v>
      </c>
      <c r="V68" s="75">
        <v>26.37</v>
      </c>
      <c r="W68" s="75">
        <v>23.26</v>
      </c>
      <c r="X68" s="75">
        <v>20.5</v>
      </c>
      <c r="Y68" s="75">
        <v>18.04</v>
      </c>
      <c r="Z68" s="75">
        <v>15.87</v>
      </c>
      <c r="AA68" s="75">
        <v>13.96</v>
      </c>
      <c r="AB68" s="75">
        <v>12.28</v>
      </c>
      <c r="AC68" s="75">
        <v>10.8</v>
      </c>
      <c r="AD68" s="75">
        <v>9.51</v>
      </c>
      <c r="AE68" s="75">
        <v>8.3800000000000008</v>
      </c>
      <c r="AF68" s="75">
        <v>7.39</v>
      </c>
      <c r="AG68" s="75">
        <v>6.52</v>
      </c>
      <c r="AH68" s="75">
        <v>5.77</v>
      </c>
      <c r="AI68" s="75">
        <v>5.1100000000000003</v>
      </c>
      <c r="AJ68" s="75">
        <v>4.53</v>
      </c>
      <c r="AK68" s="75">
        <v>4.0199999999999996</v>
      </c>
      <c r="AL68" s="75">
        <v>3.58</v>
      </c>
      <c r="AM68" s="75">
        <v>3.19</v>
      </c>
      <c r="AN68" s="75">
        <v>2.84</v>
      </c>
      <c r="AO68" s="75">
        <v>2.54</v>
      </c>
      <c r="AP68" s="75">
        <v>2.27</v>
      </c>
      <c r="AQ68" s="75">
        <v>2.0299999999999998</v>
      </c>
      <c r="AR68" s="75">
        <v>1.82</v>
      </c>
      <c r="AS68" s="75">
        <v>1.63</v>
      </c>
      <c r="AT68" s="75">
        <v>1.46</v>
      </c>
      <c r="AU68" s="75">
        <v>1.31</v>
      </c>
    </row>
    <row r="69" spans="1:47" x14ac:dyDescent="0.25">
      <c r="A69" s="74">
        <v>64</v>
      </c>
      <c r="B69" s="75">
        <v>30</v>
      </c>
      <c r="C69" s="75">
        <v>30</v>
      </c>
      <c r="D69" s="75">
        <v>30</v>
      </c>
      <c r="E69" s="75">
        <v>30</v>
      </c>
      <c r="F69" s="75">
        <v>30</v>
      </c>
      <c r="G69" s="75">
        <v>30</v>
      </c>
      <c r="H69" s="75">
        <v>30</v>
      </c>
      <c r="I69" s="75">
        <v>30</v>
      </c>
      <c r="J69" s="75">
        <v>30</v>
      </c>
      <c r="K69" s="75">
        <v>30</v>
      </c>
      <c r="L69" s="75">
        <v>30</v>
      </c>
      <c r="M69" s="75">
        <v>30</v>
      </c>
      <c r="N69" s="75">
        <v>30</v>
      </c>
      <c r="O69" s="75">
        <v>30</v>
      </c>
      <c r="P69" s="75">
        <v>30</v>
      </c>
      <c r="Q69" s="75">
        <v>30</v>
      </c>
      <c r="R69" s="75">
        <v>30</v>
      </c>
      <c r="S69" s="75">
        <v>30</v>
      </c>
      <c r="T69" s="75">
        <v>30</v>
      </c>
      <c r="U69" s="75">
        <v>30</v>
      </c>
      <c r="V69" s="75">
        <v>28.85</v>
      </c>
      <c r="W69" s="75">
        <v>25.77</v>
      </c>
      <c r="X69" s="75">
        <v>22.71</v>
      </c>
      <c r="Y69" s="75">
        <v>19.98</v>
      </c>
      <c r="Z69" s="75">
        <v>17.57</v>
      </c>
      <c r="AA69" s="75">
        <v>15.44</v>
      </c>
      <c r="AB69" s="75">
        <v>13.56</v>
      </c>
      <c r="AC69" s="75">
        <v>11.91</v>
      </c>
      <c r="AD69" s="75">
        <v>10.47</v>
      </c>
      <c r="AE69" s="75">
        <v>9.2100000000000009</v>
      </c>
      <c r="AF69" s="75">
        <v>8.1</v>
      </c>
      <c r="AG69" s="75">
        <v>7.14</v>
      </c>
      <c r="AH69" s="75">
        <v>6.3</v>
      </c>
      <c r="AI69" s="75">
        <v>5.56</v>
      </c>
      <c r="AJ69" s="75">
        <v>4.92</v>
      </c>
      <c r="AK69" s="75">
        <v>4.3600000000000003</v>
      </c>
      <c r="AL69" s="75">
        <v>3.86</v>
      </c>
      <c r="AM69" s="75">
        <v>3.43</v>
      </c>
      <c r="AN69" s="75">
        <v>3.05</v>
      </c>
      <c r="AO69" s="75">
        <v>2.72</v>
      </c>
      <c r="AP69" s="75">
        <v>2.42</v>
      </c>
      <c r="AQ69" s="75">
        <v>2.16</v>
      </c>
      <c r="AR69" s="75">
        <v>1.93</v>
      </c>
      <c r="AS69" s="75">
        <v>1.73</v>
      </c>
      <c r="AT69" s="75">
        <v>1.55</v>
      </c>
      <c r="AU69" s="75">
        <v>1.39</v>
      </c>
    </row>
    <row r="70" spans="1:47" x14ac:dyDescent="0.25">
      <c r="A70" s="74">
        <v>65</v>
      </c>
      <c r="B70" s="75">
        <v>30</v>
      </c>
      <c r="C70" s="75">
        <v>30</v>
      </c>
      <c r="D70" s="75">
        <v>30</v>
      </c>
      <c r="E70" s="75">
        <v>30</v>
      </c>
      <c r="F70" s="75">
        <v>30</v>
      </c>
      <c r="G70" s="75">
        <v>30</v>
      </c>
      <c r="H70" s="75">
        <v>30</v>
      </c>
      <c r="I70" s="75">
        <v>30</v>
      </c>
      <c r="J70" s="75">
        <v>30</v>
      </c>
      <c r="K70" s="75">
        <v>30</v>
      </c>
      <c r="L70" s="75">
        <v>30</v>
      </c>
      <c r="M70" s="75">
        <v>30</v>
      </c>
      <c r="N70" s="75">
        <v>30</v>
      </c>
      <c r="O70" s="75">
        <v>30</v>
      </c>
      <c r="P70" s="75">
        <v>30</v>
      </c>
      <c r="Q70" s="75">
        <v>30</v>
      </c>
      <c r="R70" s="75">
        <v>30</v>
      </c>
      <c r="S70" s="75">
        <v>30</v>
      </c>
      <c r="T70" s="75">
        <v>30</v>
      </c>
      <c r="U70" s="75">
        <v>30</v>
      </c>
      <c r="V70" s="75">
        <v>30</v>
      </c>
      <c r="W70" s="75">
        <v>28.55</v>
      </c>
      <c r="X70" s="75">
        <v>25.18</v>
      </c>
      <c r="Y70" s="75">
        <v>22.16</v>
      </c>
      <c r="Z70" s="75">
        <v>19.48</v>
      </c>
      <c r="AA70" s="75">
        <v>17.100000000000001</v>
      </c>
      <c r="AB70" s="75">
        <v>15.01</v>
      </c>
      <c r="AC70" s="75">
        <v>13.17</v>
      </c>
      <c r="AD70" s="75">
        <v>11.56</v>
      </c>
      <c r="AE70" s="75">
        <v>10.15</v>
      </c>
      <c r="AF70" s="75">
        <v>8.92</v>
      </c>
      <c r="AG70" s="75">
        <v>7.84</v>
      </c>
      <c r="AH70" s="75">
        <v>6.9</v>
      </c>
      <c r="AI70" s="75">
        <v>6.08</v>
      </c>
      <c r="AJ70" s="75">
        <v>5.36</v>
      </c>
      <c r="AK70" s="75">
        <v>4.74</v>
      </c>
      <c r="AL70" s="75">
        <v>4.1900000000000004</v>
      </c>
      <c r="AM70" s="75">
        <v>3.71</v>
      </c>
      <c r="AN70" s="75">
        <v>3.29</v>
      </c>
      <c r="AO70" s="75">
        <v>2.92</v>
      </c>
      <c r="AP70" s="75">
        <v>2.6</v>
      </c>
      <c r="AQ70" s="75">
        <v>2.31</v>
      </c>
      <c r="AR70" s="75">
        <v>2.06</v>
      </c>
      <c r="AS70" s="75">
        <v>1.84</v>
      </c>
      <c r="AT70" s="75">
        <v>1.64</v>
      </c>
      <c r="AU70" s="75">
        <v>1.47</v>
      </c>
    </row>
    <row r="71" spans="1:47" x14ac:dyDescent="0.25">
      <c r="A71" s="74">
        <v>66</v>
      </c>
      <c r="B71" s="75">
        <v>30</v>
      </c>
      <c r="C71" s="75">
        <v>30</v>
      </c>
      <c r="D71" s="75">
        <v>30</v>
      </c>
      <c r="E71" s="75">
        <v>30</v>
      </c>
      <c r="F71" s="75">
        <v>30</v>
      </c>
      <c r="G71" s="75">
        <v>30</v>
      </c>
      <c r="H71" s="75">
        <v>30</v>
      </c>
      <c r="I71" s="75">
        <v>30</v>
      </c>
      <c r="J71" s="75">
        <v>30</v>
      </c>
      <c r="K71" s="75">
        <v>30</v>
      </c>
      <c r="L71" s="75">
        <v>30</v>
      </c>
      <c r="M71" s="75">
        <v>30</v>
      </c>
      <c r="N71" s="75">
        <v>30</v>
      </c>
      <c r="O71" s="75">
        <v>30</v>
      </c>
      <c r="P71" s="75">
        <v>30</v>
      </c>
      <c r="Q71" s="75">
        <v>30</v>
      </c>
      <c r="R71" s="75">
        <v>30</v>
      </c>
      <c r="S71" s="75">
        <v>30</v>
      </c>
      <c r="T71" s="75">
        <v>30</v>
      </c>
      <c r="U71" s="75">
        <v>30</v>
      </c>
      <c r="V71" s="75">
        <v>30</v>
      </c>
      <c r="W71" s="75">
        <v>30</v>
      </c>
      <c r="X71" s="75">
        <v>27.96</v>
      </c>
      <c r="Y71" s="75">
        <v>24.6</v>
      </c>
      <c r="Z71" s="75">
        <v>21.62</v>
      </c>
      <c r="AA71" s="75">
        <v>18.98</v>
      </c>
      <c r="AB71" s="75">
        <v>16.649999999999999</v>
      </c>
      <c r="AC71" s="75">
        <v>14.59</v>
      </c>
      <c r="AD71" s="75">
        <v>12.79</v>
      </c>
      <c r="AE71" s="75">
        <v>11.21</v>
      </c>
      <c r="AF71" s="75">
        <v>9.83</v>
      </c>
      <c r="AG71" s="75">
        <v>8.6300000000000008</v>
      </c>
      <c r="AH71" s="75">
        <v>7.58</v>
      </c>
      <c r="AI71" s="75">
        <v>6.66</v>
      </c>
      <c r="AJ71" s="75">
        <v>5.86</v>
      </c>
      <c r="AK71" s="75">
        <v>5.16</v>
      </c>
      <c r="AL71" s="75">
        <v>4.5599999999999996</v>
      </c>
      <c r="AM71" s="75">
        <v>4.0199999999999996</v>
      </c>
      <c r="AN71" s="75">
        <v>3.56</v>
      </c>
      <c r="AO71" s="75">
        <v>3.15</v>
      </c>
      <c r="AP71" s="75">
        <v>2.79</v>
      </c>
      <c r="AQ71" s="75">
        <v>2.48</v>
      </c>
      <c r="AR71" s="75">
        <v>2.2000000000000002</v>
      </c>
      <c r="AS71" s="75">
        <v>1.96</v>
      </c>
      <c r="AT71" s="75">
        <v>1.75</v>
      </c>
      <c r="AU71" s="75">
        <v>1.56</v>
      </c>
    </row>
    <row r="72" spans="1:47" x14ac:dyDescent="0.25">
      <c r="A72" s="74">
        <v>67</v>
      </c>
      <c r="B72" s="75">
        <v>30</v>
      </c>
      <c r="C72" s="75">
        <v>30</v>
      </c>
      <c r="D72" s="75">
        <v>30</v>
      </c>
      <c r="E72" s="75">
        <v>30</v>
      </c>
      <c r="F72" s="75">
        <v>30</v>
      </c>
      <c r="G72" s="75">
        <v>30</v>
      </c>
      <c r="H72" s="75">
        <v>30</v>
      </c>
      <c r="I72" s="75">
        <v>30</v>
      </c>
      <c r="J72" s="75">
        <v>30</v>
      </c>
      <c r="K72" s="75">
        <v>30</v>
      </c>
      <c r="L72" s="75">
        <v>30</v>
      </c>
      <c r="M72" s="75">
        <v>30</v>
      </c>
      <c r="N72" s="75">
        <v>30</v>
      </c>
      <c r="O72" s="75">
        <v>30</v>
      </c>
      <c r="P72" s="75">
        <v>30</v>
      </c>
      <c r="Q72" s="75">
        <v>30</v>
      </c>
      <c r="R72" s="75">
        <v>30</v>
      </c>
      <c r="S72" s="75">
        <v>30</v>
      </c>
      <c r="T72" s="75">
        <v>30</v>
      </c>
      <c r="U72" s="75">
        <v>30</v>
      </c>
      <c r="V72" s="75">
        <v>30</v>
      </c>
      <c r="W72" s="75">
        <v>30</v>
      </c>
      <c r="X72" s="75">
        <v>29.71</v>
      </c>
      <c r="Y72" s="75">
        <v>27.35</v>
      </c>
      <c r="Z72" s="75">
        <v>24.04</v>
      </c>
      <c r="AA72" s="75">
        <v>21.09</v>
      </c>
      <c r="AB72" s="75">
        <v>18.489999999999998</v>
      </c>
      <c r="AC72" s="75">
        <v>16.2</v>
      </c>
      <c r="AD72" s="75">
        <v>14.19</v>
      </c>
      <c r="AE72" s="75">
        <v>12.42</v>
      </c>
      <c r="AF72" s="75">
        <v>10.88</v>
      </c>
      <c r="AG72" s="75">
        <v>9.5299999999999994</v>
      </c>
      <c r="AH72" s="75">
        <v>8.35</v>
      </c>
      <c r="AI72" s="75">
        <v>7.33</v>
      </c>
      <c r="AJ72" s="75">
        <v>6.43</v>
      </c>
      <c r="AK72" s="75">
        <v>5.65</v>
      </c>
      <c r="AL72" s="75">
        <v>4.97</v>
      </c>
      <c r="AM72" s="75">
        <v>4.38</v>
      </c>
      <c r="AN72" s="75">
        <v>3.86</v>
      </c>
      <c r="AO72" s="75">
        <v>3.41</v>
      </c>
      <c r="AP72" s="75">
        <v>3.01</v>
      </c>
      <c r="AQ72" s="75">
        <v>2.67</v>
      </c>
      <c r="AR72" s="75">
        <v>2.36</v>
      </c>
      <c r="AS72" s="75">
        <v>2.1</v>
      </c>
      <c r="AT72" s="75">
        <v>1.86</v>
      </c>
      <c r="AU72" s="75">
        <v>1.66</v>
      </c>
    </row>
    <row r="73" spans="1:47" x14ac:dyDescent="0.25">
      <c r="A73" s="74">
        <v>68</v>
      </c>
      <c r="B73" s="75">
        <v>30</v>
      </c>
      <c r="C73" s="75">
        <v>30</v>
      </c>
      <c r="D73" s="75">
        <v>30</v>
      </c>
      <c r="E73" s="75">
        <v>30</v>
      </c>
      <c r="F73" s="75">
        <v>30</v>
      </c>
      <c r="G73" s="75">
        <v>30</v>
      </c>
      <c r="H73" s="75">
        <v>30</v>
      </c>
      <c r="I73" s="75">
        <v>30</v>
      </c>
      <c r="J73" s="75">
        <v>30</v>
      </c>
      <c r="K73" s="75">
        <v>30</v>
      </c>
      <c r="L73" s="75">
        <v>30</v>
      </c>
      <c r="M73" s="75">
        <v>30</v>
      </c>
      <c r="N73" s="75">
        <v>30</v>
      </c>
      <c r="O73" s="75">
        <v>30</v>
      </c>
      <c r="P73" s="75">
        <v>30</v>
      </c>
      <c r="Q73" s="75">
        <v>30</v>
      </c>
      <c r="R73" s="75">
        <v>30</v>
      </c>
      <c r="S73" s="75">
        <v>30</v>
      </c>
      <c r="T73" s="75">
        <v>30</v>
      </c>
      <c r="U73" s="75">
        <v>30</v>
      </c>
      <c r="V73" s="75">
        <v>30</v>
      </c>
      <c r="W73" s="75">
        <v>30</v>
      </c>
      <c r="X73" s="75">
        <v>30</v>
      </c>
      <c r="Y73" s="75">
        <v>29.4</v>
      </c>
      <c r="Z73" s="75">
        <v>26.76</v>
      </c>
      <c r="AA73" s="75">
        <v>23.48</v>
      </c>
      <c r="AB73" s="75">
        <v>20.58</v>
      </c>
      <c r="AC73" s="75">
        <v>18.02</v>
      </c>
      <c r="AD73" s="75">
        <v>15.77</v>
      </c>
      <c r="AE73" s="75">
        <v>13.79</v>
      </c>
      <c r="AF73" s="75">
        <v>12.06</v>
      </c>
      <c r="AG73" s="75">
        <v>10.55</v>
      </c>
      <c r="AH73" s="75">
        <v>9.23</v>
      </c>
      <c r="AI73" s="75">
        <v>8.08</v>
      </c>
      <c r="AJ73" s="75">
        <v>7.08</v>
      </c>
      <c r="AK73" s="75">
        <v>6.21</v>
      </c>
      <c r="AL73" s="75">
        <v>5.45</v>
      </c>
      <c r="AM73" s="75">
        <v>4.78</v>
      </c>
      <c r="AN73" s="75">
        <v>4.21</v>
      </c>
      <c r="AO73" s="75">
        <v>3.7</v>
      </c>
      <c r="AP73" s="75">
        <v>3.26</v>
      </c>
      <c r="AQ73" s="75">
        <v>2.88</v>
      </c>
      <c r="AR73" s="75">
        <v>2.54</v>
      </c>
      <c r="AS73" s="75">
        <v>2.25</v>
      </c>
      <c r="AT73" s="75">
        <v>2</v>
      </c>
      <c r="AU73" s="75">
        <v>1.77</v>
      </c>
    </row>
    <row r="74" spans="1:47" x14ac:dyDescent="0.25">
      <c r="A74" s="74">
        <v>69</v>
      </c>
      <c r="B74" s="75">
        <v>30</v>
      </c>
      <c r="C74" s="75">
        <v>30</v>
      </c>
      <c r="D74" s="75">
        <v>30</v>
      </c>
      <c r="E74" s="75">
        <v>30</v>
      </c>
      <c r="F74" s="75">
        <v>30</v>
      </c>
      <c r="G74" s="75">
        <v>30</v>
      </c>
      <c r="H74" s="75">
        <v>30</v>
      </c>
      <c r="I74" s="75">
        <v>30</v>
      </c>
      <c r="J74" s="75">
        <v>30</v>
      </c>
      <c r="K74" s="75">
        <v>30</v>
      </c>
      <c r="L74" s="75">
        <v>30</v>
      </c>
      <c r="M74" s="75">
        <v>30</v>
      </c>
      <c r="N74" s="75">
        <v>30</v>
      </c>
      <c r="O74" s="75">
        <v>30</v>
      </c>
      <c r="P74" s="75">
        <v>30</v>
      </c>
      <c r="Q74" s="75">
        <v>30</v>
      </c>
      <c r="R74" s="75">
        <v>30</v>
      </c>
      <c r="S74" s="75">
        <v>30</v>
      </c>
      <c r="T74" s="75">
        <v>30</v>
      </c>
      <c r="U74" s="75">
        <v>30</v>
      </c>
      <c r="V74" s="75">
        <v>30</v>
      </c>
      <c r="W74" s="75">
        <v>30</v>
      </c>
      <c r="X74" s="75">
        <v>30</v>
      </c>
      <c r="Y74" s="75">
        <v>30</v>
      </c>
      <c r="Z74" s="75">
        <v>29.1</v>
      </c>
      <c r="AA74" s="75">
        <v>26.17</v>
      </c>
      <c r="AB74" s="75">
        <v>22.94</v>
      </c>
      <c r="AC74" s="75">
        <v>20.079999999999998</v>
      </c>
      <c r="AD74" s="75">
        <v>17.559999999999999</v>
      </c>
      <c r="AE74" s="75">
        <v>15.35</v>
      </c>
      <c r="AF74" s="75">
        <v>13.41</v>
      </c>
      <c r="AG74" s="75">
        <v>11.72</v>
      </c>
      <c r="AH74" s="75">
        <v>10.24</v>
      </c>
      <c r="AI74" s="75">
        <v>8.94</v>
      </c>
      <c r="AJ74" s="75">
        <v>7.82</v>
      </c>
      <c r="AK74" s="75">
        <v>6.84</v>
      </c>
      <c r="AL74" s="75">
        <v>5.99</v>
      </c>
      <c r="AM74" s="75">
        <v>5.25</v>
      </c>
      <c r="AN74" s="75">
        <v>4.5999999999999996</v>
      </c>
      <c r="AO74" s="75">
        <v>4.04</v>
      </c>
      <c r="AP74" s="75">
        <v>3.55</v>
      </c>
      <c r="AQ74" s="75">
        <v>3.12</v>
      </c>
      <c r="AR74" s="75">
        <v>2.75</v>
      </c>
      <c r="AS74" s="75">
        <v>2.4300000000000002</v>
      </c>
      <c r="AT74" s="75">
        <v>2.14</v>
      </c>
      <c r="AU74" s="75">
        <v>1.9</v>
      </c>
    </row>
    <row r="75" spans="1:47" x14ac:dyDescent="0.25">
      <c r="A75" s="74">
        <v>70</v>
      </c>
      <c r="B75" s="75">
        <v>30</v>
      </c>
      <c r="C75" s="75">
        <v>30</v>
      </c>
      <c r="D75" s="75">
        <v>30</v>
      </c>
      <c r="E75" s="75">
        <v>30</v>
      </c>
      <c r="F75" s="75">
        <v>30</v>
      </c>
      <c r="G75" s="75">
        <v>30</v>
      </c>
      <c r="H75" s="75">
        <v>30</v>
      </c>
      <c r="I75" s="75">
        <v>30</v>
      </c>
      <c r="J75" s="75">
        <v>30</v>
      </c>
      <c r="K75" s="75">
        <v>30</v>
      </c>
      <c r="L75" s="75">
        <v>30</v>
      </c>
      <c r="M75" s="75">
        <v>30</v>
      </c>
      <c r="N75" s="75">
        <v>30</v>
      </c>
      <c r="O75" s="75">
        <v>30</v>
      </c>
      <c r="P75" s="75">
        <v>30</v>
      </c>
      <c r="Q75" s="75">
        <v>30</v>
      </c>
      <c r="R75" s="75">
        <v>30</v>
      </c>
      <c r="S75" s="75">
        <v>30</v>
      </c>
      <c r="T75" s="75">
        <v>30</v>
      </c>
      <c r="U75" s="75">
        <v>30</v>
      </c>
      <c r="V75" s="75">
        <v>30</v>
      </c>
      <c r="W75" s="75">
        <v>30</v>
      </c>
      <c r="X75" s="75">
        <v>30</v>
      </c>
      <c r="Y75" s="75">
        <v>30</v>
      </c>
      <c r="Z75" s="75">
        <v>30</v>
      </c>
      <c r="AA75" s="75">
        <v>28.8</v>
      </c>
      <c r="AB75" s="75">
        <v>25.61</v>
      </c>
      <c r="AC75" s="75">
        <v>22.42</v>
      </c>
      <c r="AD75" s="75">
        <v>19.600000000000001</v>
      </c>
      <c r="AE75" s="75">
        <v>17.12</v>
      </c>
      <c r="AF75" s="75">
        <v>14.95</v>
      </c>
      <c r="AG75" s="75">
        <v>13.04</v>
      </c>
      <c r="AH75" s="75">
        <v>11.38</v>
      </c>
      <c r="AI75" s="75">
        <v>9.93</v>
      </c>
      <c r="AJ75" s="75">
        <v>8.66</v>
      </c>
      <c r="AK75" s="75">
        <v>7.56</v>
      </c>
      <c r="AL75" s="75">
        <v>6.61</v>
      </c>
      <c r="AM75" s="75">
        <v>5.77</v>
      </c>
      <c r="AN75" s="75">
        <v>5.05</v>
      </c>
      <c r="AO75" s="75">
        <v>4.42</v>
      </c>
      <c r="AP75" s="75">
        <v>3.87</v>
      </c>
      <c r="AQ75" s="75">
        <v>3.39</v>
      </c>
      <c r="AR75" s="75">
        <v>2.98</v>
      </c>
      <c r="AS75" s="75">
        <v>2.62</v>
      </c>
      <c r="AT75" s="75">
        <v>2.31</v>
      </c>
      <c r="AU75" s="75">
        <v>2.04</v>
      </c>
    </row>
    <row r="76" spans="1:47" x14ac:dyDescent="0.25">
      <c r="A76" s="74">
        <v>71</v>
      </c>
      <c r="B76" s="75">
        <v>30</v>
      </c>
      <c r="C76" s="75">
        <v>30</v>
      </c>
      <c r="D76" s="75">
        <v>30</v>
      </c>
      <c r="E76" s="75">
        <v>30</v>
      </c>
      <c r="F76" s="75">
        <v>30</v>
      </c>
      <c r="G76" s="75">
        <v>30</v>
      </c>
      <c r="H76" s="75">
        <v>30</v>
      </c>
      <c r="I76" s="75">
        <v>30</v>
      </c>
      <c r="J76" s="75">
        <v>30</v>
      </c>
      <c r="K76" s="75">
        <v>30</v>
      </c>
      <c r="L76" s="75">
        <v>30</v>
      </c>
      <c r="M76" s="75">
        <v>30</v>
      </c>
      <c r="N76" s="75">
        <v>30</v>
      </c>
      <c r="O76" s="75">
        <v>30</v>
      </c>
      <c r="P76" s="75">
        <v>30</v>
      </c>
      <c r="Q76" s="75">
        <v>30</v>
      </c>
      <c r="R76" s="75">
        <v>30</v>
      </c>
      <c r="S76" s="75">
        <v>30</v>
      </c>
      <c r="T76" s="75">
        <v>30</v>
      </c>
      <c r="U76" s="75">
        <v>30</v>
      </c>
      <c r="V76" s="75">
        <v>30</v>
      </c>
      <c r="W76" s="75">
        <v>30</v>
      </c>
      <c r="X76" s="75">
        <v>30</v>
      </c>
      <c r="Y76" s="75">
        <v>30</v>
      </c>
      <c r="Z76" s="75">
        <v>30</v>
      </c>
      <c r="AA76" s="75">
        <v>30</v>
      </c>
      <c r="AB76" s="75">
        <v>28.51</v>
      </c>
      <c r="AC76" s="75">
        <v>25.06</v>
      </c>
      <c r="AD76" s="75">
        <v>21.91</v>
      </c>
      <c r="AE76" s="75">
        <v>19.13</v>
      </c>
      <c r="AF76" s="75">
        <v>16.690000000000001</v>
      </c>
      <c r="AG76" s="75">
        <v>14.55</v>
      </c>
      <c r="AH76" s="75">
        <v>12.69</v>
      </c>
      <c r="AI76" s="75">
        <v>11.05</v>
      </c>
      <c r="AJ76" s="75">
        <v>9.6300000000000008</v>
      </c>
      <c r="AK76" s="75">
        <v>8.39</v>
      </c>
      <c r="AL76" s="75">
        <v>7.31</v>
      </c>
      <c r="AM76" s="75">
        <v>6.37</v>
      </c>
      <c r="AN76" s="75">
        <v>5.56</v>
      </c>
      <c r="AO76" s="75">
        <v>4.8499999999999996</v>
      </c>
      <c r="AP76" s="75">
        <v>4.24</v>
      </c>
      <c r="AQ76" s="75">
        <v>3.71</v>
      </c>
      <c r="AR76" s="75">
        <v>3.25</v>
      </c>
      <c r="AS76" s="75">
        <v>2.85</v>
      </c>
      <c r="AT76" s="75">
        <v>2.5</v>
      </c>
      <c r="AU76" s="75">
        <v>2.2000000000000002</v>
      </c>
    </row>
    <row r="77" spans="1:47" x14ac:dyDescent="0.25">
      <c r="A77" s="74">
        <v>72</v>
      </c>
      <c r="B77" s="75">
        <v>30</v>
      </c>
      <c r="C77" s="75">
        <v>30</v>
      </c>
      <c r="D77" s="75">
        <v>30</v>
      </c>
      <c r="E77" s="75">
        <v>30</v>
      </c>
      <c r="F77" s="75">
        <v>30</v>
      </c>
      <c r="G77" s="75">
        <v>30</v>
      </c>
      <c r="H77" s="75">
        <v>30</v>
      </c>
      <c r="I77" s="75">
        <v>30</v>
      </c>
      <c r="J77" s="75">
        <v>30</v>
      </c>
      <c r="K77" s="75">
        <v>30</v>
      </c>
      <c r="L77" s="75">
        <v>30</v>
      </c>
      <c r="M77" s="75">
        <v>30</v>
      </c>
      <c r="N77" s="75">
        <v>30</v>
      </c>
      <c r="O77" s="75">
        <v>30</v>
      </c>
      <c r="P77" s="75">
        <v>30</v>
      </c>
      <c r="Q77" s="75">
        <v>30</v>
      </c>
      <c r="R77" s="75">
        <v>30</v>
      </c>
      <c r="S77" s="75">
        <v>30</v>
      </c>
      <c r="T77" s="75">
        <v>30</v>
      </c>
      <c r="U77" s="75">
        <v>30</v>
      </c>
      <c r="V77" s="75">
        <v>30</v>
      </c>
      <c r="W77" s="75">
        <v>30</v>
      </c>
      <c r="X77" s="75">
        <v>30</v>
      </c>
      <c r="Y77" s="75">
        <v>30</v>
      </c>
      <c r="Z77" s="75">
        <v>30</v>
      </c>
      <c r="AA77" s="75">
        <v>30</v>
      </c>
      <c r="AB77" s="75">
        <v>30</v>
      </c>
      <c r="AC77" s="75">
        <v>28.05</v>
      </c>
      <c r="AD77" s="75">
        <v>24.53</v>
      </c>
      <c r="AE77" s="75">
        <v>21.42</v>
      </c>
      <c r="AF77" s="75">
        <v>18.68</v>
      </c>
      <c r="AG77" s="75">
        <v>16.28</v>
      </c>
      <c r="AH77" s="75">
        <v>14.17</v>
      </c>
      <c r="AI77" s="75">
        <v>12.33</v>
      </c>
      <c r="AJ77" s="75">
        <v>10.73</v>
      </c>
      <c r="AK77" s="75">
        <v>9.33</v>
      </c>
      <c r="AL77" s="75">
        <v>8.1199999999999992</v>
      </c>
      <c r="AM77" s="75">
        <v>7.06</v>
      </c>
      <c r="AN77" s="75">
        <v>6.15</v>
      </c>
      <c r="AO77" s="75">
        <v>5.35</v>
      </c>
      <c r="AP77" s="75">
        <v>4.66</v>
      </c>
      <c r="AQ77" s="75">
        <v>4.0599999999999996</v>
      </c>
      <c r="AR77" s="75">
        <v>3.55</v>
      </c>
      <c r="AS77" s="75">
        <v>3.1</v>
      </c>
      <c r="AT77" s="75">
        <v>2.72</v>
      </c>
      <c r="AU77" s="75">
        <v>2.38</v>
      </c>
    </row>
    <row r="78" spans="1:47" x14ac:dyDescent="0.25">
      <c r="A78" s="74">
        <v>73</v>
      </c>
      <c r="B78" s="75">
        <v>30</v>
      </c>
      <c r="C78" s="75">
        <v>30</v>
      </c>
      <c r="D78" s="75">
        <v>30</v>
      </c>
      <c r="E78" s="75">
        <v>30</v>
      </c>
      <c r="F78" s="75">
        <v>30</v>
      </c>
      <c r="G78" s="75">
        <v>30</v>
      </c>
      <c r="H78" s="75">
        <v>30</v>
      </c>
      <c r="I78" s="75">
        <v>30</v>
      </c>
      <c r="J78" s="75">
        <v>30</v>
      </c>
      <c r="K78" s="75">
        <v>30</v>
      </c>
      <c r="L78" s="75">
        <v>30</v>
      </c>
      <c r="M78" s="75">
        <v>30</v>
      </c>
      <c r="N78" s="75">
        <v>30</v>
      </c>
      <c r="O78" s="75">
        <v>30</v>
      </c>
      <c r="P78" s="75">
        <v>30</v>
      </c>
      <c r="Q78" s="75">
        <v>30</v>
      </c>
      <c r="R78" s="75">
        <v>30</v>
      </c>
      <c r="S78" s="75">
        <v>30</v>
      </c>
      <c r="T78" s="75">
        <v>30</v>
      </c>
      <c r="U78" s="75">
        <v>30</v>
      </c>
      <c r="V78" s="75">
        <v>30</v>
      </c>
      <c r="W78" s="75">
        <v>30</v>
      </c>
      <c r="X78" s="75">
        <v>30</v>
      </c>
      <c r="Y78" s="75">
        <v>30</v>
      </c>
      <c r="Z78" s="75">
        <v>30</v>
      </c>
      <c r="AA78" s="75">
        <v>30</v>
      </c>
      <c r="AB78" s="75">
        <v>30</v>
      </c>
      <c r="AC78" s="75">
        <v>29.82</v>
      </c>
      <c r="AD78" s="75">
        <v>27.5</v>
      </c>
      <c r="AE78" s="75">
        <v>24.02</v>
      </c>
      <c r="AF78" s="75">
        <v>20.94</v>
      </c>
      <c r="AG78" s="75">
        <v>18.239999999999998</v>
      </c>
      <c r="AH78" s="75">
        <v>15.88</v>
      </c>
      <c r="AI78" s="75">
        <v>13.8</v>
      </c>
      <c r="AJ78" s="75">
        <v>11.99</v>
      </c>
      <c r="AK78" s="75">
        <v>10.42</v>
      </c>
      <c r="AL78" s="75">
        <v>9.0500000000000007</v>
      </c>
      <c r="AM78" s="75">
        <v>7.85</v>
      </c>
      <c r="AN78" s="75">
        <v>6.82</v>
      </c>
      <c r="AO78" s="75">
        <v>5.92</v>
      </c>
      <c r="AP78" s="75">
        <v>5.14</v>
      </c>
      <c r="AQ78" s="75">
        <v>4.47</v>
      </c>
      <c r="AR78" s="75">
        <v>3.89</v>
      </c>
      <c r="AS78" s="75">
        <v>3.39</v>
      </c>
      <c r="AT78" s="75">
        <v>2.96</v>
      </c>
      <c r="AU78" s="75">
        <v>2.59</v>
      </c>
    </row>
    <row r="79" spans="1:47" x14ac:dyDescent="0.25">
      <c r="A79" s="74">
        <v>74</v>
      </c>
      <c r="B79" s="75">
        <v>30</v>
      </c>
      <c r="C79" s="75">
        <v>30</v>
      </c>
      <c r="D79" s="75">
        <v>30</v>
      </c>
      <c r="E79" s="75">
        <v>30</v>
      </c>
      <c r="F79" s="75">
        <v>30</v>
      </c>
      <c r="G79" s="75">
        <v>30</v>
      </c>
      <c r="H79" s="75">
        <v>30</v>
      </c>
      <c r="I79" s="75">
        <v>30</v>
      </c>
      <c r="J79" s="75">
        <v>30</v>
      </c>
      <c r="K79" s="75">
        <v>30</v>
      </c>
      <c r="L79" s="75">
        <v>30</v>
      </c>
      <c r="M79" s="75">
        <v>30</v>
      </c>
      <c r="N79" s="75">
        <v>30</v>
      </c>
      <c r="O79" s="75">
        <v>30</v>
      </c>
      <c r="P79" s="75">
        <v>30</v>
      </c>
      <c r="Q79" s="75">
        <v>30</v>
      </c>
      <c r="R79" s="75">
        <v>30</v>
      </c>
      <c r="S79" s="75">
        <v>30</v>
      </c>
      <c r="T79" s="75">
        <v>30</v>
      </c>
      <c r="U79" s="75">
        <v>30</v>
      </c>
      <c r="V79" s="75">
        <v>30</v>
      </c>
      <c r="W79" s="75">
        <v>30</v>
      </c>
      <c r="X79" s="75">
        <v>30</v>
      </c>
      <c r="Y79" s="75">
        <v>30</v>
      </c>
      <c r="Z79" s="75">
        <v>30</v>
      </c>
      <c r="AA79" s="75">
        <v>30</v>
      </c>
      <c r="AB79" s="75">
        <v>30</v>
      </c>
      <c r="AC79" s="75">
        <v>30</v>
      </c>
      <c r="AD79" s="75">
        <v>29.54</v>
      </c>
      <c r="AE79" s="75">
        <v>26.98</v>
      </c>
      <c r="AF79" s="75">
        <v>23.53</v>
      </c>
      <c r="AG79" s="75">
        <v>20.49</v>
      </c>
      <c r="AH79" s="75">
        <v>17.82</v>
      </c>
      <c r="AI79" s="75">
        <v>15.49</v>
      </c>
      <c r="AJ79" s="75">
        <v>13.44</v>
      </c>
      <c r="AK79" s="75">
        <v>11.66</v>
      </c>
      <c r="AL79" s="75">
        <v>10.11</v>
      </c>
      <c r="AM79" s="75">
        <v>8.76</v>
      </c>
      <c r="AN79" s="75">
        <v>7.59</v>
      </c>
      <c r="AO79" s="75">
        <v>6.58</v>
      </c>
      <c r="AP79" s="75">
        <v>5.7</v>
      </c>
      <c r="AQ79" s="75">
        <v>4.9400000000000004</v>
      </c>
      <c r="AR79" s="75">
        <v>4.28</v>
      </c>
      <c r="AS79" s="75">
        <v>3.72</v>
      </c>
      <c r="AT79" s="75">
        <v>3.24</v>
      </c>
      <c r="AU79" s="75">
        <v>2.82</v>
      </c>
    </row>
    <row r="80" spans="1:47" x14ac:dyDescent="0.25">
      <c r="A80" s="74">
        <v>75</v>
      </c>
      <c r="B80" s="75">
        <v>30</v>
      </c>
      <c r="C80" s="75">
        <v>30</v>
      </c>
      <c r="D80" s="75">
        <v>30</v>
      </c>
      <c r="E80" s="75">
        <v>30</v>
      </c>
      <c r="F80" s="75">
        <v>30</v>
      </c>
      <c r="G80" s="75">
        <v>30</v>
      </c>
      <c r="H80" s="75">
        <v>30</v>
      </c>
      <c r="I80" s="75">
        <v>30</v>
      </c>
      <c r="J80" s="75">
        <v>30</v>
      </c>
      <c r="K80" s="75">
        <v>30</v>
      </c>
      <c r="L80" s="75">
        <v>30</v>
      </c>
      <c r="M80" s="75">
        <v>30</v>
      </c>
      <c r="N80" s="75">
        <v>30</v>
      </c>
      <c r="O80" s="75">
        <v>30</v>
      </c>
      <c r="P80" s="75">
        <v>30</v>
      </c>
      <c r="Q80" s="75">
        <v>30</v>
      </c>
      <c r="R80" s="75">
        <v>30</v>
      </c>
      <c r="S80" s="75">
        <v>30</v>
      </c>
      <c r="T80" s="75">
        <v>30</v>
      </c>
      <c r="U80" s="75">
        <v>30</v>
      </c>
      <c r="V80" s="75">
        <v>30</v>
      </c>
      <c r="W80" s="75">
        <v>30</v>
      </c>
      <c r="X80" s="75">
        <v>30</v>
      </c>
      <c r="Y80" s="75">
        <v>30</v>
      </c>
      <c r="Z80" s="75">
        <v>30</v>
      </c>
      <c r="AA80" s="75">
        <v>30</v>
      </c>
      <c r="AB80" s="75">
        <v>30</v>
      </c>
      <c r="AC80" s="75">
        <v>30</v>
      </c>
      <c r="AD80" s="75">
        <v>30</v>
      </c>
      <c r="AE80" s="75">
        <v>29.28</v>
      </c>
      <c r="AF80" s="75">
        <v>26.48</v>
      </c>
      <c r="AG80" s="75">
        <v>23.06</v>
      </c>
      <c r="AH80" s="75">
        <v>20.059999999999999</v>
      </c>
      <c r="AI80" s="75">
        <v>17.420000000000002</v>
      </c>
      <c r="AJ80" s="75">
        <v>15.11</v>
      </c>
      <c r="AK80" s="75">
        <v>13.1</v>
      </c>
      <c r="AL80" s="75">
        <v>11.34</v>
      </c>
      <c r="AM80" s="75">
        <v>9.81</v>
      </c>
      <c r="AN80" s="75">
        <v>8.48</v>
      </c>
      <c r="AO80" s="75">
        <v>7.33</v>
      </c>
      <c r="AP80" s="75">
        <v>6.34</v>
      </c>
      <c r="AQ80" s="75">
        <v>5.47</v>
      </c>
      <c r="AR80" s="75">
        <v>4.74</v>
      </c>
      <c r="AS80" s="75">
        <v>4.1100000000000003</v>
      </c>
      <c r="AT80" s="75">
        <v>3.56</v>
      </c>
      <c r="AU80" s="75">
        <v>3.09</v>
      </c>
    </row>
    <row r="81" spans="1:47" x14ac:dyDescent="0.25">
      <c r="A81" s="74">
        <v>76</v>
      </c>
      <c r="B81" s="75">
        <v>30</v>
      </c>
      <c r="C81" s="75">
        <v>30</v>
      </c>
      <c r="D81" s="75">
        <v>30</v>
      </c>
      <c r="E81" s="75">
        <v>30</v>
      </c>
      <c r="F81" s="75">
        <v>30</v>
      </c>
      <c r="G81" s="75">
        <v>30</v>
      </c>
      <c r="H81" s="75">
        <v>30</v>
      </c>
      <c r="I81" s="75">
        <v>30</v>
      </c>
      <c r="J81" s="75">
        <v>30</v>
      </c>
      <c r="K81" s="75">
        <v>30</v>
      </c>
      <c r="L81" s="75">
        <v>30</v>
      </c>
      <c r="M81" s="75">
        <v>30</v>
      </c>
      <c r="N81" s="75">
        <v>30</v>
      </c>
      <c r="O81" s="75">
        <v>30</v>
      </c>
      <c r="P81" s="75">
        <v>30</v>
      </c>
      <c r="Q81" s="75">
        <v>30</v>
      </c>
      <c r="R81" s="75">
        <v>30</v>
      </c>
      <c r="S81" s="75">
        <v>30</v>
      </c>
      <c r="T81" s="75">
        <v>30</v>
      </c>
      <c r="U81" s="75">
        <v>30</v>
      </c>
      <c r="V81" s="75">
        <v>30</v>
      </c>
      <c r="W81" s="75">
        <v>30</v>
      </c>
      <c r="X81" s="75">
        <v>30</v>
      </c>
      <c r="Y81" s="75">
        <v>30</v>
      </c>
      <c r="Z81" s="75">
        <v>30</v>
      </c>
      <c r="AA81" s="75">
        <v>30</v>
      </c>
      <c r="AB81" s="75">
        <v>30</v>
      </c>
      <c r="AC81" s="75">
        <v>30</v>
      </c>
      <c r="AD81" s="75">
        <v>30</v>
      </c>
      <c r="AE81" s="75">
        <v>30</v>
      </c>
      <c r="AF81" s="75">
        <v>29.03</v>
      </c>
      <c r="AG81" s="75">
        <v>26.01</v>
      </c>
      <c r="AH81" s="75">
        <v>22.62</v>
      </c>
      <c r="AI81" s="75">
        <v>19.64</v>
      </c>
      <c r="AJ81" s="75">
        <v>17.03</v>
      </c>
      <c r="AK81" s="75">
        <v>14.75</v>
      </c>
      <c r="AL81" s="75">
        <v>12.76</v>
      </c>
      <c r="AM81" s="75">
        <v>11.02</v>
      </c>
      <c r="AN81" s="75">
        <v>9.51</v>
      </c>
      <c r="AO81" s="75">
        <v>8.2100000000000009</v>
      </c>
      <c r="AP81" s="75">
        <v>7.08</v>
      </c>
      <c r="AQ81" s="75">
        <v>6.1</v>
      </c>
      <c r="AR81" s="75">
        <v>5.26</v>
      </c>
      <c r="AS81" s="75">
        <v>4.55</v>
      </c>
      <c r="AT81" s="75">
        <v>3.93</v>
      </c>
      <c r="AU81" s="75">
        <v>3.4</v>
      </c>
    </row>
    <row r="82" spans="1:47" x14ac:dyDescent="0.25">
      <c r="A82" s="74">
        <v>77</v>
      </c>
      <c r="B82" s="75">
        <v>30</v>
      </c>
      <c r="C82" s="75">
        <v>30</v>
      </c>
      <c r="D82" s="75">
        <v>30</v>
      </c>
      <c r="E82" s="75">
        <v>30</v>
      </c>
      <c r="F82" s="75">
        <v>30</v>
      </c>
      <c r="G82" s="75">
        <v>30</v>
      </c>
      <c r="H82" s="75">
        <v>30</v>
      </c>
      <c r="I82" s="75">
        <v>30</v>
      </c>
      <c r="J82" s="75">
        <v>30</v>
      </c>
      <c r="K82" s="75">
        <v>30</v>
      </c>
      <c r="L82" s="75">
        <v>30</v>
      </c>
      <c r="M82" s="75">
        <v>30</v>
      </c>
      <c r="N82" s="75">
        <v>30</v>
      </c>
      <c r="O82" s="75">
        <v>30</v>
      </c>
      <c r="P82" s="75">
        <v>30</v>
      </c>
      <c r="Q82" s="75">
        <v>30</v>
      </c>
      <c r="R82" s="75">
        <v>30</v>
      </c>
      <c r="S82" s="75">
        <v>30</v>
      </c>
      <c r="T82" s="75">
        <v>30</v>
      </c>
      <c r="U82" s="75">
        <v>30</v>
      </c>
      <c r="V82" s="75">
        <v>30</v>
      </c>
      <c r="W82" s="75">
        <v>30</v>
      </c>
      <c r="X82" s="75">
        <v>30</v>
      </c>
      <c r="Y82" s="75">
        <v>30</v>
      </c>
      <c r="Z82" s="75">
        <v>30</v>
      </c>
      <c r="AA82" s="75">
        <v>30</v>
      </c>
      <c r="AB82" s="75">
        <v>30</v>
      </c>
      <c r="AC82" s="75">
        <v>30</v>
      </c>
      <c r="AD82" s="75">
        <v>30</v>
      </c>
      <c r="AE82" s="75">
        <v>30</v>
      </c>
      <c r="AF82" s="75">
        <v>30</v>
      </c>
      <c r="AG82" s="75">
        <v>28.8</v>
      </c>
      <c r="AH82" s="75">
        <v>25.57</v>
      </c>
      <c r="AI82" s="75">
        <v>22.2</v>
      </c>
      <c r="AJ82" s="75">
        <v>19.239999999999998</v>
      </c>
      <c r="AK82" s="75">
        <v>16.66</v>
      </c>
      <c r="AL82" s="75">
        <v>14.4</v>
      </c>
      <c r="AM82" s="75">
        <v>12.42</v>
      </c>
      <c r="AN82" s="75">
        <v>10.71</v>
      </c>
      <c r="AO82" s="75">
        <v>9.2200000000000006</v>
      </c>
      <c r="AP82" s="75">
        <v>7.93</v>
      </c>
      <c r="AQ82" s="75">
        <v>6.82</v>
      </c>
      <c r="AR82" s="75">
        <v>5.87</v>
      </c>
      <c r="AS82" s="75">
        <v>5.05</v>
      </c>
      <c r="AT82" s="75">
        <v>4.3600000000000003</v>
      </c>
      <c r="AU82" s="75">
        <v>3.76</v>
      </c>
    </row>
    <row r="83" spans="1:47" x14ac:dyDescent="0.25">
      <c r="A83" s="74">
        <v>78</v>
      </c>
      <c r="B83" s="75">
        <v>30</v>
      </c>
      <c r="C83" s="75">
        <v>30</v>
      </c>
      <c r="D83" s="75">
        <v>30</v>
      </c>
      <c r="E83" s="75">
        <v>30</v>
      </c>
      <c r="F83" s="75">
        <v>30</v>
      </c>
      <c r="G83" s="75">
        <v>30</v>
      </c>
      <c r="H83" s="75">
        <v>30</v>
      </c>
      <c r="I83" s="75">
        <v>30</v>
      </c>
      <c r="J83" s="75">
        <v>30</v>
      </c>
      <c r="K83" s="75">
        <v>30</v>
      </c>
      <c r="L83" s="75">
        <v>30</v>
      </c>
      <c r="M83" s="75">
        <v>30</v>
      </c>
      <c r="N83" s="75">
        <v>30</v>
      </c>
      <c r="O83" s="75">
        <v>30</v>
      </c>
      <c r="P83" s="75">
        <v>30</v>
      </c>
      <c r="Q83" s="75">
        <v>30</v>
      </c>
      <c r="R83" s="75">
        <v>30</v>
      </c>
      <c r="S83" s="75">
        <v>30</v>
      </c>
      <c r="T83" s="75">
        <v>30</v>
      </c>
      <c r="U83" s="75">
        <v>30</v>
      </c>
      <c r="V83" s="75">
        <v>30</v>
      </c>
      <c r="W83" s="75">
        <v>30</v>
      </c>
      <c r="X83" s="75">
        <v>30</v>
      </c>
      <c r="Y83" s="75">
        <v>30</v>
      </c>
      <c r="Z83" s="75">
        <v>30</v>
      </c>
      <c r="AA83" s="75">
        <v>30</v>
      </c>
      <c r="AB83" s="75">
        <v>30</v>
      </c>
      <c r="AC83" s="75">
        <v>30</v>
      </c>
      <c r="AD83" s="75">
        <v>30</v>
      </c>
      <c r="AE83" s="75">
        <v>30</v>
      </c>
      <c r="AF83" s="75">
        <v>30</v>
      </c>
      <c r="AG83" s="75">
        <v>30</v>
      </c>
      <c r="AH83" s="75">
        <v>28.58</v>
      </c>
      <c r="AI83" s="75">
        <v>25.15</v>
      </c>
      <c r="AJ83" s="75">
        <v>21.8</v>
      </c>
      <c r="AK83" s="75">
        <v>18.86</v>
      </c>
      <c r="AL83" s="75">
        <v>16.29</v>
      </c>
      <c r="AM83" s="75">
        <v>14.05</v>
      </c>
      <c r="AN83" s="75">
        <v>12.09</v>
      </c>
      <c r="AO83" s="75">
        <v>10.39</v>
      </c>
      <c r="AP83" s="75">
        <v>8.93</v>
      </c>
      <c r="AQ83" s="75">
        <v>7.65</v>
      </c>
      <c r="AR83" s="75">
        <v>6.57</v>
      </c>
      <c r="AS83" s="75">
        <v>5.64</v>
      </c>
      <c r="AT83" s="75">
        <v>4.8499999999999996</v>
      </c>
      <c r="AU83" s="75">
        <v>4.17</v>
      </c>
    </row>
    <row r="84" spans="1:47" x14ac:dyDescent="0.25">
      <c r="A84" s="74">
        <v>79</v>
      </c>
      <c r="B84" s="75">
        <v>30</v>
      </c>
      <c r="C84" s="75">
        <v>30</v>
      </c>
      <c r="D84" s="75">
        <v>30</v>
      </c>
      <c r="E84" s="75">
        <v>30</v>
      </c>
      <c r="F84" s="75">
        <v>30</v>
      </c>
      <c r="G84" s="75">
        <v>30</v>
      </c>
      <c r="H84" s="75">
        <v>30</v>
      </c>
      <c r="I84" s="75">
        <v>30</v>
      </c>
      <c r="J84" s="75">
        <v>30</v>
      </c>
      <c r="K84" s="75">
        <v>30</v>
      </c>
      <c r="L84" s="75">
        <v>30</v>
      </c>
      <c r="M84" s="75">
        <v>30</v>
      </c>
      <c r="N84" s="75">
        <v>30</v>
      </c>
      <c r="O84" s="75">
        <v>30</v>
      </c>
      <c r="P84" s="75">
        <v>30</v>
      </c>
      <c r="Q84" s="75">
        <v>30</v>
      </c>
      <c r="R84" s="75">
        <v>30</v>
      </c>
      <c r="S84" s="75">
        <v>30</v>
      </c>
      <c r="T84" s="75">
        <v>30</v>
      </c>
      <c r="U84" s="75">
        <v>30</v>
      </c>
      <c r="V84" s="75">
        <v>30</v>
      </c>
      <c r="W84" s="75">
        <v>30</v>
      </c>
      <c r="X84" s="75">
        <v>30</v>
      </c>
      <c r="Y84" s="75">
        <v>30</v>
      </c>
      <c r="Z84" s="75">
        <v>30</v>
      </c>
      <c r="AA84" s="75">
        <v>30</v>
      </c>
      <c r="AB84" s="75">
        <v>30</v>
      </c>
      <c r="AC84" s="75">
        <v>30</v>
      </c>
      <c r="AD84" s="75">
        <v>30</v>
      </c>
      <c r="AE84" s="75">
        <v>30</v>
      </c>
      <c r="AF84" s="75">
        <v>30</v>
      </c>
      <c r="AG84" s="75">
        <v>30</v>
      </c>
      <c r="AH84" s="75">
        <v>30</v>
      </c>
      <c r="AI84" s="75">
        <v>28.37</v>
      </c>
      <c r="AJ84" s="75">
        <v>24.75</v>
      </c>
      <c r="AK84" s="75">
        <v>21.42</v>
      </c>
      <c r="AL84" s="75">
        <v>18.489999999999998</v>
      </c>
      <c r="AM84" s="75">
        <v>15.93</v>
      </c>
      <c r="AN84" s="75">
        <v>13.7</v>
      </c>
      <c r="AO84" s="75">
        <v>11.76</v>
      </c>
      <c r="AP84" s="75">
        <v>10.08</v>
      </c>
      <c r="AQ84" s="75">
        <v>8.6199999999999992</v>
      </c>
      <c r="AR84" s="75">
        <v>7.39</v>
      </c>
      <c r="AS84" s="75">
        <v>6.33</v>
      </c>
      <c r="AT84" s="75">
        <v>5.42</v>
      </c>
      <c r="AU84" s="75">
        <v>4.6500000000000004</v>
      </c>
    </row>
    <row r="85" spans="1:47" x14ac:dyDescent="0.25">
      <c r="A85" s="74">
        <v>80</v>
      </c>
      <c r="B85" s="75">
        <v>30</v>
      </c>
      <c r="C85" s="75">
        <v>30</v>
      </c>
      <c r="D85" s="75">
        <v>30</v>
      </c>
      <c r="E85" s="75">
        <v>30</v>
      </c>
      <c r="F85" s="75">
        <v>30</v>
      </c>
      <c r="G85" s="75">
        <v>30</v>
      </c>
      <c r="H85" s="75">
        <v>30</v>
      </c>
      <c r="I85" s="75">
        <v>30</v>
      </c>
      <c r="J85" s="75">
        <v>30</v>
      </c>
      <c r="K85" s="75">
        <v>30</v>
      </c>
      <c r="L85" s="75">
        <v>30</v>
      </c>
      <c r="M85" s="75">
        <v>30</v>
      </c>
      <c r="N85" s="75">
        <v>30</v>
      </c>
      <c r="O85" s="75">
        <v>30</v>
      </c>
      <c r="P85" s="75">
        <v>30</v>
      </c>
      <c r="Q85" s="75">
        <v>30</v>
      </c>
      <c r="R85" s="75">
        <v>30</v>
      </c>
      <c r="S85" s="75">
        <v>30</v>
      </c>
      <c r="T85" s="75">
        <v>30</v>
      </c>
      <c r="U85" s="75">
        <v>30</v>
      </c>
      <c r="V85" s="75">
        <v>30</v>
      </c>
      <c r="W85" s="75">
        <v>30</v>
      </c>
      <c r="X85" s="75">
        <v>30</v>
      </c>
      <c r="Y85" s="75">
        <v>30</v>
      </c>
      <c r="Z85" s="75">
        <v>30</v>
      </c>
      <c r="AA85" s="75">
        <v>30</v>
      </c>
      <c r="AB85" s="75">
        <v>30</v>
      </c>
      <c r="AC85" s="75">
        <v>30</v>
      </c>
      <c r="AD85" s="75">
        <v>30</v>
      </c>
      <c r="AE85" s="75">
        <v>30</v>
      </c>
      <c r="AF85" s="75">
        <v>30</v>
      </c>
      <c r="AG85" s="75">
        <v>30</v>
      </c>
      <c r="AH85" s="75">
        <v>30</v>
      </c>
      <c r="AI85" s="75">
        <v>30</v>
      </c>
      <c r="AJ85" s="75">
        <v>28.17</v>
      </c>
      <c r="AK85" s="75">
        <v>24.37</v>
      </c>
      <c r="AL85" s="75">
        <v>21.04</v>
      </c>
      <c r="AM85" s="75">
        <v>18.12</v>
      </c>
      <c r="AN85" s="75">
        <v>15.57</v>
      </c>
      <c r="AO85" s="75">
        <v>13.35</v>
      </c>
      <c r="AP85" s="75">
        <v>11.43</v>
      </c>
      <c r="AQ85" s="75">
        <v>9.75</v>
      </c>
      <c r="AR85" s="75">
        <v>8.33</v>
      </c>
      <c r="AS85" s="75">
        <v>7.12</v>
      </c>
      <c r="AT85" s="75">
        <v>6.09</v>
      </c>
      <c r="AU85" s="75">
        <v>5.21</v>
      </c>
    </row>
    <row r="86" spans="1:47" x14ac:dyDescent="0.25">
      <c r="A86" s="74">
        <v>81</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30</v>
      </c>
      <c r="R86" s="75">
        <v>30</v>
      </c>
      <c r="S86" s="75">
        <v>30</v>
      </c>
      <c r="T86" s="75">
        <v>30</v>
      </c>
      <c r="U86" s="75">
        <v>30</v>
      </c>
      <c r="V86" s="75">
        <v>30</v>
      </c>
      <c r="W86" s="75">
        <v>30</v>
      </c>
      <c r="X86" s="75">
        <v>30</v>
      </c>
      <c r="Y86" s="75">
        <v>30</v>
      </c>
      <c r="Z86" s="75">
        <v>30</v>
      </c>
      <c r="AA86" s="75">
        <v>30</v>
      </c>
      <c r="AB86" s="75">
        <v>30</v>
      </c>
      <c r="AC86" s="75">
        <v>30</v>
      </c>
      <c r="AD86" s="75">
        <v>30</v>
      </c>
      <c r="AE86" s="75">
        <v>30</v>
      </c>
      <c r="AF86" s="75">
        <v>30</v>
      </c>
      <c r="AG86" s="75">
        <v>30</v>
      </c>
      <c r="AH86" s="75">
        <v>30</v>
      </c>
      <c r="AI86" s="75">
        <v>30</v>
      </c>
      <c r="AJ86" s="75">
        <v>30</v>
      </c>
      <c r="AK86" s="75">
        <v>27.8</v>
      </c>
      <c r="AL86" s="75">
        <v>24</v>
      </c>
      <c r="AM86" s="75">
        <v>20.65</v>
      </c>
      <c r="AN86" s="75">
        <v>17.739999999999998</v>
      </c>
      <c r="AO86" s="75">
        <v>15.2</v>
      </c>
      <c r="AP86" s="75">
        <v>12.99</v>
      </c>
      <c r="AQ86" s="75">
        <v>11.07</v>
      </c>
      <c r="AR86" s="75">
        <v>9.44</v>
      </c>
      <c r="AS86" s="75">
        <v>8.0500000000000007</v>
      </c>
      <c r="AT86" s="75">
        <v>6.86</v>
      </c>
      <c r="AU86" s="75">
        <v>5.85</v>
      </c>
    </row>
    <row r="87" spans="1:47" x14ac:dyDescent="0.25">
      <c r="A87" s="74">
        <v>82</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30</v>
      </c>
      <c r="R87" s="75">
        <v>30</v>
      </c>
      <c r="S87" s="75">
        <v>30</v>
      </c>
      <c r="T87" s="75">
        <v>30</v>
      </c>
      <c r="U87" s="75">
        <v>30</v>
      </c>
      <c r="V87" s="75">
        <v>30</v>
      </c>
      <c r="W87" s="75">
        <v>30</v>
      </c>
      <c r="X87" s="75">
        <v>30</v>
      </c>
      <c r="Y87" s="75">
        <v>30</v>
      </c>
      <c r="Z87" s="75">
        <v>30</v>
      </c>
      <c r="AA87" s="75">
        <v>30</v>
      </c>
      <c r="AB87" s="75">
        <v>30</v>
      </c>
      <c r="AC87" s="75">
        <v>30</v>
      </c>
      <c r="AD87" s="75">
        <v>30</v>
      </c>
      <c r="AE87" s="75">
        <v>30</v>
      </c>
      <c r="AF87" s="75">
        <v>30</v>
      </c>
      <c r="AG87" s="75">
        <v>30</v>
      </c>
      <c r="AH87" s="75">
        <v>30</v>
      </c>
      <c r="AI87" s="75">
        <v>30</v>
      </c>
      <c r="AJ87" s="75">
        <v>30</v>
      </c>
      <c r="AK87" s="75">
        <v>29.82</v>
      </c>
      <c r="AL87" s="75">
        <v>27.43</v>
      </c>
      <c r="AM87" s="75">
        <v>23.61</v>
      </c>
      <c r="AN87" s="75">
        <v>20.27</v>
      </c>
      <c r="AO87" s="75">
        <v>17.350000000000001</v>
      </c>
      <c r="AP87" s="75">
        <v>14.81</v>
      </c>
      <c r="AQ87" s="75">
        <v>12.6</v>
      </c>
      <c r="AR87" s="75">
        <v>10.73</v>
      </c>
      <c r="AS87" s="75">
        <v>9.1300000000000008</v>
      </c>
      <c r="AT87" s="75">
        <v>7.76</v>
      </c>
      <c r="AU87" s="75">
        <v>6.6</v>
      </c>
    </row>
    <row r="88" spans="1:47" x14ac:dyDescent="0.25">
      <c r="A88" s="74">
        <v>83</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30</v>
      </c>
      <c r="S88" s="75">
        <v>30</v>
      </c>
      <c r="T88" s="75">
        <v>30</v>
      </c>
      <c r="U88" s="75">
        <v>30</v>
      </c>
      <c r="V88" s="75">
        <v>30</v>
      </c>
      <c r="W88" s="75">
        <v>30</v>
      </c>
      <c r="X88" s="75">
        <v>30</v>
      </c>
      <c r="Y88" s="75">
        <v>30</v>
      </c>
      <c r="Z88" s="75">
        <v>30</v>
      </c>
      <c r="AA88" s="75">
        <v>30</v>
      </c>
      <c r="AB88" s="75">
        <v>30</v>
      </c>
      <c r="AC88" s="75">
        <v>30</v>
      </c>
      <c r="AD88" s="75">
        <v>30</v>
      </c>
      <c r="AE88" s="75">
        <v>30</v>
      </c>
      <c r="AF88" s="75">
        <v>30</v>
      </c>
      <c r="AG88" s="75">
        <v>30</v>
      </c>
      <c r="AH88" s="75">
        <v>30</v>
      </c>
      <c r="AI88" s="75">
        <v>30</v>
      </c>
      <c r="AJ88" s="75">
        <v>30</v>
      </c>
      <c r="AK88" s="75">
        <v>30</v>
      </c>
      <c r="AL88" s="75">
        <v>29.64</v>
      </c>
      <c r="AM88" s="75">
        <v>27.05</v>
      </c>
      <c r="AN88" s="75">
        <v>23.22</v>
      </c>
      <c r="AO88" s="75">
        <v>19.86</v>
      </c>
      <c r="AP88" s="75">
        <v>16.95</v>
      </c>
      <c r="AQ88" s="75">
        <v>14.39</v>
      </c>
      <c r="AR88" s="75">
        <v>12.23</v>
      </c>
      <c r="AS88" s="75">
        <v>10.39</v>
      </c>
      <c r="AT88" s="75">
        <v>8.81</v>
      </c>
      <c r="AU88" s="75">
        <v>7.48</v>
      </c>
    </row>
    <row r="89" spans="1:47" x14ac:dyDescent="0.25">
      <c r="A89" s="74">
        <v>84</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30</v>
      </c>
      <c r="T89" s="75">
        <v>30</v>
      </c>
      <c r="U89" s="75">
        <v>30</v>
      </c>
      <c r="V89" s="75">
        <v>30</v>
      </c>
      <c r="W89" s="75">
        <v>30</v>
      </c>
      <c r="X89" s="75">
        <v>30</v>
      </c>
      <c r="Y89" s="75">
        <v>30</v>
      </c>
      <c r="Z89" s="75">
        <v>30</v>
      </c>
      <c r="AA89" s="75">
        <v>30</v>
      </c>
      <c r="AB89" s="75">
        <v>30</v>
      </c>
      <c r="AC89" s="75">
        <v>30</v>
      </c>
      <c r="AD89" s="75">
        <v>30</v>
      </c>
      <c r="AE89" s="75">
        <v>30</v>
      </c>
      <c r="AF89" s="75">
        <v>30</v>
      </c>
      <c r="AG89" s="75">
        <v>30</v>
      </c>
      <c r="AH89" s="75">
        <v>30</v>
      </c>
      <c r="AI89" s="75">
        <v>30</v>
      </c>
      <c r="AJ89" s="75">
        <v>30</v>
      </c>
      <c r="AK89" s="75">
        <v>30</v>
      </c>
      <c r="AL89" s="75">
        <v>30</v>
      </c>
      <c r="AM89" s="75">
        <v>29.45</v>
      </c>
      <c r="AN89" s="75">
        <v>26.67</v>
      </c>
      <c r="AO89" s="75">
        <v>22.81</v>
      </c>
      <c r="AP89" s="75">
        <v>19.45</v>
      </c>
      <c r="AQ89" s="75">
        <v>16.5</v>
      </c>
      <c r="AR89" s="75">
        <v>14</v>
      </c>
      <c r="AS89" s="75">
        <v>11.87</v>
      </c>
      <c r="AT89" s="75">
        <v>10.050000000000001</v>
      </c>
      <c r="AU89" s="75">
        <v>8.5</v>
      </c>
    </row>
    <row r="90" spans="1:47" x14ac:dyDescent="0.25">
      <c r="A90" s="74">
        <v>85</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30</v>
      </c>
      <c r="U90" s="75">
        <v>30</v>
      </c>
      <c r="V90" s="75">
        <v>30</v>
      </c>
      <c r="W90" s="75">
        <v>30</v>
      </c>
      <c r="X90" s="75">
        <v>30</v>
      </c>
      <c r="Y90" s="75">
        <v>30</v>
      </c>
      <c r="Z90" s="75">
        <v>30</v>
      </c>
      <c r="AA90" s="75">
        <v>30</v>
      </c>
      <c r="AB90" s="75">
        <v>30</v>
      </c>
      <c r="AC90" s="75">
        <v>30</v>
      </c>
      <c r="AD90" s="75">
        <v>30</v>
      </c>
      <c r="AE90" s="75">
        <v>30</v>
      </c>
      <c r="AF90" s="75">
        <v>30</v>
      </c>
      <c r="AG90" s="75">
        <v>30</v>
      </c>
      <c r="AH90" s="75">
        <v>30</v>
      </c>
      <c r="AI90" s="75">
        <v>30</v>
      </c>
      <c r="AJ90" s="75">
        <v>30</v>
      </c>
      <c r="AK90" s="75">
        <v>30</v>
      </c>
      <c r="AL90" s="75">
        <v>30</v>
      </c>
      <c r="AM90" s="75">
        <v>30</v>
      </c>
      <c r="AN90" s="75">
        <v>29.27</v>
      </c>
      <c r="AO90" s="75">
        <v>26.27</v>
      </c>
      <c r="AP90" s="75">
        <v>22.38</v>
      </c>
      <c r="AQ90" s="75">
        <v>18.97</v>
      </c>
      <c r="AR90" s="75">
        <v>16.079999999999998</v>
      </c>
      <c r="AS90" s="75">
        <v>13.6</v>
      </c>
      <c r="AT90" s="75">
        <v>11.5</v>
      </c>
      <c r="AU90" s="75">
        <v>9.7100000000000009</v>
      </c>
    </row>
    <row r="91" spans="1:47" x14ac:dyDescent="0.25">
      <c r="A91" s="74">
        <v>86</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30</v>
      </c>
      <c r="V91" s="75">
        <v>30</v>
      </c>
      <c r="W91" s="75">
        <v>30</v>
      </c>
      <c r="X91" s="75">
        <v>30</v>
      </c>
      <c r="Y91" s="75">
        <v>30</v>
      </c>
      <c r="Z91" s="75">
        <v>30</v>
      </c>
      <c r="AA91" s="75">
        <v>30</v>
      </c>
      <c r="AB91" s="75">
        <v>30</v>
      </c>
      <c r="AC91" s="75">
        <v>30</v>
      </c>
      <c r="AD91" s="75">
        <v>30</v>
      </c>
      <c r="AE91" s="75">
        <v>30</v>
      </c>
      <c r="AF91" s="75">
        <v>30</v>
      </c>
      <c r="AG91" s="75">
        <v>30</v>
      </c>
      <c r="AH91" s="75">
        <v>30</v>
      </c>
      <c r="AI91" s="75">
        <v>30</v>
      </c>
      <c r="AJ91" s="75">
        <v>30</v>
      </c>
      <c r="AK91" s="75">
        <v>30</v>
      </c>
      <c r="AL91" s="75">
        <v>30</v>
      </c>
      <c r="AM91" s="75">
        <v>30</v>
      </c>
      <c r="AN91" s="75">
        <v>30</v>
      </c>
      <c r="AO91" s="75">
        <v>29.07</v>
      </c>
      <c r="AP91" s="75">
        <v>25.84</v>
      </c>
      <c r="AQ91" s="75">
        <v>21.87</v>
      </c>
      <c r="AR91" s="75">
        <v>18.52</v>
      </c>
      <c r="AS91" s="75">
        <v>15.65</v>
      </c>
      <c r="AT91" s="75">
        <v>13.2</v>
      </c>
      <c r="AU91" s="75">
        <v>11.13</v>
      </c>
    </row>
    <row r="92" spans="1:47" x14ac:dyDescent="0.25">
      <c r="A92" s="74">
        <v>87</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30</v>
      </c>
      <c r="W92" s="75">
        <v>30</v>
      </c>
      <c r="X92" s="75">
        <v>30</v>
      </c>
      <c r="Y92" s="75">
        <v>30</v>
      </c>
      <c r="Z92" s="75">
        <v>30</v>
      </c>
      <c r="AA92" s="75">
        <v>30</v>
      </c>
      <c r="AB92" s="75">
        <v>30</v>
      </c>
      <c r="AC92" s="75">
        <v>30</v>
      </c>
      <c r="AD92" s="75">
        <v>30</v>
      </c>
      <c r="AE92" s="75">
        <v>30</v>
      </c>
      <c r="AF92" s="75">
        <v>30</v>
      </c>
      <c r="AG92" s="75">
        <v>30</v>
      </c>
      <c r="AH92" s="75">
        <v>30</v>
      </c>
      <c r="AI92" s="75">
        <v>30</v>
      </c>
      <c r="AJ92" s="75">
        <v>30</v>
      </c>
      <c r="AK92" s="75">
        <v>30</v>
      </c>
      <c r="AL92" s="75">
        <v>30</v>
      </c>
      <c r="AM92" s="75">
        <v>30</v>
      </c>
      <c r="AN92" s="75">
        <v>30</v>
      </c>
      <c r="AO92" s="75">
        <v>30</v>
      </c>
      <c r="AP92" s="75">
        <v>28.85</v>
      </c>
      <c r="AQ92" s="75">
        <v>25.3</v>
      </c>
      <c r="AR92" s="75">
        <v>21.41</v>
      </c>
      <c r="AS92" s="75">
        <v>18.07</v>
      </c>
      <c r="AT92" s="75">
        <v>15.22</v>
      </c>
      <c r="AU92" s="75">
        <v>12.8</v>
      </c>
    </row>
    <row r="93" spans="1:47" x14ac:dyDescent="0.25">
      <c r="A93" s="74">
        <v>88</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30</v>
      </c>
      <c r="X93" s="75">
        <v>30</v>
      </c>
      <c r="Y93" s="75">
        <v>30</v>
      </c>
      <c r="Z93" s="75">
        <v>30</v>
      </c>
      <c r="AA93" s="75">
        <v>30</v>
      </c>
      <c r="AB93" s="75">
        <v>30</v>
      </c>
      <c r="AC93" s="75">
        <v>30</v>
      </c>
      <c r="AD93" s="75">
        <v>30</v>
      </c>
      <c r="AE93" s="75">
        <v>30</v>
      </c>
      <c r="AF93" s="75">
        <v>30</v>
      </c>
      <c r="AG93" s="75">
        <v>30</v>
      </c>
      <c r="AH93" s="75">
        <v>30</v>
      </c>
      <c r="AI93" s="75">
        <v>30</v>
      </c>
      <c r="AJ93" s="75">
        <v>30</v>
      </c>
      <c r="AK93" s="75">
        <v>30</v>
      </c>
      <c r="AL93" s="75">
        <v>30</v>
      </c>
      <c r="AM93" s="75">
        <v>30</v>
      </c>
      <c r="AN93" s="75">
        <v>30</v>
      </c>
      <c r="AO93" s="75">
        <v>30</v>
      </c>
      <c r="AP93" s="75">
        <v>30</v>
      </c>
      <c r="AQ93" s="75">
        <v>28.58</v>
      </c>
      <c r="AR93" s="75">
        <v>24.81</v>
      </c>
      <c r="AS93" s="75">
        <v>20.91</v>
      </c>
      <c r="AT93" s="75">
        <v>17.59</v>
      </c>
      <c r="AU93" s="75">
        <v>14.77</v>
      </c>
    </row>
    <row r="94" spans="1:47" x14ac:dyDescent="0.25">
      <c r="A94" s="74">
        <v>89</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30</v>
      </c>
      <c r="Y94" s="75">
        <v>30</v>
      </c>
      <c r="Z94" s="75">
        <v>30</v>
      </c>
      <c r="AA94" s="75">
        <v>30</v>
      </c>
      <c r="AB94" s="75">
        <v>30</v>
      </c>
      <c r="AC94" s="75">
        <v>30</v>
      </c>
      <c r="AD94" s="75">
        <v>30</v>
      </c>
      <c r="AE94" s="75">
        <v>30</v>
      </c>
      <c r="AF94" s="75">
        <v>30</v>
      </c>
      <c r="AG94" s="75">
        <v>30</v>
      </c>
      <c r="AH94" s="75">
        <v>30</v>
      </c>
      <c r="AI94" s="75">
        <v>30</v>
      </c>
      <c r="AJ94" s="75">
        <v>30</v>
      </c>
      <c r="AK94" s="75">
        <v>30</v>
      </c>
      <c r="AL94" s="75">
        <v>30</v>
      </c>
      <c r="AM94" s="75">
        <v>30</v>
      </c>
      <c r="AN94" s="75">
        <v>30</v>
      </c>
      <c r="AO94" s="75">
        <v>30</v>
      </c>
      <c r="AP94" s="75">
        <v>30</v>
      </c>
      <c r="AQ94" s="75">
        <v>30</v>
      </c>
      <c r="AR94" s="75">
        <v>28.32</v>
      </c>
      <c r="AS94" s="75">
        <v>24.27</v>
      </c>
      <c r="AT94" s="75">
        <v>20.39</v>
      </c>
      <c r="AU94" s="75">
        <v>17.09</v>
      </c>
    </row>
    <row r="95" spans="1:47" x14ac:dyDescent="0.25">
      <c r="A95" s="74">
        <v>90</v>
      </c>
      <c r="B95" s="75">
        <v>30</v>
      </c>
      <c r="C95" s="75">
        <v>30</v>
      </c>
      <c r="D95" s="75">
        <v>30</v>
      </c>
      <c r="E95" s="75">
        <v>30</v>
      </c>
      <c r="F95" s="75">
        <v>30</v>
      </c>
      <c r="G95" s="75">
        <v>30</v>
      </c>
      <c r="H95" s="75">
        <v>30</v>
      </c>
      <c r="I95" s="75">
        <v>30</v>
      </c>
      <c r="J95" s="75">
        <v>30</v>
      </c>
      <c r="K95" s="75">
        <v>30</v>
      </c>
      <c r="L95" s="75">
        <v>30</v>
      </c>
      <c r="M95" s="75">
        <v>30</v>
      </c>
      <c r="N95" s="75">
        <v>30</v>
      </c>
      <c r="O95" s="75">
        <v>30</v>
      </c>
      <c r="P95" s="75">
        <v>30</v>
      </c>
      <c r="Q95" s="75">
        <v>30</v>
      </c>
      <c r="R95" s="75">
        <v>30</v>
      </c>
      <c r="S95" s="75">
        <v>30</v>
      </c>
      <c r="T95" s="75">
        <v>30</v>
      </c>
      <c r="U95" s="75">
        <v>30</v>
      </c>
      <c r="V95" s="75">
        <v>30</v>
      </c>
      <c r="W95" s="75">
        <v>30</v>
      </c>
      <c r="X95" s="75">
        <v>30</v>
      </c>
      <c r="Y95" s="75">
        <v>30</v>
      </c>
      <c r="Z95" s="75">
        <v>30</v>
      </c>
      <c r="AA95" s="75">
        <v>30</v>
      </c>
      <c r="AB95" s="75">
        <v>30</v>
      </c>
      <c r="AC95" s="75">
        <v>30</v>
      </c>
      <c r="AD95" s="75">
        <v>30</v>
      </c>
      <c r="AE95" s="75">
        <v>30</v>
      </c>
      <c r="AF95" s="75">
        <v>30</v>
      </c>
      <c r="AG95" s="75">
        <v>30</v>
      </c>
      <c r="AH95" s="75">
        <v>30</v>
      </c>
      <c r="AI95" s="75">
        <v>30</v>
      </c>
      <c r="AJ95" s="75">
        <v>30</v>
      </c>
      <c r="AK95" s="75">
        <v>30</v>
      </c>
      <c r="AL95" s="75">
        <v>30</v>
      </c>
      <c r="AM95" s="75">
        <v>30</v>
      </c>
      <c r="AN95" s="75">
        <v>30</v>
      </c>
      <c r="AO95" s="75">
        <v>30</v>
      </c>
      <c r="AP95" s="75">
        <v>30</v>
      </c>
      <c r="AQ95" s="75">
        <v>30</v>
      </c>
      <c r="AR95" s="75">
        <v>30</v>
      </c>
      <c r="AS95" s="75">
        <v>28.04</v>
      </c>
      <c r="AT95" s="75">
        <v>23.69</v>
      </c>
      <c r="AU95" s="75">
        <v>19.829999999999998</v>
      </c>
    </row>
    <row r="96" spans="1:47" x14ac:dyDescent="0.25">
      <c r="A96" s="74">
        <v>91</v>
      </c>
      <c r="B96" s="75">
        <v>30</v>
      </c>
      <c r="C96" s="75">
        <v>30</v>
      </c>
      <c r="D96" s="75">
        <v>30</v>
      </c>
      <c r="E96" s="75">
        <v>30</v>
      </c>
      <c r="F96" s="75">
        <v>30</v>
      </c>
      <c r="G96" s="75">
        <v>30</v>
      </c>
      <c r="H96" s="75">
        <v>30</v>
      </c>
      <c r="I96" s="75">
        <v>30</v>
      </c>
      <c r="J96" s="75">
        <v>30</v>
      </c>
      <c r="K96" s="75">
        <v>30</v>
      </c>
      <c r="L96" s="75">
        <v>30</v>
      </c>
      <c r="M96" s="75">
        <v>30</v>
      </c>
      <c r="N96" s="75">
        <v>30</v>
      </c>
      <c r="O96" s="75">
        <v>30</v>
      </c>
      <c r="P96" s="75">
        <v>30</v>
      </c>
      <c r="Q96" s="75">
        <v>30</v>
      </c>
      <c r="R96" s="75">
        <v>30</v>
      </c>
      <c r="S96" s="75">
        <v>30</v>
      </c>
      <c r="T96" s="75">
        <v>30</v>
      </c>
      <c r="U96" s="75">
        <v>30</v>
      </c>
      <c r="V96" s="75">
        <v>30</v>
      </c>
      <c r="W96" s="75">
        <v>30</v>
      </c>
      <c r="X96" s="75">
        <v>30</v>
      </c>
      <c r="Y96" s="75">
        <v>30</v>
      </c>
      <c r="Z96" s="75">
        <v>30</v>
      </c>
      <c r="AA96" s="75">
        <v>30</v>
      </c>
      <c r="AB96" s="75">
        <v>30</v>
      </c>
      <c r="AC96" s="75">
        <v>30</v>
      </c>
      <c r="AD96" s="75">
        <v>30</v>
      </c>
      <c r="AE96" s="75">
        <v>30</v>
      </c>
      <c r="AF96" s="75">
        <v>30</v>
      </c>
      <c r="AG96" s="75">
        <v>30</v>
      </c>
      <c r="AH96" s="75">
        <v>30</v>
      </c>
      <c r="AI96" s="75">
        <v>30</v>
      </c>
      <c r="AJ96" s="75">
        <v>30</v>
      </c>
      <c r="AK96" s="75">
        <v>30</v>
      </c>
      <c r="AL96" s="75">
        <v>30</v>
      </c>
      <c r="AM96" s="75">
        <v>30</v>
      </c>
      <c r="AN96" s="75">
        <v>30</v>
      </c>
      <c r="AO96" s="75">
        <v>30</v>
      </c>
      <c r="AP96" s="75">
        <v>30</v>
      </c>
      <c r="AQ96" s="75">
        <v>30</v>
      </c>
      <c r="AR96" s="75">
        <v>30</v>
      </c>
      <c r="AS96" s="75">
        <v>30</v>
      </c>
      <c r="AT96" s="75">
        <v>27.57</v>
      </c>
      <c r="AU96" s="75">
        <v>23.06</v>
      </c>
    </row>
    <row r="97" spans="1:47" x14ac:dyDescent="0.25">
      <c r="A97" s="74">
        <v>92</v>
      </c>
      <c r="B97" s="75">
        <v>30</v>
      </c>
      <c r="C97" s="75">
        <v>30</v>
      </c>
      <c r="D97" s="75">
        <v>30</v>
      </c>
      <c r="E97" s="75">
        <v>30</v>
      </c>
      <c r="F97" s="75">
        <v>30</v>
      </c>
      <c r="G97" s="75">
        <v>30</v>
      </c>
      <c r="H97" s="75">
        <v>30</v>
      </c>
      <c r="I97" s="75">
        <v>30</v>
      </c>
      <c r="J97" s="75">
        <v>30</v>
      </c>
      <c r="K97" s="75">
        <v>30</v>
      </c>
      <c r="L97" s="75">
        <v>30</v>
      </c>
      <c r="M97" s="75">
        <v>30</v>
      </c>
      <c r="N97" s="75">
        <v>30</v>
      </c>
      <c r="O97" s="75">
        <v>30</v>
      </c>
      <c r="P97" s="75">
        <v>30</v>
      </c>
      <c r="Q97" s="75">
        <v>30</v>
      </c>
      <c r="R97" s="75">
        <v>30</v>
      </c>
      <c r="S97" s="75">
        <v>30</v>
      </c>
      <c r="T97" s="75">
        <v>30</v>
      </c>
      <c r="U97" s="75">
        <v>30</v>
      </c>
      <c r="V97" s="75">
        <v>30</v>
      </c>
      <c r="W97" s="75">
        <v>30</v>
      </c>
      <c r="X97" s="75">
        <v>30</v>
      </c>
      <c r="Y97" s="75">
        <v>30</v>
      </c>
      <c r="Z97" s="75">
        <v>30</v>
      </c>
      <c r="AA97" s="75">
        <v>30</v>
      </c>
      <c r="AB97" s="75">
        <v>30</v>
      </c>
      <c r="AC97" s="75">
        <v>30</v>
      </c>
      <c r="AD97" s="75">
        <v>30</v>
      </c>
      <c r="AE97" s="75">
        <v>30</v>
      </c>
      <c r="AF97" s="75">
        <v>30</v>
      </c>
      <c r="AG97" s="75">
        <v>30</v>
      </c>
      <c r="AH97" s="75">
        <v>30</v>
      </c>
      <c r="AI97" s="75">
        <v>30</v>
      </c>
      <c r="AJ97" s="75">
        <v>30</v>
      </c>
      <c r="AK97" s="75">
        <v>30</v>
      </c>
      <c r="AL97" s="75">
        <v>30</v>
      </c>
      <c r="AM97" s="75">
        <v>30</v>
      </c>
      <c r="AN97" s="75">
        <v>30</v>
      </c>
      <c r="AO97" s="75">
        <v>30</v>
      </c>
      <c r="AP97" s="75">
        <v>30</v>
      </c>
      <c r="AQ97" s="75">
        <v>30</v>
      </c>
      <c r="AR97" s="75">
        <v>30</v>
      </c>
      <c r="AS97" s="75">
        <v>30</v>
      </c>
      <c r="AT97" s="75">
        <v>29.84</v>
      </c>
      <c r="AU97" s="75">
        <v>26.84</v>
      </c>
    </row>
    <row r="98" spans="1:47" x14ac:dyDescent="0.25">
      <c r="A98" s="74">
        <v>93</v>
      </c>
      <c r="B98" s="75">
        <v>30</v>
      </c>
      <c r="C98" s="75">
        <v>30</v>
      </c>
      <c r="D98" s="75">
        <v>30</v>
      </c>
      <c r="E98" s="75">
        <v>30</v>
      </c>
      <c r="F98" s="75">
        <v>30</v>
      </c>
      <c r="G98" s="75">
        <v>30</v>
      </c>
      <c r="H98" s="75">
        <v>30</v>
      </c>
      <c r="I98" s="75">
        <v>30</v>
      </c>
      <c r="J98" s="75">
        <v>30</v>
      </c>
      <c r="K98" s="75">
        <v>30</v>
      </c>
      <c r="L98" s="75">
        <v>30</v>
      </c>
      <c r="M98" s="75">
        <v>30</v>
      </c>
      <c r="N98" s="75">
        <v>30</v>
      </c>
      <c r="O98" s="75">
        <v>30</v>
      </c>
      <c r="P98" s="75">
        <v>30</v>
      </c>
      <c r="Q98" s="75">
        <v>30</v>
      </c>
      <c r="R98" s="75">
        <v>30</v>
      </c>
      <c r="S98" s="75">
        <v>30</v>
      </c>
      <c r="T98" s="75">
        <v>30</v>
      </c>
      <c r="U98" s="75">
        <v>30</v>
      </c>
      <c r="V98" s="75">
        <v>30</v>
      </c>
      <c r="W98" s="75">
        <v>30</v>
      </c>
      <c r="X98" s="75">
        <v>30</v>
      </c>
      <c r="Y98" s="75">
        <v>30</v>
      </c>
      <c r="Z98" s="75">
        <v>30</v>
      </c>
      <c r="AA98" s="75">
        <v>30</v>
      </c>
      <c r="AB98" s="75">
        <v>30</v>
      </c>
      <c r="AC98" s="75">
        <v>30</v>
      </c>
      <c r="AD98" s="75">
        <v>30</v>
      </c>
      <c r="AE98" s="75">
        <v>30</v>
      </c>
      <c r="AF98" s="75">
        <v>30</v>
      </c>
      <c r="AG98" s="75">
        <v>30</v>
      </c>
      <c r="AH98" s="75">
        <v>30</v>
      </c>
      <c r="AI98" s="75">
        <v>30</v>
      </c>
      <c r="AJ98" s="75">
        <v>30</v>
      </c>
      <c r="AK98" s="75">
        <v>30</v>
      </c>
      <c r="AL98" s="75">
        <v>30</v>
      </c>
      <c r="AM98" s="75">
        <v>30</v>
      </c>
      <c r="AN98" s="75">
        <v>30</v>
      </c>
      <c r="AO98" s="75">
        <v>30</v>
      </c>
      <c r="AP98" s="75">
        <v>30</v>
      </c>
      <c r="AQ98" s="75">
        <v>30</v>
      </c>
      <c r="AR98" s="75">
        <v>30</v>
      </c>
      <c r="AS98" s="75">
        <v>30</v>
      </c>
      <c r="AT98" s="75">
        <v>30</v>
      </c>
      <c r="AU98" s="75">
        <v>29.44</v>
      </c>
    </row>
    <row r="99" spans="1:47" x14ac:dyDescent="0.25">
      <c r="A99" s="74">
        <v>94</v>
      </c>
      <c r="B99" s="75">
        <v>30</v>
      </c>
      <c r="C99" s="75">
        <v>30</v>
      </c>
      <c r="D99" s="75">
        <v>30</v>
      </c>
      <c r="E99" s="75">
        <v>30</v>
      </c>
      <c r="F99" s="75">
        <v>30</v>
      </c>
      <c r="G99" s="75">
        <v>30</v>
      </c>
      <c r="H99" s="75">
        <v>30</v>
      </c>
      <c r="I99" s="75">
        <v>30</v>
      </c>
      <c r="J99" s="75">
        <v>30</v>
      </c>
      <c r="K99" s="75">
        <v>30</v>
      </c>
      <c r="L99" s="75">
        <v>30</v>
      </c>
      <c r="M99" s="75">
        <v>30</v>
      </c>
      <c r="N99" s="75">
        <v>30</v>
      </c>
      <c r="O99" s="75">
        <v>30</v>
      </c>
      <c r="P99" s="75">
        <v>30</v>
      </c>
      <c r="Q99" s="75">
        <v>30</v>
      </c>
      <c r="R99" s="75">
        <v>30</v>
      </c>
      <c r="S99" s="75">
        <v>30</v>
      </c>
      <c r="T99" s="75">
        <v>30</v>
      </c>
      <c r="U99" s="75">
        <v>30</v>
      </c>
      <c r="V99" s="75">
        <v>30</v>
      </c>
      <c r="W99" s="75">
        <v>30</v>
      </c>
      <c r="X99" s="75">
        <v>30</v>
      </c>
      <c r="Y99" s="75">
        <v>30</v>
      </c>
      <c r="Z99" s="75">
        <v>30</v>
      </c>
      <c r="AA99" s="75">
        <v>30</v>
      </c>
      <c r="AB99" s="75">
        <v>30</v>
      </c>
      <c r="AC99" s="75">
        <v>30</v>
      </c>
      <c r="AD99" s="75">
        <v>30</v>
      </c>
      <c r="AE99" s="75">
        <v>30</v>
      </c>
      <c r="AF99" s="75">
        <v>30</v>
      </c>
      <c r="AG99" s="75">
        <v>30</v>
      </c>
      <c r="AH99" s="75">
        <v>30</v>
      </c>
      <c r="AI99" s="75">
        <v>30</v>
      </c>
      <c r="AJ99" s="75">
        <v>30</v>
      </c>
      <c r="AK99" s="75">
        <v>30</v>
      </c>
      <c r="AL99" s="75">
        <v>30</v>
      </c>
      <c r="AM99" s="75">
        <v>30</v>
      </c>
      <c r="AN99" s="75">
        <v>30</v>
      </c>
      <c r="AO99" s="75">
        <v>30</v>
      </c>
      <c r="AP99" s="75">
        <v>30</v>
      </c>
      <c r="AQ99" s="75">
        <v>30</v>
      </c>
      <c r="AR99" s="75">
        <v>30</v>
      </c>
      <c r="AS99" s="75">
        <v>30</v>
      </c>
      <c r="AT99" s="75">
        <v>30</v>
      </c>
      <c r="AU99" s="75">
        <v>30</v>
      </c>
    </row>
    <row r="100" spans="1:47" x14ac:dyDescent="0.25">
      <c r="A100" s="74">
        <v>95</v>
      </c>
      <c r="B100" s="75">
        <v>30</v>
      </c>
      <c r="C100" s="75">
        <v>30</v>
      </c>
      <c r="D100" s="75">
        <v>30</v>
      </c>
      <c r="E100" s="75">
        <v>30</v>
      </c>
      <c r="F100" s="75">
        <v>30</v>
      </c>
      <c r="G100" s="75">
        <v>30</v>
      </c>
      <c r="H100" s="75">
        <v>30</v>
      </c>
      <c r="I100" s="75">
        <v>30</v>
      </c>
      <c r="J100" s="75">
        <v>30</v>
      </c>
      <c r="K100" s="75">
        <v>30</v>
      </c>
      <c r="L100" s="75">
        <v>30</v>
      </c>
      <c r="M100" s="75">
        <v>30</v>
      </c>
      <c r="N100" s="75">
        <v>30</v>
      </c>
      <c r="O100" s="75">
        <v>30</v>
      </c>
      <c r="P100" s="75">
        <v>30</v>
      </c>
      <c r="Q100" s="75">
        <v>30</v>
      </c>
      <c r="R100" s="75">
        <v>30</v>
      </c>
      <c r="S100" s="75">
        <v>30</v>
      </c>
      <c r="T100" s="75">
        <v>30</v>
      </c>
      <c r="U100" s="75">
        <v>30</v>
      </c>
      <c r="V100" s="75">
        <v>30</v>
      </c>
      <c r="W100" s="75">
        <v>30</v>
      </c>
      <c r="X100" s="75">
        <v>30</v>
      </c>
      <c r="Y100" s="75">
        <v>30</v>
      </c>
      <c r="Z100" s="75">
        <v>30</v>
      </c>
      <c r="AA100" s="75">
        <v>30</v>
      </c>
      <c r="AB100" s="75">
        <v>30</v>
      </c>
      <c r="AC100" s="75">
        <v>30</v>
      </c>
      <c r="AD100" s="75">
        <v>30</v>
      </c>
      <c r="AE100" s="75">
        <v>30</v>
      </c>
      <c r="AF100" s="75">
        <v>30</v>
      </c>
      <c r="AG100" s="75">
        <v>30</v>
      </c>
      <c r="AH100" s="75">
        <v>30</v>
      </c>
      <c r="AI100" s="75">
        <v>30</v>
      </c>
      <c r="AJ100" s="75">
        <v>30</v>
      </c>
      <c r="AK100" s="75">
        <v>30</v>
      </c>
      <c r="AL100" s="75">
        <v>30</v>
      </c>
      <c r="AM100" s="75">
        <v>30</v>
      </c>
      <c r="AN100" s="75">
        <v>30</v>
      </c>
      <c r="AO100" s="75">
        <v>30</v>
      </c>
      <c r="AP100" s="75">
        <v>30</v>
      </c>
      <c r="AQ100" s="75">
        <v>30</v>
      </c>
      <c r="AR100" s="75">
        <v>30</v>
      </c>
      <c r="AS100" s="75">
        <v>30</v>
      </c>
      <c r="AT100" s="75">
        <v>30</v>
      </c>
      <c r="AU100" s="75">
        <v>30</v>
      </c>
    </row>
    <row r="101" spans="1:47" x14ac:dyDescent="0.25">
      <c r="A101" s="74">
        <v>96</v>
      </c>
      <c r="B101" s="75">
        <v>30</v>
      </c>
      <c r="C101" s="75">
        <v>30</v>
      </c>
      <c r="D101" s="75">
        <v>30</v>
      </c>
      <c r="E101" s="75">
        <v>30</v>
      </c>
      <c r="F101" s="75">
        <v>30</v>
      </c>
      <c r="G101" s="75">
        <v>30</v>
      </c>
      <c r="H101" s="75">
        <v>30</v>
      </c>
      <c r="I101" s="75">
        <v>30</v>
      </c>
      <c r="J101" s="75">
        <v>30</v>
      </c>
      <c r="K101" s="75">
        <v>30</v>
      </c>
      <c r="L101" s="75">
        <v>30</v>
      </c>
      <c r="M101" s="75">
        <v>30</v>
      </c>
      <c r="N101" s="75">
        <v>30</v>
      </c>
      <c r="O101" s="75">
        <v>30</v>
      </c>
      <c r="P101" s="75">
        <v>30</v>
      </c>
      <c r="Q101" s="75">
        <v>30</v>
      </c>
      <c r="R101" s="75">
        <v>30</v>
      </c>
      <c r="S101" s="75">
        <v>30</v>
      </c>
      <c r="T101" s="75">
        <v>30</v>
      </c>
      <c r="U101" s="75">
        <v>30</v>
      </c>
      <c r="V101" s="75">
        <v>30</v>
      </c>
      <c r="W101" s="75">
        <v>30</v>
      </c>
      <c r="X101" s="75">
        <v>30</v>
      </c>
      <c r="Y101" s="75">
        <v>30</v>
      </c>
      <c r="Z101" s="75">
        <v>30</v>
      </c>
      <c r="AA101" s="75">
        <v>30</v>
      </c>
      <c r="AB101" s="75">
        <v>30</v>
      </c>
      <c r="AC101" s="75">
        <v>30</v>
      </c>
      <c r="AD101" s="75">
        <v>30</v>
      </c>
      <c r="AE101" s="75">
        <v>30</v>
      </c>
      <c r="AF101" s="75">
        <v>30</v>
      </c>
      <c r="AG101" s="75">
        <v>30</v>
      </c>
      <c r="AH101" s="75">
        <v>30</v>
      </c>
      <c r="AI101" s="75">
        <v>30</v>
      </c>
      <c r="AJ101" s="75">
        <v>30</v>
      </c>
      <c r="AK101" s="75">
        <v>30</v>
      </c>
      <c r="AL101" s="75">
        <v>30</v>
      </c>
      <c r="AM101" s="75">
        <v>30</v>
      </c>
      <c r="AN101" s="75">
        <v>30</v>
      </c>
      <c r="AO101" s="75">
        <v>30</v>
      </c>
      <c r="AP101" s="75">
        <v>30</v>
      </c>
      <c r="AQ101" s="75">
        <v>30</v>
      </c>
      <c r="AR101" s="75">
        <v>30</v>
      </c>
      <c r="AS101" s="75">
        <v>30</v>
      </c>
      <c r="AT101" s="75">
        <v>30</v>
      </c>
      <c r="AU101" s="75">
        <v>30</v>
      </c>
    </row>
    <row r="102" spans="1:47" x14ac:dyDescent="0.25">
      <c r="A102" s="74">
        <v>97</v>
      </c>
      <c r="B102" s="75">
        <v>30</v>
      </c>
      <c r="C102" s="75">
        <v>30</v>
      </c>
      <c r="D102" s="75">
        <v>30</v>
      </c>
      <c r="E102" s="75">
        <v>30</v>
      </c>
      <c r="F102" s="75">
        <v>30</v>
      </c>
      <c r="G102" s="75">
        <v>30</v>
      </c>
      <c r="H102" s="75">
        <v>30</v>
      </c>
      <c r="I102" s="75">
        <v>30</v>
      </c>
      <c r="J102" s="75">
        <v>30</v>
      </c>
      <c r="K102" s="75">
        <v>30</v>
      </c>
      <c r="L102" s="75">
        <v>30</v>
      </c>
      <c r="M102" s="75">
        <v>30</v>
      </c>
      <c r="N102" s="75">
        <v>30</v>
      </c>
      <c r="O102" s="75">
        <v>30</v>
      </c>
      <c r="P102" s="75">
        <v>30</v>
      </c>
      <c r="Q102" s="75">
        <v>30</v>
      </c>
      <c r="R102" s="75">
        <v>30</v>
      </c>
      <c r="S102" s="75">
        <v>30</v>
      </c>
      <c r="T102" s="75">
        <v>30</v>
      </c>
      <c r="U102" s="75">
        <v>30</v>
      </c>
      <c r="V102" s="75">
        <v>30</v>
      </c>
      <c r="W102" s="75">
        <v>30</v>
      </c>
      <c r="X102" s="75">
        <v>30</v>
      </c>
      <c r="Y102" s="75">
        <v>30</v>
      </c>
      <c r="Z102" s="75">
        <v>30</v>
      </c>
      <c r="AA102" s="75">
        <v>30</v>
      </c>
      <c r="AB102" s="75">
        <v>30</v>
      </c>
      <c r="AC102" s="75">
        <v>30</v>
      </c>
      <c r="AD102" s="75">
        <v>30</v>
      </c>
      <c r="AE102" s="75">
        <v>30</v>
      </c>
      <c r="AF102" s="75">
        <v>30</v>
      </c>
      <c r="AG102" s="75">
        <v>30</v>
      </c>
      <c r="AH102" s="75">
        <v>30</v>
      </c>
      <c r="AI102" s="75">
        <v>30</v>
      </c>
      <c r="AJ102" s="75">
        <v>30</v>
      </c>
      <c r="AK102" s="75">
        <v>30</v>
      </c>
      <c r="AL102" s="75">
        <v>30</v>
      </c>
      <c r="AM102" s="75">
        <v>30</v>
      </c>
      <c r="AN102" s="75">
        <v>30</v>
      </c>
      <c r="AO102" s="75">
        <v>30</v>
      </c>
      <c r="AP102" s="75">
        <v>30</v>
      </c>
      <c r="AQ102" s="75">
        <v>30</v>
      </c>
      <c r="AR102" s="75">
        <v>30</v>
      </c>
      <c r="AS102" s="75">
        <v>30</v>
      </c>
      <c r="AT102" s="75">
        <v>30</v>
      </c>
      <c r="AU102" s="75">
        <v>30</v>
      </c>
    </row>
    <row r="103" spans="1:47" x14ac:dyDescent="0.25">
      <c r="A103" s="74">
        <v>98</v>
      </c>
      <c r="B103" s="75">
        <v>30</v>
      </c>
      <c r="C103" s="75">
        <v>30</v>
      </c>
      <c r="D103" s="75">
        <v>30</v>
      </c>
      <c r="E103" s="75">
        <v>30</v>
      </c>
      <c r="F103" s="75">
        <v>30</v>
      </c>
      <c r="G103" s="75">
        <v>30</v>
      </c>
      <c r="H103" s="75">
        <v>30</v>
      </c>
      <c r="I103" s="75">
        <v>30</v>
      </c>
      <c r="J103" s="75">
        <v>30</v>
      </c>
      <c r="K103" s="75">
        <v>30</v>
      </c>
      <c r="L103" s="75">
        <v>30</v>
      </c>
      <c r="M103" s="75">
        <v>30</v>
      </c>
      <c r="N103" s="75">
        <v>30</v>
      </c>
      <c r="O103" s="75">
        <v>30</v>
      </c>
      <c r="P103" s="75">
        <v>30</v>
      </c>
      <c r="Q103" s="75">
        <v>30</v>
      </c>
      <c r="R103" s="75">
        <v>30</v>
      </c>
      <c r="S103" s="75">
        <v>30</v>
      </c>
      <c r="T103" s="75">
        <v>30</v>
      </c>
      <c r="U103" s="75">
        <v>30</v>
      </c>
      <c r="V103" s="75">
        <v>30</v>
      </c>
      <c r="W103" s="75">
        <v>30</v>
      </c>
      <c r="X103" s="75">
        <v>30</v>
      </c>
      <c r="Y103" s="75">
        <v>30</v>
      </c>
      <c r="Z103" s="75">
        <v>30</v>
      </c>
      <c r="AA103" s="75">
        <v>30</v>
      </c>
      <c r="AB103" s="75">
        <v>30</v>
      </c>
      <c r="AC103" s="75">
        <v>30</v>
      </c>
      <c r="AD103" s="75">
        <v>30</v>
      </c>
      <c r="AE103" s="75">
        <v>30</v>
      </c>
      <c r="AF103" s="75">
        <v>30</v>
      </c>
      <c r="AG103" s="75">
        <v>30</v>
      </c>
      <c r="AH103" s="75">
        <v>30</v>
      </c>
      <c r="AI103" s="75">
        <v>30</v>
      </c>
      <c r="AJ103" s="75">
        <v>30</v>
      </c>
      <c r="AK103" s="75">
        <v>30</v>
      </c>
      <c r="AL103" s="75">
        <v>30</v>
      </c>
      <c r="AM103" s="75">
        <v>30</v>
      </c>
      <c r="AN103" s="75">
        <v>30</v>
      </c>
      <c r="AO103" s="75">
        <v>30</v>
      </c>
      <c r="AP103" s="75">
        <v>30</v>
      </c>
      <c r="AQ103" s="75">
        <v>30</v>
      </c>
      <c r="AR103" s="75">
        <v>30</v>
      </c>
      <c r="AS103" s="75">
        <v>30</v>
      </c>
      <c r="AT103" s="75">
        <v>30</v>
      </c>
      <c r="AU103" s="75">
        <v>30</v>
      </c>
    </row>
    <row r="104" spans="1:47" x14ac:dyDescent="0.25">
      <c r="A104" s="88" t="s">
        <v>681</v>
      </c>
      <c r="B104" s="75">
        <v>30</v>
      </c>
      <c r="C104" s="75">
        <v>30</v>
      </c>
      <c r="D104" s="75">
        <v>30</v>
      </c>
      <c r="E104" s="75">
        <v>30</v>
      </c>
      <c r="F104" s="75">
        <v>30</v>
      </c>
      <c r="G104" s="75">
        <v>30</v>
      </c>
      <c r="H104" s="75">
        <v>30</v>
      </c>
      <c r="I104" s="75">
        <v>30</v>
      </c>
      <c r="J104" s="75">
        <v>30</v>
      </c>
      <c r="K104" s="75">
        <v>30</v>
      </c>
      <c r="L104" s="75">
        <v>30</v>
      </c>
      <c r="M104" s="75">
        <v>30</v>
      </c>
      <c r="N104" s="75">
        <v>30</v>
      </c>
      <c r="O104" s="75">
        <v>30</v>
      </c>
      <c r="P104" s="75">
        <v>30</v>
      </c>
      <c r="Q104" s="75">
        <v>30</v>
      </c>
      <c r="R104" s="75">
        <v>30</v>
      </c>
      <c r="S104" s="75">
        <v>30</v>
      </c>
      <c r="T104" s="75">
        <v>30</v>
      </c>
      <c r="U104" s="75">
        <v>30</v>
      </c>
      <c r="V104" s="75">
        <v>30</v>
      </c>
      <c r="W104" s="75">
        <v>30</v>
      </c>
      <c r="X104" s="75">
        <v>30</v>
      </c>
      <c r="Y104" s="75">
        <v>30</v>
      </c>
      <c r="Z104" s="75">
        <v>30</v>
      </c>
      <c r="AA104" s="75">
        <v>30</v>
      </c>
      <c r="AB104" s="75">
        <v>30</v>
      </c>
      <c r="AC104" s="75">
        <v>30</v>
      </c>
      <c r="AD104" s="75">
        <v>30</v>
      </c>
      <c r="AE104" s="75">
        <v>30</v>
      </c>
      <c r="AF104" s="75">
        <v>30</v>
      </c>
      <c r="AG104" s="75">
        <v>30</v>
      </c>
      <c r="AH104" s="75">
        <v>30</v>
      </c>
      <c r="AI104" s="75">
        <v>30</v>
      </c>
      <c r="AJ104" s="75">
        <v>30</v>
      </c>
      <c r="AK104" s="75">
        <v>30</v>
      </c>
      <c r="AL104" s="75">
        <v>30</v>
      </c>
      <c r="AM104" s="75">
        <v>30</v>
      </c>
      <c r="AN104" s="75">
        <v>30</v>
      </c>
      <c r="AO104" s="75">
        <v>30</v>
      </c>
      <c r="AP104" s="75">
        <v>30</v>
      </c>
      <c r="AQ104" s="75">
        <v>30</v>
      </c>
      <c r="AR104" s="75">
        <v>30</v>
      </c>
      <c r="AS104" s="75">
        <v>30</v>
      </c>
      <c r="AT104" s="75">
        <v>30</v>
      </c>
      <c r="AU104" s="75">
        <v>30</v>
      </c>
    </row>
    <row r="188" spans="1:47" x14ac:dyDescent="0.25">
      <c r="A188" s="26" t="b">
        <f>A107=A27</f>
        <v>0</v>
      </c>
      <c r="B188" s="26" t="b">
        <f t="shared" ref="B188:AU188" si="0">B107=B27</f>
        <v>0</v>
      </c>
      <c r="C188" s="26" t="b">
        <f t="shared" si="0"/>
        <v>0</v>
      </c>
      <c r="D188" s="26" t="b">
        <f t="shared" si="0"/>
        <v>0</v>
      </c>
      <c r="E188" s="26" t="b">
        <f t="shared" si="0"/>
        <v>0</v>
      </c>
      <c r="F188" s="26" t="b">
        <f t="shared" si="0"/>
        <v>0</v>
      </c>
      <c r="G188" s="26" t="b">
        <f t="shared" si="0"/>
        <v>0</v>
      </c>
      <c r="H188" s="26" t="b">
        <f t="shared" si="0"/>
        <v>0</v>
      </c>
      <c r="I188" s="26" t="b">
        <f t="shared" si="0"/>
        <v>0</v>
      </c>
      <c r="J188" s="26" t="b">
        <f t="shared" si="0"/>
        <v>0</v>
      </c>
      <c r="K188" s="26" t="b">
        <f t="shared" si="0"/>
        <v>0</v>
      </c>
      <c r="L188" s="26" t="b">
        <f t="shared" si="0"/>
        <v>0</v>
      </c>
      <c r="M188" s="26" t="b">
        <f t="shared" si="0"/>
        <v>0</v>
      </c>
      <c r="N188" s="26" t="b">
        <f t="shared" si="0"/>
        <v>0</v>
      </c>
      <c r="O188" s="26" t="b">
        <f t="shared" si="0"/>
        <v>0</v>
      </c>
      <c r="P188" s="26" t="b">
        <f t="shared" si="0"/>
        <v>0</v>
      </c>
      <c r="Q188" s="26" t="b">
        <f t="shared" si="0"/>
        <v>0</v>
      </c>
      <c r="R188" s="26" t="b">
        <f t="shared" si="0"/>
        <v>0</v>
      </c>
      <c r="S188" s="26" t="b">
        <f t="shared" si="0"/>
        <v>0</v>
      </c>
      <c r="T188" s="26" t="b">
        <f t="shared" si="0"/>
        <v>0</v>
      </c>
      <c r="U188" s="26" t="b">
        <f t="shared" si="0"/>
        <v>0</v>
      </c>
      <c r="V188" s="26" t="b">
        <f t="shared" si="0"/>
        <v>0</v>
      </c>
      <c r="W188" s="26" t="b">
        <f t="shared" si="0"/>
        <v>0</v>
      </c>
      <c r="X188" s="26" t="b">
        <f t="shared" si="0"/>
        <v>0</v>
      </c>
      <c r="Y188" s="26" t="b">
        <f t="shared" si="0"/>
        <v>0</v>
      </c>
      <c r="Z188" s="26" t="b">
        <f t="shared" si="0"/>
        <v>0</v>
      </c>
      <c r="AA188" s="26" t="b">
        <f t="shared" si="0"/>
        <v>0</v>
      </c>
      <c r="AB188" s="26" t="b">
        <f t="shared" si="0"/>
        <v>0</v>
      </c>
      <c r="AC188" s="26" t="b">
        <f t="shared" si="0"/>
        <v>0</v>
      </c>
      <c r="AD188" s="26" t="b">
        <f t="shared" si="0"/>
        <v>0</v>
      </c>
      <c r="AE188" s="26" t="b">
        <f t="shared" si="0"/>
        <v>0</v>
      </c>
      <c r="AF188" s="26" t="b">
        <f t="shared" si="0"/>
        <v>0</v>
      </c>
      <c r="AG188" s="26" t="b">
        <f t="shared" si="0"/>
        <v>0</v>
      </c>
      <c r="AH188" s="26" t="b">
        <f t="shared" si="0"/>
        <v>0</v>
      </c>
      <c r="AI188" s="26" t="b">
        <f t="shared" si="0"/>
        <v>0</v>
      </c>
      <c r="AJ188" s="26" t="b">
        <f t="shared" si="0"/>
        <v>0</v>
      </c>
      <c r="AK188" s="26" t="b">
        <f t="shared" si="0"/>
        <v>0</v>
      </c>
      <c r="AL188" s="26" t="b">
        <f t="shared" si="0"/>
        <v>0</v>
      </c>
      <c r="AM188" s="26" t="b">
        <f t="shared" si="0"/>
        <v>0</v>
      </c>
      <c r="AN188" s="26" t="b">
        <f t="shared" si="0"/>
        <v>0</v>
      </c>
      <c r="AO188" s="26" t="b">
        <f t="shared" si="0"/>
        <v>0</v>
      </c>
      <c r="AP188" s="26" t="b">
        <f t="shared" si="0"/>
        <v>0</v>
      </c>
      <c r="AQ188" s="26" t="b">
        <f t="shared" si="0"/>
        <v>0</v>
      </c>
      <c r="AR188" s="26" t="b">
        <f t="shared" si="0"/>
        <v>0</v>
      </c>
      <c r="AS188" s="26" t="b">
        <f t="shared" si="0"/>
        <v>0</v>
      </c>
      <c r="AT188" s="26" t="b">
        <f t="shared" si="0"/>
        <v>0</v>
      </c>
      <c r="AU188" s="26" t="b">
        <f t="shared" si="0"/>
        <v>0</v>
      </c>
    </row>
  </sheetData>
  <sheetProtection algorithmName="SHA-512" hashValue="3uC72jdmFb3jwxOHpb9XnBKgGjrRdJedCqsl+kPLUHLxZzpTBMSMHmMP7cFHZTfDXXEoha/O3szIABs0AcwR6w==" saltValue="PDy7D36m3BBbk9bLk8da+g==" spinCount="100000" sheet="1" objects="1" scenarios="1"/>
  <conditionalFormatting sqref="A6:A16 A18:A21">
    <cfRule type="expression" dxfId="89" priority="19" stopIfTrue="1">
      <formula>MOD(ROW(),2)=0</formula>
    </cfRule>
    <cfRule type="expression" dxfId="88" priority="20" stopIfTrue="1">
      <formula>MOD(ROW(),2)&lt;&gt;0</formula>
    </cfRule>
  </conditionalFormatting>
  <conditionalFormatting sqref="B6:AU16 C17:AU21">
    <cfRule type="expression" dxfId="87" priority="21" stopIfTrue="1">
      <formula>MOD(ROW(),2)=0</formula>
    </cfRule>
    <cfRule type="expression" dxfId="86" priority="22" stopIfTrue="1">
      <formula>MOD(ROW(),2)&lt;&gt;0</formula>
    </cfRule>
  </conditionalFormatting>
  <conditionalFormatting sqref="A26">
    <cfRule type="expression" dxfId="85" priority="17" stopIfTrue="1">
      <formula>MOD(ROW(),2)=0</formula>
    </cfRule>
    <cfRule type="expression" dxfId="84" priority="18" stopIfTrue="1">
      <formula>MOD(ROW(),2)&lt;&gt;0</formula>
    </cfRule>
  </conditionalFormatting>
  <conditionalFormatting sqref="A27 A30 A33 A36 A39 A42 A45 A48 A51 A54 A57 A60 A63 A66 A69 A72 A75 A78 A81 A84 A87 A90 A93 A96 A99 A102">
    <cfRule type="expression" dxfId="83" priority="15" stopIfTrue="1">
      <formula>MOD(ROW(),2)=0</formula>
    </cfRule>
    <cfRule type="expression" dxfId="82" priority="16" stopIfTrue="1">
      <formula>MOD(ROW(),2)&lt;&gt;0</formula>
    </cfRule>
  </conditionalFormatting>
  <conditionalFormatting sqref="A28:A29 A31:A32 A34:A35 A37:A38 A40:A41 A43:A44 A46:A47 A49:A50 A52:A53 A55:A56 A58:A59 A61:A62 A64:A65 A67:A68 A70:A71 A73:A74 A76:A77 A79:A80 A82:A83 A85:A86 A88:A89 A91:A92 A94:A95 A97:A98 A100:A101 A103:A104">
    <cfRule type="expression" dxfId="81" priority="13" stopIfTrue="1">
      <formula>MOD(ROW(),2)=0</formula>
    </cfRule>
    <cfRule type="expression" dxfId="80" priority="14" stopIfTrue="1">
      <formula>MOD(ROW(),2)&lt;&gt;0</formula>
    </cfRule>
  </conditionalFormatting>
  <conditionalFormatting sqref="B26:AU26">
    <cfRule type="expression" dxfId="79" priority="11" stopIfTrue="1">
      <formula>MOD(ROW(),2)=0</formula>
    </cfRule>
    <cfRule type="expression" dxfId="78" priority="12" stopIfTrue="1">
      <formula>MOD(ROW(),2)&lt;&gt;0</formula>
    </cfRule>
  </conditionalFormatting>
  <conditionalFormatting sqref="B27:AU27">
    <cfRule type="expression" dxfId="77" priority="9" stopIfTrue="1">
      <formula>MOD(ROW(),2)=0</formula>
    </cfRule>
    <cfRule type="expression" dxfId="76" priority="10" stopIfTrue="1">
      <formula>MOD(ROW(),2)&lt;&gt;0</formula>
    </cfRule>
  </conditionalFormatting>
  <conditionalFormatting sqref="B28:AU104">
    <cfRule type="expression" dxfId="75" priority="7" stopIfTrue="1">
      <formula>MOD(ROW(),2)=0</formula>
    </cfRule>
    <cfRule type="expression" dxfId="74" priority="8" stopIfTrue="1">
      <formula>MOD(ROW(),2)&lt;&gt;0</formula>
    </cfRule>
  </conditionalFormatting>
  <conditionalFormatting sqref="A17">
    <cfRule type="expression" dxfId="73" priority="5" stopIfTrue="1">
      <formula>MOD(ROW(),2)=0</formula>
    </cfRule>
    <cfRule type="expression" dxfId="72" priority="6" stopIfTrue="1">
      <formula>MOD(ROW(),2)&lt;&gt;0</formula>
    </cfRule>
  </conditionalFormatting>
  <conditionalFormatting sqref="B17">
    <cfRule type="expression" dxfId="71" priority="3" stopIfTrue="1">
      <formula>MOD(ROW(),2)=0</formula>
    </cfRule>
    <cfRule type="expression" dxfId="70" priority="4" stopIfTrue="1">
      <formula>MOD(ROW(),2)&lt;&gt;0</formula>
    </cfRule>
  </conditionalFormatting>
  <conditionalFormatting sqref="B18:B21">
    <cfRule type="expression" dxfId="69" priority="1" stopIfTrue="1">
      <formula>MOD(ROW(),2)=0</formula>
    </cfRule>
    <cfRule type="expression" dxfId="68" priority="2" stopIfTrue="1">
      <formula>MOD(ROW(),2)&lt;&gt;0</formula>
    </cfRule>
  </conditionalFormatting>
  <hyperlinks>
    <hyperlink ref="B24" location="Assumptions!A1" display="Assumptions" xr:uid="{4F97ED6A-ACC8-4615-AC97-5A8C71AABB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118"/>
  <dimension ref="A1:AA104"/>
  <sheetViews>
    <sheetView showGridLines="0" topLeftCell="D11" zoomScale="85" zoomScaleNormal="85" workbookViewId="0">
      <selection activeCell="A10" sqref="A10:XFD16"/>
    </sheetView>
  </sheetViews>
  <sheetFormatPr defaultColWidth="10" defaultRowHeight="13.2" x14ac:dyDescent="0.25"/>
  <cols>
    <col min="1" max="1" width="31.44140625" style="26" customWidth="1"/>
    <col min="2" max="27" width="22.5546875" style="26" customWidth="1"/>
    <col min="28" max="16384" width="10" style="26"/>
  </cols>
  <sheetData>
    <row r="1" spans="1:27" ht="21" x14ac:dyDescent="0.4">
      <c r="A1" s="39" t="s">
        <v>4</v>
      </c>
      <c r="B1" s="40"/>
      <c r="C1" s="40"/>
      <c r="D1" s="40"/>
      <c r="E1" s="40"/>
      <c r="F1" s="40"/>
      <c r="G1" s="40"/>
      <c r="H1" s="40"/>
      <c r="I1" s="40"/>
    </row>
    <row r="2" spans="1:27" ht="15.6" x14ac:dyDescent="0.3">
      <c r="A2" s="41" t="str">
        <f>IF(title="&gt; Enter workbook title here","Enter workbook title in Cover sheet",title)</f>
        <v>NHSPS_S - Consolidated Factor Spreadsheet</v>
      </c>
      <c r="B2" s="42"/>
      <c r="C2" s="42"/>
      <c r="D2" s="42"/>
      <c r="E2" s="42"/>
      <c r="F2" s="42"/>
      <c r="G2" s="42"/>
      <c r="H2" s="42"/>
      <c r="I2" s="42"/>
    </row>
    <row r="3" spans="1:27" ht="15.6" x14ac:dyDescent="0.3">
      <c r="A3" s="43" t="str">
        <f>TABLE_FACTOR_TYPE&amp;" - x-"&amp;TABLE_SERIES_NUMBER</f>
        <v>Allocation - x-825</v>
      </c>
      <c r="B3" s="42"/>
      <c r="C3" s="42"/>
      <c r="D3" s="42"/>
      <c r="E3" s="42"/>
      <c r="F3" s="42"/>
      <c r="G3" s="42"/>
      <c r="H3" s="42"/>
      <c r="I3" s="42"/>
    </row>
    <row r="4" spans="1:27" x14ac:dyDescent="0.25">
      <c r="A4" s="44"/>
    </row>
    <row r="6" spans="1:2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row>
    <row r="7" spans="1:2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77" t="s">
        <v>49</v>
      </c>
      <c r="B8" s="79" t="s">
        <v>48</v>
      </c>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17</v>
      </c>
      <c r="B9" s="79" t="s">
        <v>677</v>
      </c>
      <c r="C9" s="79"/>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7" t="s">
        <v>2</v>
      </c>
      <c r="B10" s="79" t="s">
        <v>678</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7" t="s">
        <v>262</v>
      </c>
      <c r="B12" s="79" t="s">
        <v>679</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52</v>
      </c>
      <c r="B13" s="79">
        <v>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x14ac:dyDescent="0.25">
      <c r="A14" s="77" t="s">
        <v>18</v>
      </c>
      <c r="B14" s="79">
        <v>825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t="s">
        <v>53</v>
      </c>
      <c r="B15" s="79" t="s">
        <v>682</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x14ac:dyDescent="0.25">
      <c r="A16" s="77" t="s">
        <v>54</v>
      </c>
      <c r="B16" s="79" t="s">
        <v>683</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x14ac:dyDescent="0.25">
      <c r="A17" s="77" t="s">
        <v>735</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x14ac:dyDescent="0.25">
      <c r="A20" s="77" t="s">
        <v>260</v>
      </c>
      <c r="B20" s="83" t="s">
        <v>725</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1:27" x14ac:dyDescent="0.25">
      <c r="A21" s="77" t="s">
        <v>804</v>
      </c>
      <c r="B21" s="83" t="s">
        <v>803</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row>
    <row r="23" spans="1:27" x14ac:dyDescent="0.25">
      <c r="B23" s="107" t="str">
        <f>HYPERLINK("#'Factor List'!A1","Back to Factor List")</f>
        <v>Back to Factor List</v>
      </c>
    </row>
    <row r="24" spans="1:27" x14ac:dyDescent="0.25">
      <c r="B24" s="107" t="s">
        <v>797</v>
      </c>
    </row>
    <row r="26" spans="1:27" x14ac:dyDescent="0.25">
      <c r="A26" s="76" t="s">
        <v>273</v>
      </c>
      <c r="B26" s="73">
        <v>50</v>
      </c>
      <c r="C26" s="73">
        <v>51</v>
      </c>
      <c r="D26" s="73">
        <v>52</v>
      </c>
      <c r="E26" s="73">
        <v>53</v>
      </c>
      <c r="F26" s="73">
        <v>54</v>
      </c>
      <c r="G26" s="73">
        <v>55</v>
      </c>
      <c r="H26" s="73">
        <v>56</v>
      </c>
      <c r="I26" s="73">
        <v>57</v>
      </c>
      <c r="J26" s="73">
        <v>58</v>
      </c>
      <c r="K26" s="73">
        <v>59</v>
      </c>
      <c r="L26" s="73">
        <v>60</v>
      </c>
      <c r="M26" s="73">
        <v>61</v>
      </c>
      <c r="N26" s="73">
        <v>62</v>
      </c>
      <c r="O26" s="73">
        <v>63</v>
      </c>
      <c r="P26" s="73">
        <v>64</v>
      </c>
      <c r="Q26" s="73">
        <v>65</v>
      </c>
      <c r="R26" s="73">
        <v>66</v>
      </c>
      <c r="S26" s="73">
        <v>67</v>
      </c>
      <c r="T26" s="73">
        <v>68</v>
      </c>
      <c r="U26" s="73">
        <v>69</v>
      </c>
      <c r="V26" s="73">
        <v>70</v>
      </c>
      <c r="W26" s="73">
        <v>71</v>
      </c>
      <c r="X26" s="73">
        <v>72</v>
      </c>
      <c r="Y26" s="73">
        <v>73</v>
      </c>
      <c r="Z26" s="73">
        <v>74</v>
      </c>
      <c r="AA26" s="73">
        <v>75</v>
      </c>
    </row>
    <row r="27" spans="1:27" x14ac:dyDescent="0.25">
      <c r="A27" s="74">
        <v>22</v>
      </c>
      <c r="B27" s="75">
        <v>2.17</v>
      </c>
      <c r="C27" s="75">
        <v>2.0499999999999998</v>
      </c>
      <c r="D27" s="75">
        <v>1.93</v>
      </c>
      <c r="E27" s="75">
        <v>1.82</v>
      </c>
      <c r="F27" s="75">
        <v>1.71</v>
      </c>
      <c r="G27" s="75">
        <v>1.61</v>
      </c>
      <c r="H27" s="75">
        <v>1.52</v>
      </c>
      <c r="I27" s="75">
        <v>1.43</v>
      </c>
      <c r="J27" s="75">
        <v>1.35</v>
      </c>
      <c r="K27" s="75">
        <v>1.27</v>
      </c>
      <c r="L27" s="75">
        <v>1.19</v>
      </c>
      <c r="M27" s="75">
        <v>1.1200000000000001</v>
      </c>
      <c r="N27" s="75">
        <v>1.06</v>
      </c>
      <c r="O27" s="75">
        <v>0.99</v>
      </c>
      <c r="P27" s="75">
        <v>0.93</v>
      </c>
      <c r="Q27" s="75">
        <v>0.88</v>
      </c>
      <c r="R27" s="75">
        <v>0.82</v>
      </c>
      <c r="S27" s="75">
        <v>0.77</v>
      </c>
      <c r="T27" s="75">
        <v>0.72</v>
      </c>
      <c r="U27" s="75">
        <v>0.68</v>
      </c>
      <c r="V27" s="75">
        <v>0.63</v>
      </c>
      <c r="W27" s="75">
        <v>0.59</v>
      </c>
      <c r="X27" s="75">
        <v>0.55000000000000004</v>
      </c>
      <c r="Y27" s="75">
        <v>0.51</v>
      </c>
      <c r="Z27" s="75">
        <v>0.48</v>
      </c>
      <c r="AA27" s="75">
        <v>0.45</v>
      </c>
    </row>
    <row r="28" spans="1:27" x14ac:dyDescent="0.25">
      <c r="A28" s="74">
        <v>23</v>
      </c>
      <c r="B28" s="75">
        <v>2.23</v>
      </c>
      <c r="C28" s="75">
        <v>2.1</v>
      </c>
      <c r="D28" s="75">
        <v>1.97</v>
      </c>
      <c r="E28" s="75">
        <v>1.86</v>
      </c>
      <c r="F28" s="75">
        <v>1.75</v>
      </c>
      <c r="G28" s="75">
        <v>1.65</v>
      </c>
      <c r="H28" s="75">
        <v>1.55</v>
      </c>
      <c r="I28" s="75">
        <v>1.46</v>
      </c>
      <c r="J28" s="75">
        <v>1.37</v>
      </c>
      <c r="K28" s="75">
        <v>1.29</v>
      </c>
      <c r="L28" s="75">
        <v>1.22</v>
      </c>
      <c r="M28" s="75">
        <v>1.1399999999999999</v>
      </c>
      <c r="N28" s="75">
        <v>1.08</v>
      </c>
      <c r="O28" s="75">
        <v>1.01</v>
      </c>
      <c r="P28" s="75">
        <v>0.95</v>
      </c>
      <c r="Q28" s="75">
        <v>0.89</v>
      </c>
      <c r="R28" s="75">
        <v>0.84</v>
      </c>
      <c r="S28" s="75">
        <v>0.78</v>
      </c>
      <c r="T28" s="75">
        <v>0.73</v>
      </c>
      <c r="U28" s="75">
        <v>0.69</v>
      </c>
      <c r="V28" s="75">
        <v>0.64</v>
      </c>
      <c r="W28" s="75">
        <v>0.6</v>
      </c>
      <c r="X28" s="75">
        <v>0.56000000000000005</v>
      </c>
      <c r="Y28" s="75">
        <v>0.52</v>
      </c>
      <c r="Z28" s="75">
        <v>0.49</v>
      </c>
      <c r="AA28" s="75">
        <v>0.45</v>
      </c>
    </row>
    <row r="29" spans="1:27" x14ac:dyDescent="0.25">
      <c r="A29" s="74">
        <v>24</v>
      </c>
      <c r="B29" s="75">
        <v>2.29</v>
      </c>
      <c r="C29" s="75">
        <v>2.15</v>
      </c>
      <c r="D29" s="75">
        <v>2.02</v>
      </c>
      <c r="E29" s="75">
        <v>1.9</v>
      </c>
      <c r="F29" s="75">
        <v>1.79</v>
      </c>
      <c r="G29" s="75">
        <v>1.68</v>
      </c>
      <c r="H29" s="75">
        <v>1.58</v>
      </c>
      <c r="I29" s="75">
        <v>1.49</v>
      </c>
      <c r="J29" s="75">
        <v>1.4</v>
      </c>
      <c r="K29" s="75">
        <v>1.32</v>
      </c>
      <c r="L29" s="75">
        <v>1.24</v>
      </c>
      <c r="M29" s="75">
        <v>1.17</v>
      </c>
      <c r="N29" s="75">
        <v>1.1000000000000001</v>
      </c>
      <c r="O29" s="75">
        <v>1.03</v>
      </c>
      <c r="P29" s="75">
        <v>0.97</v>
      </c>
      <c r="Q29" s="75">
        <v>0.91</v>
      </c>
      <c r="R29" s="75">
        <v>0.85</v>
      </c>
      <c r="S29" s="75">
        <v>0.8</v>
      </c>
      <c r="T29" s="75">
        <v>0.75</v>
      </c>
      <c r="U29" s="75">
        <v>0.7</v>
      </c>
      <c r="V29" s="75">
        <v>0.65</v>
      </c>
      <c r="W29" s="75">
        <v>0.61</v>
      </c>
      <c r="X29" s="75">
        <v>0.56999999999999995</v>
      </c>
      <c r="Y29" s="75">
        <v>0.53</v>
      </c>
      <c r="Z29" s="75">
        <v>0.49</v>
      </c>
      <c r="AA29" s="75">
        <v>0.46</v>
      </c>
    </row>
    <row r="30" spans="1:27" x14ac:dyDescent="0.25">
      <c r="A30" s="74">
        <v>25</v>
      </c>
      <c r="B30" s="75">
        <v>2.35</v>
      </c>
      <c r="C30" s="75">
        <v>2.21</v>
      </c>
      <c r="D30" s="75">
        <v>2.08</v>
      </c>
      <c r="E30" s="75">
        <v>1.95</v>
      </c>
      <c r="F30" s="75">
        <v>1.83</v>
      </c>
      <c r="G30" s="75">
        <v>1.72</v>
      </c>
      <c r="H30" s="75">
        <v>1.62</v>
      </c>
      <c r="I30" s="75">
        <v>1.52</v>
      </c>
      <c r="J30" s="75">
        <v>1.43</v>
      </c>
      <c r="K30" s="75">
        <v>1.35</v>
      </c>
      <c r="L30" s="75">
        <v>1.26</v>
      </c>
      <c r="M30" s="75">
        <v>1.19</v>
      </c>
      <c r="N30" s="75">
        <v>1.1200000000000001</v>
      </c>
      <c r="O30" s="75">
        <v>1.05</v>
      </c>
      <c r="P30" s="75">
        <v>0.98</v>
      </c>
      <c r="Q30" s="75">
        <v>0.92</v>
      </c>
      <c r="R30" s="75">
        <v>0.86</v>
      </c>
      <c r="S30" s="75">
        <v>0.81</v>
      </c>
      <c r="T30" s="75">
        <v>0.76</v>
      </c>
      <c r="U30" s="75">
        <v>0.71</v>
      </c>
      <c r="V30" s="75">
        <v>0.66</v>
      </c>
      <c r="W30" s="75">
        <v>0.62</v>
      </c>
      <c r="X30" s="75">
        <v>0.57999999999999996</v>
      </c>
      <c r="Y30" s="75">
        <v>0.54</v>
      </c>
      <c r="Z30" s="75">
        <v>0.5</v>
      </c>
      <c r="AA30" s="75">
        <v>0.46</v>
      </c>
    </row>
    <row r="31" spans="1:27" x14ac:dyDescent="0.25">
      <c r="A31" s="74">
        <v>26</v>
      </c>
      <c r="B31" s="75">
        <v>2.42</v>
      </c>
      <c r="C31" s="75">
        <v>2.27</v>
      </c>
      <c r="D31" s="75">
        <v>2.13</v>
      </c>
      <c r="E31" s="75">
        <v>2</v>
      </c>
      <c r="F31" s="75">
        <v>1.88</v>
      </c>
      <c r="G31" s="75">
        <v>1.77</v>
      </c>
      <c r="H31" s="75">
        <v>1.66</v>
      </c>
      <c r="I31" s="75">
        <v>1.56</v>
      </c>
      <c r="J31" s="75">
        <v>1.46</v>
      </c>
      <c r="K31" s="75">
        <v>1.37</v>
      </c>
      <c r="L31" s="75">
        <v>1.29</v>
      </c>
      <c r="M31" s="75">
        <v>1.21</v>
      </c>
      <c r="N31" s="75">
        <v>1.1399999999999999</v>
      </c>
      <c r="O31" s="75">
        <v>1.07</v>
      </c>
      <c r="P31" s="75">
        <v>1</v>
      </c>
      <c r="Q31" s="75">
        <v>0.94</v>
      </c>
      <c r="R31" s="75">
        <v>0.88</v>
      </c>
      <c r="S31" s="75">
        <v>0.82</v>
      </c>
      <c r="T31" s="75">
        <v>0.77</v>
      </c>
      <c r="U31" s="75">
        <v>0.72</v>
      </c>
      <c r="V31" s="75">
        <v>0.67</v>
      </c>
      <c r="W31" s="75">
        <v>0.63</v>
      </c>
      <c r="X31" s="75">
        <v>0.57999999999999996</v>
      </c>
      <c r="Y31" s="75">
        <v>0.54</v>
      </c>
      <c r="Z31" s="75">
        <v>0.51</v>
      </c>
      <c r="AA31" s="75">
        <v>0.47</v>
      </c>
    </row>
    <row r="32" spans="1:27" x14ac:dyDescent="0.25">
      <c r="A32" s="74">
        <v>27</v>
      </c>
      <c r="B32" s="75">
        <v>2.4900000000000002</v>
      </c>
      <c r="C32" s="75">
        <v>2.34</v>
      </c>
      <c r="D32" s="75">
        <v>2.19</v>
      </c>
      <c r="E32" s="75">
        <v>2.06</v>
      </c>
      <c r="F32" s="75">
        <v>1.93</v>
      </c>
      <c r="G32" s="75">
        <v>1.81</v>
      </c>
      <c r="H32" s="75">
        <v>1.7</v>
      </c>
      <c r="I32" s="75">
        <v>1.59</v>
      </c>
      <c r="J32" s="75">
        <v>1.5</v>
      </c>
      <c r="K32" s="75">
        <v>1.4</v>
      </c>
      <c r="L32" s="75">
        <v>1.32</v>
      </c>
      <c r="M32" s="75">
        <v>1.24</v>
      </c>
      <c r="N32" s="75">
        <v>1.1599999999999999</v>
      </c>
      <c r="O32" s="75">
        <v>1.0900000000000001</v>
      </c>
      <c r="P32" s="75">
        <v>1.02</v>
      </c>
      <c r="Q32" s="75">
        <v>0.96</v>
      </c>
      <c r="R32" s="75">
        <v>0.9</v>
      </c>
      <c r="S32" s="75">
        <v>0.84</v>
      </c>
      <c r="T32" s="75">
        <v>0.78</v>
      </c>
      <c r="U32" s="75">
        <v>0.73</v>
      </c>
      <c r="V32" s="75">
        <v>0.68</v>
      </c>
      <c r="W32" s="75">
        <v>0.64</v>
      </c>
      <c r="X32" s="75">
        <v>0.59</v>
      </c>
      <c r="Y32" s="75">
        <v>0.55000000000000004</v>
      </c>
      <c r="Z32" s="75">
        <v>0.51</v>
      </c>
      <c r="AA32" s="75">
        <v>0.48</v>
      </c>
    </row>
    <row r="33" spans="1:27" x14ac:dyDescent="0.25">
      <c r="A33" s="74">
        <v>28</v>
      </c>
      <c r="B33" s="75">
        <v>2.57</v>
      </c>
      <c r="C33" s="75">
        <v>2.41</v>
      </c>
      <c r="D33" s="75">
        <v>2.25</v>
      </c>
      <c r="E33" s="75">
        <v>2.11</v>
      </c>
      <c r="F33" s="75">
        <v>1.98</v>
      </c>
      <c r="G33" s="75">
        <v>1.86</v>
      </c>
      <c r="H33" s="75">
        <v>1.74</v>
      </c>
      <c r="I33" s="75">
        <v>1.63</v>
      </c>
      <c r="J33" s="75">
        <v>1.53</v>
      </c>
      <c r="K33" s="75">
        <v>1.44</v>
      </c>
      <c r="L33" s="75">
        <v>1.35</v>
      </c>
      <c r="M33" s="75">
        <v>1.26</v>
      </c>
      <c r="N33" s="75">
        <v>1.18</v>
      </c>
      <c r="O33" s="75">
        <v>1.1100000000000001</v>
      </c>
      <c r="P33" s="75">
        <v>1.04</v>
      </c>
      <c r="Q33" s="75">
        <v>0.97</v>
      </c>
      <c r="R33" s="75">
        <v>0.91</v>
      </c>
      <c r="S33" s="75">
        <v>0.85</v>
      </c>
      <c r="T33" s="75">
        <v>0.8</v>
      </c>
      <c r="U33" s="75">
        <v>0.74</v>
      </c>
      <c r="V33" s="75">
        <v>0.69</v>
      </c>
      <c r="W33" s="75">
        <v>0.65</v>
      </c>
      <c r="X33" s="75">
        <v>0.6</v>
      </c>
      <c r="Y33" s="75">
        <v>0.56000000000000005</v>
      </c>
      <c r="Z33" s="75">
        <v>0.52</v>
      </c>
      <c r="AA33" s="75">
        <v>0.48</v>
      </c>
    </row>
    <row r="34" spans="1:27" x14ac:dyDescent="0.25">
      <c r="A34" s="74">
        <v>29</v>
      </c>
      <c r="B34" s="75">
        <v>2.65</v>
      </c>
      <c r="C34" s="75">
        <v>2.48</v>
      </c>
      <c r="D34" s="75">
        <v>2.3199999999999998</v>
      </c>
      <c r="E34" s="75">
        <v>2.17</v>
      </c>
      <c r="F34" s="75">
        <v>2.04</v>
      </c>
      <c r="G34" s="75">
        <v>1.91</v>
      </c>
      <c r="H34" s="75">
        <v>1.79</v>
      </c>
      <c r="I34" s="75">
        <v>1.67</v>
      </c>
      <c r="J34" s="75">
        <v>1.57</v>
      </c>
      <c r="K34" s="75">
        <v>1.47</v>
      </c>
      <c r="L34" s="75">
        <v>1.38</v>
      </c>
      <c r="M34" s="75">
        <v>1.29</v>
      </c>
      <c r="N34" s="75">
        <v>1.21</v>
      </c>
      <c r="O34" s="75">
        <v>1.1299999999999999</v>
      </c>
      <c r="P34" s="75">
        <v>1.06</v>
      </c>
      <c r="Q34" s="75">
        <v>0.99</v>
      </c>
      <c r="R34" s="75">
        <v>0.93</v>
      </c>
      <c r="S34" s="75">
        <v>0.87</v>
      </c>
      <c r="T34" s="75">
        <v>0.81</v>
      </c>
      <c r="U34" s="75">
        <v>0.76</v>
      </c>
      <c r="V34" s="75">
        <v>0.71</v>
      </c>
      <c r="W34" s="75">
        <v>0.66</v>
      </c>
      <c r="X34" s="75">
        <v>0.61</v>
      </c>
      <c r="Y34" s="75">
        <v>0.56999999999999995</v>
      </c>
      <c r="Z34" s="75">
        <v>0.53</v>
      </c>
      <c r="AA34" s="75">
        <v>0.49</v>
      </c>
    </row>
    <row r="35" spans="1:27" x14ac:dyDescent="0.25">
      <c r="A35" s="74">
        <v>30</v>
      </c>
      <c r="B35" s="75">
        <v>2.74</v>
      </c>
      <c r="C35" s="75">
        <v>2.56</v>
      </c>
      <c r="D35" s="75">
        <v>2.4</v>
      </c>
      <c r="E35" s="75">
        <v>2.2400000000000002</v>
      </c>
      <c r="F35" s="75">
        <v>2.1</v>
      </c>
      <c r="G35" s="75">
        <v>1.96</v>
      </c>
      <c r="H35" s="75">
        <v>1.84</v>
      </c>
      <c r="I35" s="75">
        <v>1.72</v>
      </c>
      <c r="J35" s="75">
        <v>1.61</v>
      </c>
      <c r="K35" s="75">
        <v>1.51</v>
      </c>
      <c r="L35" s="75">
        <v>1.41</v>
      </c>
      <c r="M35" s="75">
        <v>1.32</v>
      </c>
      <c r="N35" s="75">
        <v>1.24</v>
      </c>
      <c r="O35" s="75">
        <v>1.1599999999999999</v>
      </c>
      <c r="P35" s="75">
        <v>1.08</v>
      </c>
      <c r="Q35" s="75">
        <v>1.01</v>
      </c>
      <c r="R35" s="75">
        <v>0.95</v>
      </c>
      <c r="S35" s="75">
        <v>0.89</v>
      </c>
      <c r="T35" s="75">
        <v>0.83</v>
      </c>
      <c r="U35" s="75">
        <v>0.77</v>
      </c>
      <c r="V35" s="75">
        <v>0.72</v>
      </c>
      <c r="W35" s="75">
        <v>0.67</v>
      </c>
      <c r="X35" s="75">
        <v>0.62</v>
      </c>
      <c r="Y35" s="75">
        <v>0.57999999999999996</v>
      </c>
      <c r="Z35" s="75">
        <v>0.54</v>
      </c>
      <c r="AA35" s="75">
        <v>0.5</v>
      </c>
    </row>
    <row r="36" spans="1:27" x14ac:dyDescent="0.25">
      <c r="A36" s="74">
        <v>31</v>
      </c>
      <c r="B36" s="75">
        <v>2.84</v>
      </c>
      <c r="C36" s="75">
        <v>2.65</v>
      </c>
      <c r="D36" s="75">
        <v>2.4700000000000002</v>
      </c>
      <c r="E36" s="75">
        <v>2.31</v>
      </c>
      <c r="F36" s="75">
        <v>2.16</v>
      </c>
      <c r="G36" s="75">
        <v>2.02</v>
      </c>
      <c r="H36" s="75">
        <v>1.89</v>
      </c>
      <c r="I36" s="75">
        <v>1.77</v>
      </c>
      <c r="J36" s="75">
        <v>1.65</v>
      </c>
      <c r="K36" s="75">
        <v>1.55</v>
      </c>
      <c r="L36" s="75">
        <v>1.45</v>
      </c>
      <c r="M36" s="75">
        <v>1.35</v>
      </c>
      <c r="N36" s="75">
        <v>1.27</v>
      </c>
      <c r="O36" s="75">
        <v>1.18</v>
      </c>
      <c r="P36" s="75">
        <v>1.1100000000000001</v>
      </c>
      <c r="Q36" s="75">
        <v>1.04</v>
      </c>
      <c r="R36" s="75">
        <v>0.97</v>
      </c>
      <c r="S36" s="75">
        <v>0.9</v>
      </c>
      <c r="T36" s="75">
        <v>0.84</v>
      </c>
      <c r="U36" s="75">
        <v>0.79</v>
      </c>
      <c r="V36" s="75">
        <v>0.73</v>
      </c>
      <c r="W36" s="75">
        <v>0.68</v>
      </c>
      <c r="X36" s="75">
        <v>0.63</v>
      </c>
      <c r="Y36" s="75">
        <v>0.59</v>
      </c>
      <c r="Z36" s="75">
        <v>0.55000000000000004</v>
      </c>
      <c r="AA36" s="75">
        <v>0.51</v>
      </c>
    </row>
    <row r="37" spans="1:27" x14ac:dyDescent="0.25">
      <c r="A37" s="74">
        <v>32</v>
      </c>
      <c r="B37" s="75">
        <v>2.95</v>
      </c>
      <c r="C37" s="75">
        <v>2.75</v>
      </c>
      <c r="D37" s="75">
        <v>2.56</v>
      </c>
      <c r="E37" s="75">
        <v>2.39</v>
      </c>
      <c r="F37" s="75">
        <v>2.23</v>
      </c>
      <c r="G37" s="75">
        <v>2.08</v>
      </c>
      <c r="H37" s="75">
        <v>1.94</v>
      </c>
      <c r="I37" s="75">
        <v>1.82</v>
      </c>
      <c r="J37" s="75">
        <v>1.7</v>
      </c>
      <c r="K37" s="75">
        <v>1.59</v>
      </c>
      <c r="L37" s="75">
        <v>1.48</v>
      </c>
      <c r="M37" s="75">
        <v>1.39</v>
      </c>
      <c r="N37" s="75">
        <v>1.3</v>
      </c>
      <c r="O37" s="75">
        <v>1.21</v>
      </c>
      <c r="P37" s="75">
        <v>1.1299999999999999</v>
      </c>
      <c r="Q37" s="75">
        <v>1.06</v>
      </c>
      <c r="R37" s="75">
        <v>0.99</v>
      </c>
      <c r="S37" s="75">
        <v>0.92</v>
      </c>
      <c r="T37" s="75">
        <v>0.86</v>
      </c>
      <c r="U37" s="75">
        <v>0.8</v>
      </c>
      <c r="V37" s="75">
        <v>0.75</v>
      </c>
      <c r="W37" s="75">
        <v>0.69</v>
      </c>
      <c r="X37" s="75">
        <v>0.65</v>
      </c>
      <c r="Y37" s="75">
        <v>0.6</v>
      </c>
      <c r="Z37" s="75">
        <v>0.56000000000000005</v>
      </c>
      <c r="AA37" s="75">
        <v>0.52</v>
      </c>
    </row>
    <row r="38" spans="1:27" x14ac:dyDescent="0.25">
      <c r="A38" s="74">
        <v>33</v>
      </c>
      <c r="B38" s="75">
        <v>3.06</v>
      </c>
      <c r="C38" s="75">
        <v>2.85</v>
      </c>
      <c r="D38" s="75">
        <v>2.65</v>
      </c>
      <c r="E38" s="75">
        <v>2.4700000000000002</v>
      </c>
      <c r="F38" s="75">
        <v>2.2999999999999998</v>
      </c>
      <c r="G38" s="75">
        <v>2.15</v>
      </c>
      <c r="H38" s="75">
        <v>2</v>
      </c>
      <c r="I38" s="75">
        <v>1.87</v>
      </c>
      <c r="J38" s="75">
        <v>1.75</v>
      </c>
      <c r="K38" s="75">
        <v>1.63</v>
      </c>
      <c r="L38" s="75">
        <v>1.52</v>
      </c>
      <c r="M38" s="75">
        <v>1.42</v>
      </c>
      <c r="N38" s="75">
        <v>1.33</v>
      </c>
      <c r="O38" s="75">
        <v>1.24</v>
      </c>
      <c r="P38" s="75">
        <v>1.1599999999999999</v>
      </c>
      <c r="Q38" s="75">
        <v>1.08</v>
      </c>
      <c r="R38" s="75">
        <v>1.01</v>
      </c>
      <c r="S38" s="75">
        <v>0.94</v>
      </c>
      <c r="T38" s="75">
        <v>0.88</v>
      </c>
      <c r="U38" s="75">
        <v>0.82</v>
      </c>
      <c r="V38" s="75">
        <v>0.76</v>
      </c>
      <c r="W38" s="75">
        <v>0.71</v>
      </c>
      <c r="X38" s="75">
        <v>0.66</v>
      </c>
      <c r="Y38" s="75">
        <v>0.61</v>
      </c>
      <c r="Z38" s="75">
        <v>0.56999999999999995</v>
      </c>
      <c r="AA38" s="75">
        <v>0.52</v>
      </c>
    </row>
    <row r="39" spans="1:27" x14ac:dyDescent="0.25">
      <c r="A39" s="74">
        <v>34</v>
      </c>
      <c r="B39" s="75">
        <v>3.18</v>
      </c>
      <c r="C39" s="75">
        <v>2.96</v>
      </c>
      <c r="D39" s="75">
        <v>2.75</v>
      </c>
      <c r="E39" s="75">
        <v>2.56</v>
      </c>
      <c r="F39" s="75">
        <v>2.38</v>
      </c>
      <c r="G39" s="75">
        <v>2.2200000000000002</v>
      </c>
      <c r="H39" s="75">
        <v>2.0699999999999998</v>
      </c>
      <c r="I39" s="75">
        <v>1.93</v>
      </c>
      <c r="J39" s="75">
        <v>1.8</v>
      </c>
      <c r="K39" s="75">
        <v>1.68</v>
      </c>
      <c r="L39" s="75">
        <v>1.56</v>
      </c>
      <c r="M39" s="75">
        <v>1.46</v>
      </c>
      <c r="N39" s="75">
        <v>1.36</v>
      </c>
      <c r="O39" s="75">
        <v>1.27</v>
      </c>
      <c r="P39" s="75">
        <v>1.19</v>
      </c>
      <c r="Q39" s="75">
        <v>1.1100000000000001</v>
      </c>
      <c r="R39" s="75">
        <v>1.03</v>
      </c>
      <c r="S39" s="75">
        <v>0.96</v>
      </c>
      <c r="T39" s="75">
        <v>0.9</v>
      </c>
      <c r="U39" s="75">
        <v>0.83</v>
      </c>
      <c r="V39" s="75">
        <v>0.78</v>
      </c>
      <c r="W39" s="75">
        <v>0.72</v>
      </c>
      <c r="X39" s="75">
        <v>0.67</v>
      </c>
      <c r="Y39" s="75">
        <v>0.62</v>
      </c>
      <c r="Z39" s="75">
        <v>0.57999999999999996</v>
      </c>
      <c r="AA39" s="75">
        <v>0.53</v>
      </c>
    </row>
    <row r="40" spans="1:27" x14ac:dyDescent="0.25">
      <c r="A40" s="74">
        <v>35</v>
      </c>
      <c r="B40" s="75">
        <v>3.32</v>
      </c>
      <c r="C40" s="75">
        <v>3.08</v>
      </c>
      <c r="D40" s="75">
        <v>2.85</v>
      </c>
      <c r="E40" s="75">
        <v>2.65</v>
      </c>
      <c r="F40" s="75">
        <v>2.4700000000000002</v>
      </c>
      <c r="G40" s="75">
        <v>2.29</v>
      </c>
      <c r="H40" s="75">
        <v>2.14</v>
      </c>
      <c r="I40" s="75">
        <v>1.99</v>
      </c>
      <c r="J40" s="75">
        <v>1.85</v>
      </c>
      <c r="K40" s="75">
        <v>1.73</v>
      </c>
      <c r="L40" s="75">
        <v>1.61</v>
      </c>
      <c r="M40" s="75">
        <v>1.5</v>
      </c>
      <c r="N40" s="75">
        <v>1.4</v>
      </c>
      <c r="O40" s="75">
        <v>1.31</v>
      </c>
      <c r="P40" s="75">
        <v>1.22</v>
      </c>
      <c r="Q40" s="75">
        <v>1.1299999999999999</v>
      </c>
      <c r="R40" s="75">
        <v>1.06</v>
      </c>
      <c r="S40" s="75">
        <v>0.98</v>
      </c>
      <c r="T40" s="75">
        <v>0.92</v>
      </c>
      <c r="U40" s="75">
        <v>0.85</v>
      </c>
      <c r="V40" s="75">
        <v>0.79</v>
      </c>
      <c r="W40" s="75">
        <v>0.74</v>
      </c>
      <c r="X40" s="75">
        <v>0.68</v>
      </c>
      <c r="Y40" s="75">
        <v>0.63</v>
      </c>
      <c r="Z40" s="75">
        <v>0.59</v>
      </c>
      <c r="AA40" s="75">
        <v>0.54</v>
      </c>
    </row>
    <row r="41" spans="1:27" x14ac:dyDescent="0.25">
      <c r="A41" s="74">
        <v>36</v>
      </c>
      <c r="B41" s="75">
        <v>3.46</v>
      </c>
      <c r="C41" s="75">
        <v>3.2</v>
      </c>
      <c r="D41" s="75">
        <v>2.97</v>
      </c>
      <c r="E41" s="75">
        <v>2.75</v>
      </c>
      <c r="F41" s="75">
        <v>2.56</v>
      </c>
      <c r="G41" s="75">
        <v>2.38</v>
      </c>
      <c r="H41" s="75">
        <v>2.21</v>
      </c>
      <c r="I41" s="75">
        <v>2.0499999999999998</v>
      </c>
      <c r="J41" s="75">
        <v>1.91</v>
      </c>
      <c r="K41" s="75">
        <v>1.78</v>
      </c>
      <c r="L41" s="75">
        <v>1.66</v>
      </c>
      <c r="M41" s="75">
        <v>1.54</v>
      </c>
      <c r="N41" s="75">
        <v>1.44</v>
      </c>
      <c r="O41" s="75">
        <v>1.34</v>
      </c>
      <c r="P41" s="75">
        <v>1.25</v>
      </c>
      <c r="Q41" s="75">
        <v>1.1599999999999999</v>
      </c>
      <c r="R41" s="75">
        <v>1.08</v>
      </c>
      <c r="S41" s="75">
        <v>1.01</v>
      </c>
      <c r="T41" s="75">
        <v>0.94</v>
      </c>
      <c r="U41" s="75">
        <v>0.87</v>
      </c>
      <c r="V41" s="75">
        <v>0.81</v>
      </c>
      <c r="W41" s="75">
        <v>0.75</v>
      </c>
      <c r="X41" s="75">
        <v>0.7</v>
      </c>
      <c r="Y41" s="75">
        <v>0.65</v>
      </c>
      <c r="Z41" s="75">
        <v>0.6</v>
      </c>
      <c r="AA41" s="75">
        <v>0.55000000000000004</v>
      </c>
    </row>
    <row r="42" spans="1:27" x14ac:dyDescent="0.25">
      <c r="A42" s="74">
        <v>37</v>
      </c>
      <c r="B42" s="75">
        <v>3.62</v>
      </c>
      <c r="C42" s="75">
        <v>3.34</v>
      </c>
      <c r="D42" s="75">
        <v>3.09</v>
      </c>
      <c r="E42" s="75">
        <v>2.87</v>
      </c>
      <c r="F42" s="75">
        <v>2.66</v>
      </c>
      <c r="G42" s="75">
        <v>2.46</v>
      </c>
      <c r="H42" s="75">
        <v>2.29</v>
      </c>
      <c r="I42" s="75">
        <v>2.13</v>
      </c>
      <c r="J42" s="75">
        <v>1.98</v>
      </c>
      <c r="K42" s="75">
        <v>1.84</v>
      </c>
      <c r="L42" s="75">
        <v>1.71</v>
      </c>
      <c r="M42" s="75">
        <v>1.59</v>
      </c>
      <c r="N42" s="75">
        <v>1.48</v>
      </c>
      <c r="O42" s="75">
        <v>1.38</v>
      </c>
      <c r="P42" s="75">
        <v>1.28</v>
      </c>
      <c r="Q42" s="75">
        <v>1.19</v>
      </c>
      <c r="R42" s="75">
        <v>1.1100000000000001</v>
      </c>
      <c r="S42" s="75">
        <v>1.03</v>
      </c>
      <c r="T42" s="75">
        <v>0.96</v>
      </c>
      <c r="U42" s="75">
        <v>0.89</v>
      </c>
      <c r="V42" s="75">
        <v>0.83</v>
      </c>
      <c r="W42" s="75">
        <v>0.77</v>
      </c>
      <c r="X42" s="75">
        <v>0.71</v>
      </c>
      <c r="Y42" s="75">
        <v>0.66</v>
      </c>
      <c r="Z42" s="75">
        <v>0.61</v>
      </c>
      <c r="AA42" s="75">
        <v>0.56000000000000005</v>
      </c>
    </row>
    <row r="43" spans="1:27" x14ac:dyDescent="0.25">
      <c r="A43" s="74">
        <v>38</v>
      </c>
      <c r="B43" s="75">
        <v>3.79</v>
      </c>
      <c r="C43" s="75">
        <v>3.5</v>
      </c>
      <c r="D43" s="75">
        <v>3.23</v>
      </c>
      <c r="E43" s="75">
        <v>2.99</v>
      </c>
      <c r="F43" s="75">
        <v>2.76</v>
      </c>
      <c r="G43" s="75">
        <v>2.56</v>
      </c>
      <c r="H43" s="75">
        <v>2.37</v>
      </c>
      <c r="I43" s="75">
        <v>2.2000000000000002</v>
      </c>
      <c r="J43" s="75">
        <v>2.04</v>
      </c>
      <c r="K43" s="75">
        <v>1.9</v>
      </c>
      <c r="L43" s="75">
        <v>1.76</v>
      </c>
      <c r="M43" s="75">
        <v>1.64</v>
      </c>
      <c r="N43" s="75">
        <v>1.52</v>
      </c>
      <c r="O43" s="75">
        <v>1.42</v>
      </c>
      <c r="P43" s="75">
        <v>1.32</v>
      </c>
      <c r="Q43" s="75">
        <v>1.22</v>
      </c>
      <c r="R43" s="75">
        <v>1.1399999999999999</v>
      </c>
      <c r="S43" s="75">
        <v>1.06</v>
      </c>
      <c r="T43" s="75">
        <v>0.98</v>
      </c>
      <c r="U43" s="75">
        <v>0.91</v>
      </c>
      <c r="V43" s="75">
        <v>0.85</v>
      </c>
      <c r="W43" s="75">
        <v>0.78</v>
      </c>
      <c r="X43" s="75">
        <v>0.73</v>
      </c>
      <c r="Y43" s="75">
        <v>0.67</v>
      </c>
      <c r="Z43" s="75">
        <v>0.62</v>
      </c>
      <c r="AA43" s="75">
        <v>0.57999999999999996</v>
      </c>
    </row>
    <row r="44" spans="1:27" x14ac:dyDescent="0.25">
      <c r="A44" s="74">
        <v>39</v>
      </c>
      <c r="B44" s="75">
        <v>3.98</v>
      </c>
      <c r="C44" s="75">
        <v>3.67</v>
      </c>
      <c r="D44" s="75">
        <v>3.38</v>
      </c>
      <c r="E44" s="75">
        <v>3.12</v>
      </c>
      <c r="F44" s="75">
        <v>2.88</v>
      </c>
      <c r="G44" s="75">
        <v>2.66</v>
      </c>
      <c r="H44" s="75">
        <v>2.4700000000000002</v>
      </c>
      <c r="I44" s="75">
        <v>2.2799999999999998</v>
      </c>
      <c r="J44" s="75">
        <v>2.12</v>
      </c>
      <c r="K44" s="75">
        <v>1.96</v>
      </c>
      <c r="L44" s="75">
        <v>1.82</v>
      </c>
      <c r="M44" s="75">
        <v>1.69</v>
      </c>
      <c r="N44" s="75">
        <v>1.57</v>
      </c>
      <c r="O44" s="75">
        <v>1.46</v>
      </c>
      <c r="P44" s="75">
        <v>1.36</v>
      </c>
      <c r="Q44" s="75">
        <v>1.26</v>
      </c>
      <c r="R44" s="75">
        <v>1.17</v>
      </c>
      <c r="S44" s="75">
        <v>1.0900000000000001</v>
      </c>
      <c r="T44" s="75">
        <v>1.01</v>
      </c>
      <c r="U44" s="75">
        <v>0.93</v>
      </c>
      <c r="V44" s="75">
        <v>0.87</v>
      </c>
      <c r="W44" s="75">
        <v>0.8</v>
      </c>
      <c r="X44" s="75">
        <v>0.74</v>
      </c>
      <c r="Y44" s="75">
        <v>0.69</v>
      </c>
      <c r="Z44" s="75">
        <v>0.64</v>
      </c>
      <c r="AA44" s="75">
        <v>0.59</v>
      </c>
    </row>
    <row r="45" spans="1:27" x14ac:dyDescent="0.25">
      <c r="A45" s="74">
        <v>40</v>
      </c>
      <c r="B45" s="75">
        <v>4.1900000000000004</v>
      </c>
      <c r="C45" s="75">
        <v>3.85</v>
      </c>
      <c r="D45" s="75">
        <v>3.54</v>
      </c>
      <c r="E45" s="75">
        <v>3.26</v>
      </c>
      <c r="F45" s="75">
        <v>3.01</v>
      </c>
      <c r="G45" s="75">
        <v>2.78</v>
      </c>
      <c r="H45" s="75">
        <v>2.57</v>
      </c>
      <c r="I45" s="75">
        <v>2.37</v>
      </c>
      <c r="J45" s="75">
        <v>2.2000000000000002</v>
      </c>
      <c r="K45" s="75">
        <v>2.04</v>
      </c>
      <c r="L45" s="75">
        <v>1.89</v>
      </c>
      <c r="M45" s="75">
        <v>1.75</v>
      </c>
      <c r="N45" s="75">
        <v>1.62</v>
      </c>
      <c r="O45" s="75">
        <v>1.5</v>
      </c>
      <c r="P45" s="75">
        <v>1.4</v>
      </c>
      <c r="Q45" s="75">
        <v>1.3</v>
      </c>
      <c r="R45" s="75">
        <v>1.2</v>
      </c>
      <c r="S45" s="75">
        <v>1.1200000000000001</v>
      </c>
      <c r="T45" s="75">
        <v>1.03</v>
      </c>
      <c r="U45" s="75">
        <v>0.96</v>
      </c>
      <c r="V45" s="75">
        <v>0.89</v>
      </c>
      <c r="W45" s="75">
        <v>0.82</v>
      </c>
      <c r="X45" s="75">
        <v>0.76</v>
      </c>
      <c r="Y45" s="75">
        <v>0.7</v>
      </c>
      <c r="Z45" s="75">
        <v>0.65</v>
      </c>
      <c r="AA45" s="75">
        <v>0.6</v>
      </c>
    </row>
    <row r="46" spans="1:27" x14ac:dyDescent="0.25">
      <c r="A46" s="74">
        <v>41</v>
      </c>
      <c r="B46" s="75">
        <v>4.42</v>
      </c>
      <c r="C46" s="75">
        <v>4.05</v>
      </c>
      <c r="D46" s="75">
        <v>3.72</v>
      </c>
      <c r="E46" s="75">
        <v>3.42</v>
      </c>
      <c r="F46" s="75">
        <v>3.15</v>
      </c>
      <c r="G46" s="75">
        <v>2.9</v>
      </c>
      <c r="H46" s="75">
        <v>2.68</v>
      </c>
      <c r="I46" s="75">
        <v>2.4700000000000002</v>
      </c>
      <c r="J46" s="75">
        <v>2.2799999999999998</v>
      </c>
      <c r="K46" s="75">
        <v>2.11</v>
      </c>
      <c r="L46" s="75">
        <v>1.95</v>
      </c>
      <c r="M46" s="75">
        <v>1.81</v>
      </c>
      <c r="N46" s="75">
        <v>1.68</v>
      </c>
      <c r="O46" s="75">
        <v>1.55</v>
      </c>
      <c r="P46" s="75">
        <v>1.44</v>
      </c>
      <c r="Q46" s="75">
        <v>1.34</v>
      </c>
      <c r="R46" s="75">
        <v>1.24</v>
      </c>
      <c r="S46" s="75">
        <v>1.1499999999999999</v>
      </c>
      <c r="T46" s="75">
        <v>1.06</v>
      </c>
      <c r="U46" s="75">
        <v>0.98</v>
      </c>
      <c r="V46" s="75">
        <v>0.91</v>
      </c>
      <c r="W46" s="75">
        <v>0.84</v>
      </c>
      <c r="X46" s="75">
        <v>0.78</v>
      </c>
      <c r="Y46" s="75">
        <v>0.72</v>
      </c>
      <c r="Z46" s="75">
        <v>0.66</v>
      </c>
      <c r="AA46" s="75">
        <v>0.61</v>
      </c>
    </row>
    <row r="47" spans="1:27" x14ac:dyDescent="0.25">
      <c r="A47" s="74">
        <v>42</v>
      </c>
      <c r="B47" s="75">
        <v>4.67</v>
      </c>
      <c r="C47" s="75">
        <v>4.2699999999999996</v>
      </c>
      <c r="D47" s="75">
        <v>3.91</v>
      </c>
      <c r="E47" s="75">
        <v>3.59</v>
      </c>
      <c r="F47" s="75">
        <v>3.3</v>
      </c>
      <c r="G47" s="75">
        <v>3.03</v>
      </c>
      <c r="H47" s="75">
        <v>2.79</v>
      </c>
      <c r="I47" s="75">
        <v>2.58</v>
      </c>
      <c r="J47" s="75">
        <v>2.38</v>
      </c>
      <c r="K47" s="75">
        <v>2.2000000000000002</v>
      </c>
      <c r="L47" s="75">
        <v>2.0299999999999998</v>
      </c>
      <c r="M47" s="75">
        <v>1.88</v>
      </c>
      <c r="N47" s="75">
        <v>1.74</v>
      </c>
      <c r="O47" s="75">
        <v>1.61</v>
      </c>
      <c r="P47" s="75">
        <v>1.49</v>
      </c>
      <c r="Q47" s="75">
        <v>1.38</v>
      </c>
      <c r="R47" s="75">
        <v>1.27</v>
      </c>
      <c r="S47" s="75">
        <v>1.18</v>
      </c>
      <c r="T47" s="75">
        <v>1.0900000000000001</v>
      </c>
      <c r="U47" s="75">
        <v>1.01</v>
      </c>
      <c r="V47" s="75">
        <v>0.93</v>
      </c>
      <c r="W47" s="75">
        <v>0.86</v>
      </c>
      <c r="X47" s="75">
        <v>0.8</v>
      </c>
      <c r="Y47" s="75">
        <v>0.74</v>
      </c>
      <c r="Z47" s="75">
        <v>0.68</v>
      </c>
      <c r="AA47" s="75">
        <v>0.63</v>
      </c>
    </row>
    <row r="48" spans="1:27" x14ac:dyDescent="0.25">
      <c r="A48" s="74">
        <v>43</v>
      </c>
      <c r="B48" s="75">
        <v>4.95</v>
      </c>
      <c r="C48" s="75">
        <v>4.5199999999999996</v>
      </c>
      <c r="D48" s="75">
        <v>4.13</v>
      </c>
      <c r="E48" s="75">
        <v>3.78</v>
      </c>
      <c r="F48" s="75">
        <v>3.47</v>
      </c>
      <c r="G48" s="75">
        <v>3.18</v>
      </c>
      <c r="H48" s="75">
        <v>2.92</v>
      </c>
      <c r="I48" s="75">
        <v>2.69</v>
      </c>
      <c r="J48" s="75">
        <v>2.48</v>
      </c>
      <c r="K48" s="75">
        <v>2.29</v>
      </c>
      <c r="L48" s="75">
        <v>2.11</v>
      </c>
      <c r="M48" s="75">
        <v>1.95</v>
      </c>
      <c r="N48" s="75">
        <v>1.8</v>
      </c>
      <c r="O48" s="75">
        <v>1.66</v>
      </c>
      <c r="P48" s="75">
        <v>1.54</v>
      </c>
      <c r="Q48" s="75">
        <v>1.42</v>
      </c>
      <c r="R48" s="75">
        <v>1.32</v>
      </c>
      <c r="S48" s="75">
        <v>1.22</v>
      </c>
      <c r="T48" s="75">
        <v>1.1200000000000001</v>
      </c>
      <c r="U48" s="75">
        <v>1.04</v>
      </c>
      <c r="V48" s="75">
        <v>0.96</v>
      </c>
      <c r="W48" s="75">
        <v>0.89</v>
      </c>
      <c r="X48" s="75">
        <v>0.82</v>
      </c>
      <c r="Y48" s="75">
        <v>0.76</v>
      </c>
      <c r="Z48" s="75">
        <v>0.7</v>
      </c>
      <c r="AA48" s="75">
        <v>0.64</v>
      </c>
    </row>
    <row r="49" spans="1:27" x14ac:dyDescent="0.25">
      <c r="A49" s="74">
        <v>44</v>
      </c>
      <c r="B49" s="75">
        <v>5.26</v>
      </c>
      <c r="C49" s="75">
        <v>4.79</v>
      </c>
      <c r="D49" s="75">
        <v>4.3600000000000003</v>
      </c>
      <c r="E49" s="75">
        <v>3.99</v>
      </c>
      <c r="F49" s="75">
        <v>3.65</v>
      </c>
      <c r="G49" s="75">
        <v>3.34</v>
      </c>
      <c r="H49" s="75">
        <v>3.07</v>
      </c>
      <c r="I49" s="75">
        <v>2.82</v>
      </c>
      <c r="J49" s="75">
        <v>2.59</v>
      </c>
      <c r="K49" s="75">
        <v>2.38</v>
      </c>
      <c r="L49" s="75">
        <v>2.2000000000000002</v>
      </c>
      <c r="M49" s="75">
        <v>2.02</v>
      </c>
      <c r="N49" s="75">
        <v>1.87</v>
      </c>
      <c r="O49" s="75">
        <v>1.72</v>
      </c>
      <c r="P49" s="75">
        <v>1.59</v>
      </c>
      <c r="Q49" s="75">
        <v>1.47</v>
      </c>
      <c r="R49" s="75">
        <v>1.36</v>
      </c>
      <c r="S49" s="75">
        <v>1.26</v>
      </c>
      <c r="T49" s="75">
        <v>1.1599999999999999</v>
      </c>
      <c r="U49" s="75">
        <v>1.07</v>
      </c>
      <c r="V49" s="75">
        <v>0.99</v>
      </c>
      <c r="W49" s="75">
        <v>0.91</v>
      </c>
      <c r="X49" s="75">
        <v>0.84</v>
      </c>
      <c r="Y49" s="75">
        <v>0.78</v>
      </c>
      <c r="Z49" s="75">
        <v>0.71</v>
      </c>
      <c r="AA49" s="75">
        <v>0.66</v>
      </c>
    </row>
    <row r="50" spans="1:27" x14ac:dyDescent="0.25">
      <c r="A50" s="74">
        <v>45</v>
      </c>
      <c r="B50" s="75">
        <v>5.6</v>
      </c>
      <c r="C50" s="75">
        <v>5.08</v>
      </c>
      <c r="D50" s="75">
        <v>4.63</v>
      </c>
      <c r="E50" s="75">
        <v>4.22</v>
      </c>
      <c r="F50" s="75">
        <v>3.85</v>
      </c>
      <c r="G50" s="75">
        <v>3.52</v>
      </c>
      <c r="H50" s="75">
        <v>3.22</v>
      </c>
      <c r="I50" s="75">
        <v>2.95</v>
      </c>
      <c r="J50" s="75">
        <v>2.71</v>
      </c>
      <c r="K50" s="75">
        <v>2.4900000000000002</v>
      </c>
      <c r="L50" s="75">
        <v>2.29</v>
      </c>
      <c r="M50" s="75">
        <v>2.11</v>
      </c>
      <c r="N50" s="75">
        <v>1.94</v>
      </c>
      <c r="O50" s="75">
        <v>1.79</v>
      </c>
      <c r="P50" s="75">
        <v>1.65</v>
      </c>
      <c r="Q50" s="75">
        <v>1.52</v>
      </c>
      <c r="R50" s="75">
        <v>1.41</v>
      </c>
      <c r="S50" s="75">
        <v>1.3</v>
      </c>
      <c r="T50" s="75">
        <v>1.2</v>
      </c>
      <c r="U50" s="75">
        <v>1.1000000000000001</v>
      </c>
      <c r="V50" s="75">
        <v>1.02</v>
      </c>
      <c r="W50" s="75">
        <v>0.94</v>
      </c>
      <c r="X50" s="75">
        <v>0.86</v>
      </c>
      <c r="Y50" s="75">
        <v>0.8</v>
      </c>
      <c r="Z50" s="75">
        <v>0.73</v>
      </c>
      <c r="AA50" s="75">
        <v>0.67</v>
      </c>
    </row>
    <row r="51" spans="1:27" x14ac:dyDescent="0.25">
      <c r="A51" s="74">
        <v>46</v>
      </c>
      <c r="B51" s="75">
        <v>5.98</v>
      </c>
      <c r="C51" s="75">
        <v>5.42</v>
      </c>
      <c r="D51" s="75">
        <v>4.92</v>
      </c>
      <c r="E51" s="75">
        <v>4.47</v>
      </c>
      <c r="F51" s="75">
        <v>4.07</v>
      </c>
      <c r="G51" s="75">
        <v>3.71</v>
      </c>
      <c r="H51" s="75">
        <v>3.39</v>
      </c>
      <c r="I51" s="75">
        <v>3.1</v>
      </c>
      <c r="J51" s="75">
        <v>2.84</v>
      </c>
      <c r="K51" s="75">
        <v>2.61</v>
      </c>
      <c r="L51" s="75">
        <v>2.39</v>
      </c>
      <c r="M51" s="75">
        <v>2.2000000000000002</v>
      </c>
      <c r="N51" s="75">
        <v>2.02</v>
      </c>
      <c r="O51" s="75">
        <v>1.86</v>
      </c>
      <c r="P51" s="75">
        <v>1.71</v>
      </c>
      <c r="Q51" s="75">
        <v>1.58</v>
      </c>
      <c r="R51" s="75">
        <v>1.45</v>
      </c>
      <c r="S51" s="75">
        <v>1.34</v>
      </c>
      <c r="T51" s="75">
        <v>1.24</v>
      </c>
      <c r="U51" s="75">
        <v>1.1399999999999999</v>
      </c>
      <c r="V51" s="75">
        <v>1.05</v>
      </c>
      <c r="W51" s="75">
        <v>0.97</v>
      </c>
      <c r="X51" s="75">
        <v>0.89</v>
      </c>
      <c r="Y51" s="75">
        <v>0.82</v>
      </c>
      <c r="Z51" s="75">
        <v>0.75</v>
      </c>
      <c r="AA51" s="75">
        <v>0.69</v>
      </c>
    </row>
    <row r="52" spans="1:27" x14ac:dyDescent="0.25">
      <c r="A52" s="74">
        <v>47</v>
      </c>
      <c r="B52" s="75">
        <v>6.4</v>
      </c>
      <c r="C52" s="75">
        <v>5.78</v>
      </c>
      <c r="D52" s="75">
        <v>5.24</v>
      </c>
      <c r="E52" s="75">
        <v>4.75</v>
      </c>
      <c r="F52" s="75">
        <v>4.32</v>
      </c>
      <c r="G52" s="75">
        <v>3.93</v>
      </c>
      <c r="H52" s="75">
        <v>3.58</v>
      </c>
      <c r="I52" s="75">
        <v>3.27</v>
      </c>
      <c r="J52" s="75">
        <v>2.99</v>
      </c>
      <c r="K52" s="75">
        <v>2.73</v>
      </c>
      <c r="L52" s="75">
        <v>2.5</v>
      </c>
      <c r="M52" s="75">
        <v>2.2999999999999998</v>
      </c>
      <c r="N52" s="75">
        <v>2.11</v>
      </c>
      <c r="O52" s="75">
        <v>1.94</v>
      </c>
      <c r="P52" s="75">
        <v>1.78</v>
      </c>
      <c r="Q52" s="75">
        <v>1.64</v>
      </c>
      <c r="R52" s="75">
        <v>1.51</v>
      </c>
      <c r="S52" s="75">
        <v>1.39</v>
      </c>
      <c r="T52" s="75">
        <v>1.28</v>
      </c>
      <c r="U52" s="75">
        <v>1.18</v>
      </c>
      <c r="V52" s="75">
        <v>1.08</v>
      </c>
      <c r="W52" s="75">
        <v>1</v>
      </c>
      <c r="X52" s="75">
        <v>0.92</v>
      </c>
      <c r="Y52" s="75">
        <v>0.84</v>
      </c>
      <c r="Z52" s="75">
        <v>0.77</v>
      </c>
      <c r="AA52" s="75">
        <v>0.71</v>
      </c>
    </row>
    <row r="53" spans="1:27" x14ac:dyDescent="0.25">
      <c r="A53" s="74">
        <v>48</v>
      </c>
      <c r="B53" s="75">
        <v>6.87</v>
      </c>
      <c r="C53" s="75">
        <v>6.19</v>
      </c>
      <c r="D53" s="75">
        <v>5.59</v>
      </c>
      <c r="E53" s="75">
        <v>5.0599999999999996</v>
      </c>
      <c r="F53" s="75">
        <v>4.59</v>
      </c>
      <c r="G53" s="75">
        <v>4.16</v>
      </c>
      <c r="H53" s="75">
        <v>3.79</v>
      </c>
      <c r="I53" s="75">
        <v>3.45</v>
      </c>
      <c r="J53" s="75">
        <v>3.15</v>
      </c>
      <c r="K53" s="75">
        <v>2.87</v>
      </c>
      <c r="L53" s="75">
        <v>2.63</v>
      </c>
      <c r="M53" s="75">
        <v>2.41</v>
      </c>
      <c r="N53" s="75">
        <v>2.2000000000000002</v>
      </c>
      <c r="O53" s="75">
        <v>2.02</v>
      </c>
      <c r="P53" s="75">
        <v>1.86</v>
      </c>
      <c r="Q53" s="75">
        <v>1.71</v>
      </c>
      <c r="R53" s="75">
        <v>1.57</v>
      </c>
      <c r="S53" s="75">
        <v>1.44</v>
      </c>
      <c r="T53" s="75">
        <v>1.32</v>
      </c>
      <c r="U53" s="75">
        <v>1.22</v>
      </c>
      <c r="V53" s="75">
        <v>1.1200000000000001</v>
      </c>
      <c r="W53" s="75">
        <v>1.03</v>
      </c>
      <c r="X53" s="75">
        <v>0.94</v>
      </c>
      <c r="Y53" s="75">
        <v>0.87</v>
      </c>
      <c r="Z53" s="75">
        <v>0.8</v>
      </c>
      <c r="AA53" s="75">
        <v>0.73</v>
      </c>
    </row>
    <row r="54" spans="1:27" x14ac:dyDescent="0.25">
      <c r="A54" s="74">
        <v>49</v>
      </c>
      <c r="B54" s="75">
        <v>7.4</v>
      </c>
      <c r="C54" s="75">
        <v>6.65</v>
      </c>
      <c r="D54" s="75">
        <v>5.99</v>
      </c>
      <c r="E54" s="75">
        <v>5.41</v>
      </c>
      <c r="F54" s="75">
        <v>4.8899999999999997</v>
      </c>
      <c r="G54" s="75">
        <v>4.43</v>
      </c>
      <c r="H54" s="75">
        <v>4.0199999999999996</v>
      </c>
      <c r="I54" s="75">
        <v>3.65</v>
      </c>
      <c r="J54" s="75">
        <v>3.32</v>
      </c>
      <c r="K54" s="75">
        <v>3.03</v>
      </c>
      <c r="L54" s="75">
        <v>2.76</v>
      </c>
      <c r="M54" s="75">
        <v>2.52</v>
      </c>
      <c r="N54" s="75">
        <v>2.31</v>
      </c>
      <c r="O54" s="75">
        <v>2.11</v>
      </c>
      <c r="P54" s="75">
        <v>1.94</v>
      </c>
      <c r="Q54" s="75">
        <v>1.78</v>
      </c>
      <c r="R54" s="75">
        <v>1.63</v>
      </c>
      <c r="S54" s="75">
        <v>1.5</v>
      </c>
      <c r="T54" s="75">
        <v>1.37</v>
      </c>
      <c r="U54" s="75">
        <v>1.26</v>
      </c>
      <c r="V54" s="75">
        <v>1.1599999999999999</v>
      </c>
      <c r="W54" s="75">
        <v>1.06</v>
      </c>
      <c r="X54" s="75">
        <v>0.97</v>
      </c>
      <c r="Y54" s="75">
        <v>0.89</v>
      </c>
      <c r="Z54" s="75">
        <v>0.82</v>
      </c>
      <c r="AA54" s="75">
        <v>0.75</v>
      </c>
    </row>
    <row r="55" spans="1:27" x14ac:dyDescent="0.25">
      <c r="A55" s="74">
        <v>50</v>
      </c>
      <c r="B55" s="75">
        <v>7.98</v>
      </c>
      <c r="C55" s="75">
        <v>7.16</v>
      </c>
      <c r="D55" s="75">
        <v>6.44</v>
      </c>
      <c r="E55" s="75">
        <v>5.79</v>
      </c>
      <c r="F55" s="75">
        <v>5.23</v>
      </c>
      <c r="G55" s="75">
        <v>4.72</v>
      </c>
      <c r="H55" s="75">
        <v>4.2699999999999996</v>
      </c>
      <c r="I55" s="75">
        <v>3.87</v>
      </c>
      <c r="J55" s="75">
        <v>3.52</v>
      </c>
      <c r="K55" s="75">
        <v>3.2</v>
      </c>
      <c r="L55" s="75">
        <v>2.91</v>
      </c>
      <c r="M55" s="75">
        <v>2.65</v>
      </c>
      <c r="N55" s="75">
        <v>2.42</v>
      </c>
      <c r="O55" s="75">
        <v>2.21</v>
      </c>
      <c r="P55" s="75">
        <v>2.0299999999999998</v>
      </c>
      <c r="Q55" s="75">
        <v>1.85</v>
      </c>
      <c r="R55" s="75">
        <v>1.7</v>
      </c>
      <c r="S55" s="75">
        <v>1.56</v>
      </c>
      <c r="T55" s="75">
        <v>1.43</v>
      </c>
      <c r="U55" s="75">
        <v>1.31</v>
      </c>
      <c r="V55" s="75">
        <v>1.2</v>
      </c>
      <c r="W55" s="75">
        <v>1.1000000000000001</v>
      </c>
      <c r="X55" s="75">
        <v>1.01</v>
      </c>
      <c r="Y55" s="75">
        <v>0.92</v>
      </c>
      <c r="Z55" s="75">
        <v>0.85</v>
      </c>
      <c r="AA55" s="75">
        <v>0.78</v>
      </c>
    </row>
    <row r="56" spans="1:27" x14ac:dyDescent="0.25">
      <c r="A56" s="74">
        <v>51</v>
      </c>
      <c r="B56" s="75">
        <v>8.64</v>
      </c>
      <c r="C56" s="75">
        <v>7.73</v>
      </c>
      <c r="D56" s="75">
        <v>6.93</v>
      </c>
      <c r="E56" s="75">
        <v>6.23</v>
      </c>
      <c r="F56" s="75">
        <v>5.6</v>
      </c>
      <c r="G56" s="75">
        <v>5.05</v>
      </c>
      <c r="H56" s="75">
        <v>4.55</v>
      </c>
      <c r="I56" s="75">
        <v>4.12</v>
      </c>
      <c r="J56" s="75">
        <v>3.73</v>
      </c>
      <c r="K56" s="75">
        <v>3.38</v>
      </c>
      <c r="L56" s="75">
        <v>3.07</v>
      </c>
      <c r="M56" s="75">
        <v>2.8</v>
      </c>
      <c r="N56" s="75">
        <v>2.5499999999999998</v>
      </c>
      <c r="O56" s="75">
        <v>2.3199999999999998</v>
      </c>
      <c r="P56" s="75">
        <v>2.12</v>
      </c>
      <c r="Q56" s="75">
        <v>1.94</v>
      </c>
      <c r="R56" s="75">
        <v>1.77</v>
      </c>
      <c r="S56" s="75">
        <v>1.62</v>
      </c>
      <c r="T56" s="75">
        <v>1.48</v>
      </c>
      <c r="U56" s="75">
        <v>1.36</v>
      </c>
      <c r="V56" s="75">
        <v>1.24</v>
      </c>
      <c r="W56" s="75">
        <v>1.1399999999999999</v>
      </c>
      <c r="X56" s="75">
        <v>1.04</v>
      </c>
      <c r="Y56" s="75">
        <v>0.95</v>
      </c>
      <c r="Z56" s="75">
        <v>0.87</v>
      </c>
      <c r="AA56" s="75">
        <v>0.8</v>
      </c>
    </row>
    <row r="57" spans="1:27" x14ac:dyDescent="0.25">
      <c r="A57" s="74">
        <v>52</v>
      </c>
      <c r="B57" s="75">
        <v>9.3800000000000008</v>
      </c>
      <c r="C57" s="75">
        <v>8.3699999999999992</v>
      </c>
      <c r="D57" s="75">
        <v>7.49</v>
      </c>
      <c r="E57" s="75">
        <v>6.71</v>
      </c>
      <c r="F57" s="75">
        <v>6.02</v>
      </c>
      <c r="G57" s="75">
        <v>5.41</v>
      </c>
      <c r="H57" s="75">
        <v>4.87</v>
      </c>
      <c r="I57" s="75">
        <v>4.3899999999999997</v>
      </c>
      <c r="J57" s="75">
        <v>3.97</v>
      </c>
      <c r="K57" s="75">
        <v>3.59</v>
      </c>
      <c r="L57" s="75">
        <v>3.26</v>
      </c>
      <c r="M57" s="75">
        <v>2.96</v>
      </c>
      <c r="N57" s="75">
        <v>2.69</v>
      </c>
      <c r="O57" s="75">
        <v>2.4500000000000002</v>
      </c>
      <c r="P57" s="75">
        <v>2.23</v>
      </c>
      <c r="Q57" s="75">
        <v>2.0299999999999998</v>
      </c>
      <c r="R57" s="75">
        <v>1.85</v>
      </c>
      <c r="S57" s="75">
        <v>1.69</v>
      </c>
      <c r="T57" s="75">
        <v>1.55</v>
      </c>
      <c r="U57" s="75">
        <v>1.41</v>
      </c>
      <c r="V57" s="75">
        <v>1.29</v>
      </c>
      <c r="W57" s="75">
        <v>1.18</v>
      </c>
      <c r="X57" s="75">
        <v>1.08</v>
      </c>
      <c r="Y57" s="75">
        <v>0.99</v>
      </c>
      <c r="Z57" s="75">
        <v>0.9</v>
      </c>
      <c r="AA57" s="75">
        <v>0.83</v>
      </c>
    </row>
    <row r="58" spans="1:27" x14ac:dyDescent="0.25">
      <c r="A58" s="74">
        <v>53</v>
      </c>
      <c r="B58" s="75">
        <v>10.199999999999999</v>
      </c>
      <c r="C58" s="75">
        <v>9.09</v>
      </c>
      <c r="D58" s="75">
        <v>8.11</v>
      </c>
      <c r="E58" s="75">
        <v>7.25</v>
      </c>
      <c r="F58" s="75">
        <v>6.49</v>
      </c>
      <c r="G58" s="75">
        <v>5.81</v>
      </c>
      <c r="H58" s="75">
        <v>5.22</v>
      </c>
      <c r="I58" s="75">
        <v>4.7</v>
      </c>
      <c r="J58" s="75">
        <v>4.2300000000000004</v>
      </c>
      <c r="K58" s="75">
        <v>3.82</v>
      </c>
      <c r="L58" s="75">
        <v>3.46</v>
      </c>
      <c r="M58" s="75">
        <v>3.13</v>
      </c>
      <c r="N58" s="75">
        <v>2.84</v>
      </c>
      <c r="O58" s="75">
        <v>2.58</v>
      </c>
      <c r="P58" s="75">
        <v>2.34</v>
      </c>
      <c r="Q58" s="75">
        <v>2.13</v>
      </c>
      <c r="R58" s="75">
        <v>1.94</v>
      </c>
      <c r="S58" s="75">
        <v>1.77</v>
      </c>
      <c r="T58" s="75">
        <v>1.62</v>
      </c>
      <c r="U58" s="75">
        <v>1.48</v>
      </c>
      <c r="V58" s="75">
        <v>1.35</v>
      </c>
      <c r="W58" s="75">
        <v>1.23</v>
      </c>
      <c r="X58" s="75">
        <v>1.1200000000000001</v>
      </c>
      <c r="Y58" s="75">
        <v>1.02</v>
      </c>
      <c r="Z58" s="75">
        <v>0.94</v>
      </c>
      <c r="AA58" s="75">
        <v>0.85</v>
      </c>
    </row>
    <row r="59" spans="1:27" x14ac:dyDescent="0.25">
      <c r="A59" s="74">
        <v>54</v>
      </c>
      <c r="B59" s="75">
        <v>11.12</v>
      </c>
      <c r="C59" s="75">
        <v>9.89</v>
      </c>
      <c r="D59" s="75">
        <v>8.81</v>
      </c>
      <c r="E59" s="75">
        <v>7.85</v>
      </c>
      <c r="F59" s="75">
        <v>7.01</v>
      </c>
      <c r="G59" s="75">
        <v>6.27</v>
      </c>
      <c r="H59" s="75">
        <v>5.62</v>
      </c>
      <c r="I59" s="75">
        <v>5.04</v>
      </c>
      <c r="J59" s="75">
        <v>4.53</v>
      </c>
      <c r="K59" s="75">
        <v>4.08</v>
      </c>
      <c r="L59" s="75">
        <v>3.68</v>
      </c>
      <c r="M59" s="75">
        <v>3.32</v>
      </c>
      <c r="N59" s="75">
        <v>3.01</v>
      </c>
      <c r="O59" s="75">
        <v>2.73</v>
      </c>
      <c r="P59" s="75">
        <v>2.4700000000000002</v>
      </c>
      <c r="Q59" s="75">
        <v>2.25</v>
      </c>
      <c r="R59" s="75">
        <v>2.04</v>
      </c>
      <c r="S59" s="75">
        <v>1.86</v>
      </c>
      <c r="T59" s="75">
        <v>1.69</v>
      </c>
      <c r="U59" s="75">
        <v>1.54</v>
      </c>
      <c r="V59" s="75">
        <v>1.4</v>
      </c>
      <c r="W59" s="75">
        <v>1.28</v>
      </c>
      <c r="X59" s="75">
        <v>1.17</v>
      </c>
      <c r="Y59" s="75">
        <v>1.06</v>
      </c>
      <c r="Z59" s="75">
        <v>0.97</v>
      </c>
      <c r="AA59" s="75">
        <v>0.88</v>
      </c>
    </row>
    <row r="60" spans="1:27" x14ac:dyDescent="0.25">
      <c r="A60" s="74">
        <v>55</v>
      </c>
      <c r="B60" s="75">
        <v>12.16</v>
      </c>
      <c r="C60" s="75">
        <v>10.79</v>
      </c>
      <c r="D60" s="75">
        <v>9.59</v>
      </c>
      <c r="E60" s="75">
        <v>8.5299999999999994</v>
      </c>
      <c r="F60" s="75">
        <v>7.6</v>
      </c>
      <c r="G60" s="75">
        <v>6.78</v>
      </c>
      <c r="H60" s="75">
        <v>6.06</v>
      </c>
      <c r="I60" s="75">
        <v>5.42</v>
      </c>
      <c r="J60" s="75">
        <v>4.8600000000000003</v>
      </c>
      <c r="K60" s="75">
        <v>4.37</v>
      </c>
      <c r="L60" s="75">
        <v>3.93</v>
      </c>
      <c r="M60" s="75">
        <v>3.54</v>
      </c>
      <c r="N60" s="75">
        <v>3.2</v>
      </c>
      <c r="O60" s="75">
        <v>2.89</v>
      </c>
      <c r="P60" s="75">
        <v>2.61</v>
      </c>
      <c r="Q60" s="75">
        <v>2.37</v>
      </c>
      <c r="R60" s="75">
        <v>2.15</v>
      </c>
      <c r="S60" s="75">
        <v>1.95</v>
      </c>
      <c r="T60" s="75">
        <v>1.77</v>
      </c>
      <c r="U60" s="75">
        <v>1.61</v>
      </c>
      <c r="V60" s="75">
        <v>1.47</v>
      </c>
      <c r="W60" s="75">
        <v>1.34</v>
      </c>
      <c r="X60" s="75">
        <v>1.22</v>
      </c>
      <c r="Y60" s="75">
        <v>1.1100000000000001</v>
      </c>
      <c r="Z60" s="75">
        <v>1.01</v>
      </c>
      <c r="AA60" s="75">
        <v>0.92</v>
      </c>
    </row>
    <row r="61" spans="1:27" x14ac:dyDescent="0.25">
      <c r="A61" s="74">
        <v>56</v>
      </c>
      <c r="B61" s="75">
        <v>13.32</v>
      </c>
      <c r="C61" s="75">
        <v>11.8</v>
      </c>
      <c r="D61" s="75">
        <v>10.47</v>
      </c>
      <c r="E61" s="75">
        <v>9.2899999999999991</v>
      </c>
      <c r="F61" s="75">
        <v>8.26</v>
      </c>
      <c r="G61" s="75">
        <v>7.35</v>
      </c>
      <c r="H61" s="75">
        <v>6.55</v>
      </c>
      <c r="I61" s="75">
        <v>5.85</v>
      </c>
      <c r="J61" s="75">
        <v>5.23</v>
      </c>
      <c r="K61" s="75">
        <v>4.6900000000000004</v>
      </c>
      <c r="L61" s="75">
        <v>4.21</v>
      </c>
      <c r="M61" s="75">
        <v>3.78</v>
      </c>
      <c r="N61" s="75">
        <v>3.4</v>
      </c>
      <c r="O61" s="75">
        <v>3.07</v>
      </c>
      <c r="P61" s="75">
        <v>2.77</v>
      </c>
      <c r="Q61" s="75">
        <v>2.5099999999999998</v>
      </c>
      <c r="R61" s="75">
        <v>2.27</v>
      </c>
      <c r="S61" s="75">
        <v>2.06</v>
      </c>
      <c r="T61" s="75">
        <v>1.86</v>
      </c>
      <c r="U61" s="75">
        <v>1.69</v>
      </c>
      <c r="V61" s="75">
        <v>1.54</v>
      </c>
      <c r="W61" s="75">
        <v>1.4</v>
      </c>
      <c r="X61" s="75">
        <v>1.27</v>
      </c>
      <c r="Y61" s="75">
        <v>1.1499999999999999</v>
      </c>
      <c r="Z61" s="75">
        <v>1.05</v>
      </c>
      <c r="AA61" s="75">
        <v>0.95</v>
      </c>
    </row>
    <row r="62" spans="1:27" x14ac:dyDescent="0.25">
      <c r="A62" s="74">
        <v>57</v>
      </c>
      <c r="B62" s="75">
        <v>14.61</v>
      </c>
      <c r="C62" s="75">
        <v>12.94</v>
      </c>
      <c r="D62" s="75">
        <v>11.46</v>
      </c>
      <c r="E62" s="75">
        <v>10.15</v>
      </c>
      <c r="F62" s="75">
        <v>9</v>
      </c>
      <c r="G62" s="75">
        <v>8</v>
      </c>
      <c r="H62" s="75">
        <v>7.11</v>
      </c>
      <c r="I62" s="75">
        <v>6.33</v>
      </c>
      <c r="J62" s="75">
        <v>5.65</v>
      </c>
      <c r="K62" s="75">
        <v>5.05</v>
      </c>
      <c r="L62" s="75">
        <v>4.5199999999999996</v>
      </c>
      <c r="M62" s="75">
        <v>4.05</v>
      </c>
      <c r="N62" s="75">
        <v>3.64</v>
      </c>
      <c r="O62" s="75">
        <v>3.27</v>
      </c>
      <c r="P62" s="75">
        <v>2.95</v>
      </c>
      <c r="Q62" s="75">
        <v>2.66</v>
      </c>
      <c r="R62" s="75">
        <v>2.4</v>
      </c>
      <c r="S62" s="75">
        <v>2.17</v>
      </c>
      <c r="T62" s="75">
        <v>1.96</v>
      </c>
      <c r="U62" s="75">
        <v>1.78</v>
      </c>
      <c r="V62" s="75">
        <v>1.61</v>
      </c>
      <c r="W62" s="75">
        <v>1.46</v>
      </c>
      <c r="X62" s="75">
        <v>1.33</v>
      </c>
      <c r="Y62" s="75">
        <v>1.2</v>
      </c>
      <c r="Z62" s="75">
        <v>1.0900000000000001</v>
      </c>
      <c r="AA62" s="75">
        <v>0.99</v>
      </c>
    </row>
    <row r="63" spans="1:27" x14ac:dyDescent="0.25">
      <c r="A63" s="74">
        <v>58</v>
      </c>
      <c r="B63" s="75">
        <v>16.07</v>
      </c>
      <c r="C63" s="75">
        <v>14.21</v>
      </c>
      <c r="D63" s="75">
        <v>12.56</v>
      </c>
      <c r="E63" s="75">
        <v>11.11</v>
      </c>
      <c r="F63" s="75">
        <v>9.84</v>
      </c>
      <c r="G63" s="75">
        <v>8.7200000000000006</v>
      </c>
      <c r="H63" s="75">
        <v>7.74</v>
      </c>
      <c r="I63" s="75">
        <v>6.87</v>
      </c>
      <c r="J63" s="75">
        <v>6.11</v>
      </c>
      <c r="K63" s="75">
        <v>5.45</v>
      </c>
      <c r="L63" s="75">
        <v>4.8600000000000003</v>
      </c>
      <c r="M63" s="75">
        <v>4.3499999999999996</v>
      </c>
      <c r="N63" s="75">
        <v>3.9</v>
      </c>
      <c r="O63" s="75">
        <v>3.5</v>
      </c>
      <c r="P63" s="75">
        <v>3.14</v>
      </c>
      <c r="Q63" s="75">
        <v>2.83</v>
      </c>
      <c r="R63" s="75">
        <v>2.5499999999999998</v>
      </c>
      <c r="S63" s="75">
        <v>2.2999999999999998</v>
      </c>
      <c r="T63" s="75">
        <v>2.0699999999999998</v>
      </c>
      <c r="U63" s="75">
        <v>1.88</v>
      </c>
      <c r="V63" s="75">
        <v>1.7</v>
      </c>
      <c r="W63" s="75">
        <v>1.53</v>
      </c>
      <c r="X63" s="75">
        <v>1.39</v>
      </c>
      <c r="Y63" s="75">
        <v>1.26</v>
      </c>
      <c r="Z63" s="75">
        <v>1.1399999999999999</v>
      </c>
      <c r="AA63" s="75">
        <v>1.03</v>
      </c>
    </row>
    <row r="64" spans="1:27" x14ac:dyDescent="0.25">
      <c r="A64" s="74">
        <v>59</v>
      </c>
      <c r="B64" s="75">
        <v>17.690000000000001</v>
      </c>
      <c r="C64" s="75">
        <v>15.63</v>
      </c>
      <c r="D64" s="75">
        <v>13.81</v>
      </c>
      <c r="E64" s="75">
        <v>12.2</v>
      </c>
      <c r="F64" s="75">
        <v>10.78</v>
      </c>
      <c r="G64" s="75">
        <v>9.5299999999999994</v>
      </c>
      <c r="H64" s="75">
        <v>8.44</v>
      </c>
      <c r="I64" s="75">
        <v>7.48</v>
      </c>
      <c r="J64" s="75">
        <v>6.64</v>
      </c>
      <c r="K64" s="75">
        <v>5.9</v>
      </c>
      <c r="L64" s="75">
        <v>5.26</v>
      </c>
      <c r="M64" s="75">
        <v>4.6900000000000004</v>
      </c>
      <c r="N64" s="75">
        <v>4.1900000000000004</v>
      </c>
      <c r="O64" s="75">
        <v>3.75</v>
      </c>
      <c r="P64" s="75">
        <v>3.36</v>
      </c>
      <c r="Q64" s="75">
        <v>3.01</v>
      </c>
      <c r="R64" s="75">
        <v>2.71</v>
      </c>
      <c r="S64" s="75">
        <v>2.44</v>
      </c>
      <c r="T64" s="75">
        <v>2.2000000000000002</v>
      </c>
      <c r="U64" s="75">
        <v>1.98</v>
      </c>
      <c r="V64" s="75">
        <v>1.79</v>
      </c>
      <c r="W64" s="75">
        <v>1.61</v>
      </c>
      <c r="X64" s="75">
        <v>1.46</v>
      </c>
      <c r="Y64" s="75">
        <v>1.32</v>
      </c>
      <c r="Z64" s="75">
        <v>1.19</v>
      </c>
      <c r="AA64" s="75">
        <v>1.08</v>
      </c>
    </row>
    <row r="65" spans="1:27" x14ac:dyDescent="0.25">
      <c r="A65" s="74">
        <v>60</v>
      </c>
      <c r="B65" s="75">
        <v>19.52</v>
      </c>
      <c r="C65" s="75">
        <v>17.23</v>
      </c>
      <c r="D65" s="75">
        <v>15.2</v>
      </c>
      <c r="E65" s="75">
        <v>13.41</v>
      </c>
      <c r="F65" s="75">
        <v>11.84</v>
      </c>
      <c r="G65" s="75">
        <v>10.45</v>
      </c>
      <c r="H65" s="75">
        <v>9.23</v>
      </c>
      <c r="I65" s="75">
        <v>8.17</v>
      </c>
      <c r="J65" s="75">
        <v>7.23</v>
      </c>
      <c r="K65" s="75">
        <v>6.41</v>
      </c>
      <c r="L65" s="75">
        <v>5.7</v>
      </c>
      <c r="M65" s="75">
        <v>5.07</v>
      </c>
      <c r="N65" s="75">
        <v>4.5199999999999996</v>
      </c>
      <c r="O65" s="75">
        <v>4.03</v>
      </c>
      <c r="P65" s="75">
        <v>3.6</v>
      </c>
      <c r="Q65" s="75">
        <v>3.23</v>
      </c>
      <c r="R65" s="75">
        <v>2.89</v>
      </c>
      <c r="S65" s="75">
        <v>2.6</v>
      </c>
      <c r="T65" s="75">
        <v>2.33</v>
      </c>
      <c r="U65" s="75">
        <v>2.1</v>
      </c>
      <c r="V65" s="75">
        <v>1.89</v>
      </c>
      <c r="W65" s="75">
        <v>1.7</v>
      </c>
      <c r="X65" s="75">
        <v>1.54</v>
      </c>
      <c r="Y65" s="75">
        <v>1.39</v>
      </c>
      <c r="Z65" s="75">
        <v>1.25</v>
      </c>
      <c r="AA65" s="75">
        <v>1.1299999999999999</v>
      </c>
    </row>
    <row r="66" spans="1:27" x14ac:dyDescent="0.25">
      <c r="A66" s="74">
        <v>61</v>
      </c>
      <c r="B66" s="75">
        <v>21.55</v>
      </c>
      <c r="C66" s="75">
        <v>19.02</v>
      </c>
      <c r="D66" s="75">
        <v>16.77</v>
      </c>
      <c r="E66" s="75">
        <v>14.78</v>
      </c>
      <c r="F66" s="75">
        <v>13.03</v>
      </c>
      <c r="G66" s="75">
        <v>11.48</v>
      </c>
      <c r="H66" s="75">
        <v>10.130000000000001</v>
      </c>
      <c r="I66" s="75">
        <v>8.94</v>
      </c>
      <c r="J66" s="75">
        <v>7.9</v>
      </c>
      <c r="K66" s="75">
        <v>6.99</v>
      </c>
      <c r="L66" s="75">
        <v>6.19</v>
      </c>
      <c r="M66" s="75">
        <v>5.5</v>
      </c>
      <c r="N66" s="75">
        <v>4.88</v>
      </c>
      <c r="O66" s="75">
        <v>4.3499999999999996</v>
      </c>
      <c r="P66" s="75">
        <v>3.87</v>
      </c>
      <c r="Q66" s="75">
        <v>3.46</v>
      </c>
      <c r="R66" s="75">
        <v>3.09</v>
      </c>
      <c r="S66" s="75">
        <v>2.77</v>
      </c>
      <c r="T66" s="75">
        <v>2.48</v>
      </c>
      <c r="U66" s="75">
        <v>2.23</v>
      </c>
      <c r="V66" s="75">
        <v>2</v>
      </c>
      <c r="W66" s="75">
        <v>1.8</v>
      </c>
      <c r="X66" s="75">
        <v>1.62</v>
      </c>
      <c r="Y66" s="75">
        <v>1.46</v>
      </c>
      <c r="Z66" s="75">
        <v>1.31</v>
      </c>
      <c r="AA66" s="75">
        <v>1.19</v>
      </c>
    </row>
    <row r="67" spans="1:27" x14ac:dyDescent="0.25">
      <c r="A67" s="74">
        <v>62</v>
      </c>
      <c r="B67" s="75">
        <v>23.83</v>
      </c>
      <c r="C67" s="75">
        <v>21.02</v>
      </c>
      <c r="D67" s="75">
        <v>18.53</v>
      </c>
      <c r="E67" s="75">
        <v>16.32</v>
      </c>
      <c r="F67" s="75">
        <v>14.37</v>
      </c>
      <c r="G67" s="75">
        <v>12.65</v>
      </c>
      <c r="H67" s="75">
        <v>11.14</v>
      </c>
      <c r="I67" s="75">
        <v>9.82</v>
      </c>
      <c r="J67" s="75">
        <v>8.66</v>
      </c>
      <c r="K67" s="75">
        <v>7.64</v>
      </c>
      <c r="L67" s="75">
        <v>6.75</v>
      </c>
      <c r="M67" s="75">
        <v>5.98</v>
      </c>
      <c r="N67" s="75">
        <v>5.3</v>
      </c>
      <c r="O67" s="75">
        <v>4.7</v>
      </c>
      <c r="P67" s="75">
        <v>4.18</v>
      </c>
      <c r="Q67" s="75">
        <v>3.72</v>
      </c>
      <c r="R67" s="75">
        <v>3.32</v>
      </c>
      <c r="S67" s="75">
        <v>2.97</v>
      </c>
      <c r="T67" s="75">
        <v>2.65</v>
      </c>
      <c r="U67" s="75">
        <v>2.37</v>
      </c>
      <c r="V67" s="75">
        <v>2.13</v>
      </c>
      <c r="W67" s="75">
        <v>1.91</v>
      </c>
      <c r="X67" s="75">
        <v>1.71</v>
      </c>
      <c r="Y67" s="75">
        <v>1.54</v>
      </c>
      <c r="Z67" s="75">
        <v>1.38</v>
      </c>
      <c r="AA67" s="75">
        <v>1.25</v>
      </c>
    </row>
    <row r="68" spans="1:27" x14ac:dyDescent="0.25">
      <c r="A68" s="74">
        <v>63</v>
      </c>
      <c r="B68" s="75">
        <v>26.37</v>
      </c>
      <c r="C68" s="75">
        <v>23.26</v>
      </c>
      <c r="D68" s="75">
        <v>20.5</v>
      </c>
      <c r="E68" s="75">
        <v>18.04</v>
      </c>
      <c r="F68" s="75">
        <v>15.87</v>
      </c>
      <c r="G68" s="75">
        <v>13.96</v>
      </c>
      <c r="H68" s="75">
        <v>12.28</v>
      </c>
      <c r="I68" s="75">
        <v>10.8</v>
      </c>
      <c r="J68" s="75">
        <v>9.51</v>
      </c>
      <c r="K68" s="75">
        <v>8.3800000000000008</v>
      </c>
      <c r="L68" s="75">
        <v>7.39</v>
      </c>
      <c r="M68" s="75">
        <v>6.52</v>
      </c>
      <c r="N68" s="75">
        <v>5.77</v>
      </c>
      <c r="O68" s="75">
        <v>5.1100000000000003</v>
      </c>
      <c r="P68" s="75">
        <v>4.53</v>
      </c>
      <c r="Q68" s="75">
        <v>4.0199999999999996</v>
      </c>
      <c r="R68" s="75">
        <v>3.58</v>
      </c>
      <c r="S68" s="75">
        <v>3.19</v>
      </c>
      <c r="T68" s="75">
        <v>2.84</v>
      </c>
      <c r="U68" s="75">
        <v>2.54</v>
      </c>
      <c r="V68" s="75">
        <v>2.27</v>
      </c>
      <c r="W68" s="75">
        <v>2.0299999999999998</v>
      </c>
      <c r="X68" s="75">
        <v>1.82</v>
      </c>
      <c r="Y68" s="75">
        <v>1.63</v>
      </c>
      <c r="Z68" s="75">
        <v>1.46</v>
      </c>
      <c r="AA68" s="75">
        <v>1.31</v>
      </c>
    </row>
    <row r="69" spans="1:27" x14ac:dyDescent="0.25">
      <c r="A69" s="74">
        <v>64</v>
      </c>
      <c r="B69" s="75">
        <v>28.85</v>
      </c>
      <c r="C69" s="75">
        <v>25.77</v>
      </c>
      <c r="D69" s="75">
        <v>22.71</v>
      </c>
      <c r="E69" s="75">
        <v>19.98</v>
      </c>
      <c r="F69" s="75">
        <v>17.57</v>
      </c>
      <c r="G69" s="75">
        <v>15.44</v>
      </c>
      <c r="H69" s="75">
        <v>13.56</v>
      </c>
      <c r="I69" s="75">
        <v>11.91</v>
      </c>
      <c r="J69" s="75">
        <v>10.47</v>
      </c>
      <c r="K69" s="75">
        <v>9.2100000000000009</v>
      </c>
      <c r="L69" s="75">
        <v>8.1</v>
      </c>
      <c r="M69" s="75">
        <v>7.14</v>
      </c>
      <c r="N69" s="75">
        <v>6.3</v>
      </c>
      <c r="O69" s="75">
        <v>5.56</v>
      </c>
      <c r="P69" s="75">
        <v>4.92</v>
      </c>
      <c r="Q69" s="75">
        <v>4.3600000000000003</v>
      </c>
      <c r="R69" s="75">
        <v>3.86</v>
      </c>
      <c r="S69" s="75">
        <v>3.43</v>
      </c>
      <c r="T69" s="75">
        <v>3.05</v>
      </c>
      <c r="U69" s="75">
        <v>2.72</v>
      </c>
      <c r="V69" s="75">
        <v>2.42</v>
      </c>
      <c r="W69" s="75">
        <v>2.16</v>
      </c>
      <c r="X69" s="75">
        <v>1.93</v>
      </c>
      <c r="Y69" s="75">
        <v>1.73</v>
      </c>
      <c r="Z69" s="75">
        <v>1.55</v>
      </c>
      <c r="AA69" s="75">
        <v>1.39</v>
      </c>
    </row>
    <row r="70" spans="1:27" x14ac:dyDescent="0.25">
      <c r="A70" s="74">
        <v>65</v>
      </c>
      <c r="B70" s="75">
        <v>30</v>
      </c>
      <c r="C70" s="75">
        <v>28.55</v>
      </c>
      <c r="D70" s="75">
        <v>25.18</v>
      </c>
      <c r="E70" s="75">
        <v>22.16</v>
      </c>
      <c r="F70" s="75">
        <v>19.48</v>
      </c>
      <c r="G70" s="75">
        <v>17.100000000000001</v>
      </c>
      <c r="H70" s="75">
        <v>15.01</v>
      </c>
      <c r="I70" s="75">
        <v>13.17</v>
      </c>
      <c r="J70" s="75">
        <v>11.56</v>
      </c>
      <c r="K70" s="75">
        <v>10.15</v>
      </c>
      <c r="L70" s="75">
        <v>8.92</v>
      </c>
      <c r="M70" s="75">
        <v>7.84</v>
      </c>
      <c r="N70" s="75">
        <v>6.9</v>
      </c>
      <c r="O70" s="75">
        <v>6.08</v>
      </c>
      <c r="P70" s="75">
        <v>5.36</v>
      </c>
      <c r="Q70" s="75">
        <v>4.74</v>
      </c>
      <c r="R70" s="75">
        <v>4.1900000000000004</v>
      </c>
      <c r="S70" s="75">
        <v>3.71</v>
      </c>
      <c r="T70" s="75">
        <v>3.29</v>
      </c>
      <c r="U70" s="75">
        <v>2.92</v>
      </c>
      <c r="V70" s="75">
        <v>2.6</v>
      </c>
      <c r="W70" s="75">
        <v>2.31</v>
      </c>
      <c r="X70" s="75">
        <v>2.06</v>
      </c>
      <c r="Y70" s="75">
        <v>1.84</v>
      </c>
      <c r="Z70" s="75">
        <v>1.64</v>
      </c>
      <c r="AA70" s="75">
        <v>1.47</v>
      </c>
    </row>
    <row r="71" spans="1:27" x14ac:dyDescent="0.25">
      <c r="A71" s="74">
        <v>66</v>
      </c>
      <c r="B71" s="75">
        <v>30</v>
      </c>
      <c r="C71" s="75">
        <v>30</v>
      </c>
      <c r="D71" s="75">
        <v>27.96</v>
      </c>
      <c r="E71" s="75">
        <v>24.6</v>
      </c>
      <c r="F71" s="75">
        <v>21.62</v>
      </c>
      <c r="G71" s="75">
        <v>18.98</v>
      </c>
      <c r="H71" s="75">
        <v>16.649999999999999</v>
      </c>
      <c r="I71" s="75">
        <v>14.59</v>
      </c>
      <c r="J71" s="75">
        <v>12.79</v>
      </c>
      <c r="K71" s="75">
        <v>11.21</v>
      </c>
      <c r="L71" s="75">
        <v>9.83</v>
      </c>
      <c r="M71" s="75">
        <v>8.6300000000000008</v>
      </c>
      <c r="N71" s="75">
        <v>7.58</v>
      </c>
      <c r="O71" s="75">
        <v>6.66</v>
      </c>
      <c r="P71" s="75">
        <v>5.86</v>
      </c>
      <c r="Q71" s="75">
        <v>5.16</v>
      </c>
      <c r="R71" s="75">
        <v>4.5599999999999996</v>
      </c>
      <c r="S71" s="75">
        <v>4.0199999999999996</v>
      </c>
      <c r="T71" s="75">
        <v>3.56</v>
      </c>
      <c r="U71" s="75">
        <v>3.15</v>
      </c>
      <c r="V71" s="75">
        <v>2.79</v>
      </c>
      <c r="W71" s="75">
        <v>2.48</v>
      </c>
      <c r="X71" s="75">
        <v>2.2000000000000002</v>
      </c>
      <c r="Y71" s="75">
        <v>1.96</v>
      </c>
      <c r="Z71" s="75">
        <v>1.75</v>
      </c>
      <c r="AA71" s="75">
        <v>1.56</v>
      </c>
    </row>
    <row r="72" spans="1:27" x14ac:dyDescent="0.25">
      <c r="A72" s="74">
        <v>67</v>
      </c>
      <c r="B72" s="75">
        <v>30</v>
      </c>
      <c r="C72" s="75">
        <v>30</v>
      </c>
      <c r="D72" s="75">
        <v>29.71</v>
      </c>
      <c r="E72" s="75">
        <v>27.35</v>
      </c>
      <c r="F72" s="75">
        <v>24.04</v>
      </c>
      <c r="G72" s="75">
        <v>21.09</v>
      </c>
      <c r="H72" s="75">
        <v>18.489999999999998</v>
      </c>
      <c r="I72" s="75">
        <v>16.2</v>
      </c>
      <c r="J72" s="75">
        <v>14.19</v>
      </c>
      <c r="K72" s="75">
        <v>12.42</v>
      </c>
      <c r="L72" s="75">
        <v>10.88</v>
      </c>
      <c r="M72" s="75">
        <v>9.5299999999999994</v>
      </c>
      <c r="N72" s="75">
        <v>8.35</v>
      </c>
      <c r="O72" s="75">
        <v>7.33</v>
      </c>
      <c r="P72" s="75">
        <v>6.43</v>
      </c>
      <c r="Q72" s="75">
        <v>5.65</v>
      </c>
      <c r="R72" s="75">
        <v>4.97</v>
      </c>
      <c r="S72" s="75">
        <v>4.38</v>
      </c>
      <c r="T72" s="75">
        <v>3.86</v>
      </c>
      <c r="U72" s="75">
        <v>3.41</v>
      </c>
      <c r="V72" s="75">
        <v>3.01</v>
      </c>
      <c r="W72" s="75">
        <v>2.67</v>
      </c>
      <c r="X72" s="75">
        <v>2.36</v>
      </c>
      <c r="Y72" s="75">
        <v>2.1</v>
      </c>
      <c r="Z72" s="75">
        <v>1.86</v>
      </c>
      <c r="AA72" s="75">
        <v>1.66</v>
      </c>
    </row>
    <row r="73" spans="1:27" x14ac:dyDescent="0.25">
      <c r="A73" s="74">
        <v>68</v>
      </c>
      <c r="B73" s="75">
        <v>30</v>
      </c>
      <c r="C73" s="75">
        <v>30</v>
      </c>
      <c r="D73" s="75">
        <v>30</v>
      </c>
      <c r="E73" s="75">
        <v>29.4</v>
      </c>
      <c r="F73" s="75">
        <v>26.76</v>
      </c>
      <c r="G73" s="75">
        <v>23.48</v>
      </c>
      <c r="H73" s="75">
        <v>20.58</v>
      </c>
      <c r="I73" s="75">
        <v>18.02</v>
      </c>
      <c r="J73" s="75">
        <v>15.77</v>
      </c>
      <c r="K73" s="75">
        <v>13.79</v>
      </c>
      <c r="L73" s="75">
        <v>12.06</v>
      </c>
      <c r="M73" s="75">
        <v>10.55</v>
      </c>
      <c r="N73" s="75">
        <v>9.23</v>
      </c>
      <c r="O73" s="75">
        <v>8.08</v>
      </c>
      <c r="P73" s="75">
        <v>7.08</v>
      </c>
      <c r="Q73" s="75">
        <v>6.21</v>
      </c>
      <c r="R73" s="75">
        <v>5.45</v>
      </c>
      <c r="S73" s="75">
        <v>4.78</v>
      </c>
      <c r="T73" s="75">
        <v>4.21</v>
      </c>
      <c r="U73" s="75">
        <v>3.7</v>
      </c>
      <c r="V73" s="75">
        <v>3.26</v>
      </c>
      <c r="W73" s="75">
        <v>2.88</v>
      </c>
      <c r="X73" s="75">
        <v>2.54</v>
      </c>
      <c r="Y73" s="75">
        <v>2.25</v>
      </c>
      <c r="Z73" s="75">
        <v>2</v>
      </c>
      <c r="AA73" s="75">
        <v>1.77</v>
      </c>
    </row>
    <row r="74" spans="1:27" x14ac:dyDescent="0.25">
      <c r="A74" s="74">
        <v>69</v>
      </c>
      <c r="B74" s="75">
        <v>30</v>
      </c>
      <c r="C74" s="75">
        <v>30</v>
      </c>
      <c r="D74" s="75">
        <v>30</v>
      </c>
      <c r="E74" s="75">
        <v>30</v>
      </c>
      <c r="F74" s="75">
        <v>29.1</v>
      </c>
      <c r="G74" s="75">
        <v>26.17</v>
      </c>
      <c r="H74" s="75">
        <v>22.94</v>
      </c>
      <c r="I74" s="75">
        <v>20.079999999999998</v>
      </c>
      <c r="J74" s="75">
        <v>17.559999999999999</v>
      </c>
      <c r="K74" s="75">
        <v>15.35</v>
      </c>
      <c r="L74" s="75">
        <v>13.41</v>
      </c>
      <c r="M74" s="75">
        <v>11.72</v>
      </c>
      <c r="N74" s="75">
        <v>10.24</v>
      </c>
      <c r="O74" s="75">
        <v>8.94</v>
      </c>
      <c r="P74" s="75">
        <v>7.82</v>
      </c>
      <c r="Q74" s="75">
        <v>6.84</v>
      </c>
      <c r="R74" s="75">
        <v>5.99</v>
      </c>
      <c r="S74" s="75">
        <v>5.25</v>
      </c>
      <c r="T74" s="75">
        <v>4.5999999999999996</v>
      </c>
      <c r="U74" s="75">
        <v>4.04</v>
      </c>
      <c r="V74" s="75">
        <v>3.55</v>
      </c>
      <c r="W74" s="75">
        <v>3.12</v>
      </c>
      <c r="X74" s="75">
        <v>2.75</v>
      </c>
      <c r="Y74" s="75">
        <v>2.4300000000000002</v>
      </c>
      <c r="Z74" s="75">
        <v>2.14</v>
      </c>
      <c r="AA74" s="75">
        <v>1.9</v>
      </c>
    </row>
    <row r="75" spans="1:27" x14ac:dyDescent="0.25">
      <c r="A75" s="74">
        <v>70</v>
      </c>
      <c r="B75" s="75">
        <v>30</v>
      </c>
      <c r="C75" s="75">
        <v>30</v>
      </c>
      <c r="D75" s="75">
        <v>30</v>
      </c>
      <c r="E75" s="75">
        <v>30</v>
      </c>
      <c r="F75" s="75">
        <v>30</v>
      </c>
      <c r="G75" s="75">
        <v>28.8</v>
      </c>
      <c r="H75" s="75">
        <v>25.61</v>
      </c>
      <c r="I75" s="75">
        <v>22.42</v>
      </c>
      <c r="J75" s="75">
        <v>19.600000000000001</v>
      </c>
      <c r="K75" s="75">
        <v>17.12</v>
      </c>
      <c r="L75" s="75">
        <v>14.95</v>
      </c>
      <c r="M75" s="75">
        <v>13.04</v>
      </c>
      <c r="N75" s="75">
        <v>11.38</v>
      </c>
      <c r="O75" s="75">
        <v>9.93</v>
      </c>
      <c r="P75" s="75">
        <v>8.66</v>
      </c>
      <c r="Q75" s="75">
        <v>7.56</v>
      </c>
      <c r="R75" s="75">
        <v>6.61</v>
      </c>
      <c r="S75" s="75">
        <v>5.77</v>
      </c>
      <c r="T75" s="75">
        <v>5.05</v>
      </c>
      <c r="U75" s="75">
        <v>4.42</v>
      </c>
      <c r="V75" s="75">
        <v>3.87</v>
      </c>
      <c r="W75" s="75">
        <v>3.39</v>
      </c>
      <c r="X75" s="75">
        <v>2.98</v>
      </c>
      <c r="Y75" s="75">
        <v>2.62</v>
      </c>
      <c r="Z75" s="75">
        <v>2.31</v>
      </c>
      <c r="AA75" s="75">
        <v>2.04</v>
      </c>
    </row>
    <row r="76" spans="1:27" x14ac:dyDescent="0.25">
      <c r="A76" s="74">
        <v>71</v>
      </c>
      <c r="B76" s="75">
        <v>30</v>
      </c>
      <c r="C76" s="75">
        <v>30</v>
      </c>
      <c r="D76" s="75">
        <v>30</v>
      </c>
      <c r="E76" s="75">
        <v>30</v>
      </c>
      <c r="F76" s="75">
        <v>30</v>
      </c>
      <c r="G76" s="75">
        <v>30</v>
      </c>
      <c r="H76" s="75">
        <v>28.51</v>
      </c>
      <c r="I76" s="75">
        <v>25.06</v>
      </c>
      <c r="J76" s="75">
        <v>21.91</v>
      </c>
      <c r="K76" s="75">
        <v>19.13</v>
      </c>
      <c r="L76" s="75">
        <v>16.690000000000001</v>
      </c>
      <c r="M76" s="75">
        <v>14.55</v>
      </c>
      <c r="N76" s="75">
        <v>12.69</v>
      </c>
      <c r="O76" s="75">
        <v>11.05</v>
      </c>
      <c r="P76" s="75">
        <v>9.6300000000000008</v>
      </c>
      <c r="Q76" s="75">
        <v>8.39</v>
      </c>
      <c r="R76" s="75">
        <v>7.31</v>
      </c>
      <c r="S76" s="75">
        <v>6.37</v>
      </c>
      <c r="T76" s="75">
        <v>5.56</v>
      </c>
      <c r="U76" s="75">
        <v>4.8499999999999996</v>
      </c>
      <c r="V76" s="75">
        <v>4.24</v>
      </c>
      <c r="W76" s="75">
        <v>3.71</v>
      </c>
      <c r="X76" s="75">
        <v>3.25</v>
      </c>
      <c r="Y76" s="75">
        <v>2.85</v>
      </c>
      <c r="Z76" s="75">
        <v>2.5</v>
      </c>
      <c r="AA76" s="75">
        <v>2.2000000000000002</v>
      </c>
    </row>
    <row r="77" spans="1:27" x14ac:dyDescent="0.25">
      <c r="A77" s="74">
        <v>72</v>
      </c>
      <c r="B77" s="75">
        <v>30</v>
      </c>
      <c r="C77" s="75">
        <v>30</v>
      </c>
      <c r="D77" s="75">
        <v>30</v>
      </c>
      <c r="E77" s="75">
        <v>30</v>
      </c>
      <c r="F77" s="75">
        <v>30</v>
      </c>
      <c r="G77" s="75">
        <v>30</v>
      </c>
      <c r="H77" s="75">
        <v>30</v>
      </c>
      <c r="I77" s="75">
        <v>28.05</v>
      </c>
      <c r="J77" s="75">
        <v>24.53</v>
      </c>
      <c r="K77" s="75">
        <v>21.42</v>
      </c>
      <c r="L77" s="75">
        <v>18.68</v>
      </c>
      <c r="M77" s="75">
        <v>16.28</v>
      </c>
      <c r="N77" s="75">
        <v>14.17</v>
      </c>
      <c r="O77" s="75">
        <v>12.33</v>
      </c>
      <c r="P77" s="75">
        <v>10.73</v>
      </c>
      <c r="Q77" s="75">
        <v>9.33</v>
      </c>
      <c r="R77" s="75">
        <v>8.1199999999999992</v>
      </c>
      <c r="S77" s="75">
        <v>7.06</v>
      </c>
      <c r="T77" s="75">
        <v>6.15</v>
      </c>
      <c r="U77" s="75">
        <v>5.35</v>
      </c>
      <c r="V77" s="75">
        <v>4.66</v>
      </c>
      <c r="W77" s="75">
        <v>4.0599999999999996</v>
      </c>
      <c r="X77" s="75">
        <v>3.55</v>
      </c>
      <c r="Y77" s="75">
        <v>3.1</v>
      </c>
      <c r="Z77" s="75">
        <v>2.72</v>
      </c>
      <c r="AA77" s="75">
        <v>2.38</v>
      </c>
    </row>
    <row r="78" spans="1:27" x14ac:dyDescent="0.25">
      <c r="A78" s="74">
        <v>73</v>
      </c>
      <c r="B78" s="75">
        <v>30</v>
      </c>
      <c r="C78" s="75">
        <v>30</v>
      </c>
      <c r="D78" s="75">
        <v>30</v>
      </c>
      <c r="E78" s="75">
        <v>30</v>
      </c>
      <c r="F78" s="75">
        <v>30</v>
      </c>
      <c r="G78" s="75">
        <v>30</v>
      </c>
      <c r="H78" s="75">
        <v>30</v>
      </c>
      <c r="I78" s="75">
        <v>29.82</v>
      </c>
      <c r="J78" s="75">
        <v>27.5</v>
      </c>
      <c r="K78" s="75">
        <v>24.02</v>
      </c>
      <c r="L78" s="75">
        <v>20.94</v>
      </c>
      <c r="M78" s="75">
        <v>18.239999999999998</v>
      </c>
      <c r="N78" s="75">
        <v>15.88</v>
      </c>
      <c r="O78" s="75">
        <v>13.8</v>
      </c>
      <c r="P78" s="75">
        <v>11.99</v>
      </c>
      <c r="Q78" s="75">
        <v>10.42</v>
      </c>
      <c r="R78" s="75">
        <v>9.0500000000000007</v>
      </c>
      <c r="S78" s="75">
        <v>7.85</v>
      </c>
      <c r="T78" s="75">
        <v>6.82</v>
      </c>
      <c r="U78" s="75">
        <v>5.92</v>
      </c>
      <c r="V78" s="75">
        <v>5.14</v>
      </c>
      <c r="W78" s="75">
        <v>4.47</v>
      </c>
      <c r="X78" s="75">
        <v>3.89</v>
      </c>
      <c r="Y78" s="75">
        <v>3.39</v>
      </c>
      <c r="Z78" s="75">
        <v>2.96</v>
      </c>
      <c r="AA78" s="75">
        <v>2.59</v>
      </c>
    </row>
    <row r="79" spans="1:27" x14ac:dyDescent="0.25">
      <c r="A79" s="74">
        <v>74</v>
      </c>
      <c r="B79" s="75">
        <v>30</v>
      </c>
      <c r="C79" s="75">
        <v>30</v>
      </c>
      <c r="D79" s="75">
        <v>30</v>
      </c>
      <c r="E79" s="75">
        <v>30</v>
      </c>
      <c r="F79" s="75">
        <v>30</v>
      </c>
      <c r="G79" s="75">
        <v>30</v>
      </c>
      <c r="H79" s="75">
        <v>30</v>
      </c>
      <c r="I79" s="75">
        <v>30</v>
      </c>
      <c r="J79" s="75">
        <v>29.54</v>
      </c>
      <c r="K79" s="75">
        <v>26.98</v>
      </c>
      <c r="L79" s="75">
        <v>23.53</v>
      </c>
      <c r="M79" s="75">
        <v>20.49</v>
      </c>
      <c r="N79" s="75">
        <v>17.82</v>
      </c>
      <c r="O79" s="75">
        <v>15.49</v>
      </c>
      <c r="P79" s="75">
        <v>13.44</v>
      </c>
      <c r="Q79" s="75">
        <v>11.66</v>
      </c>
      <c r="R79" s="75">
        <v>10.11</v>
      </c>
      <c r="S79" s="75">
        <v>8.76</v>
      </c>
      <c r="T79" s="75">
        <v>7.59</v>
      </c>
      <c r="U79" s="75">
        <v>6.58</v>
      </c>
      <c r="V79" s="75">
        <v>5.7</v>
      </c>
      <c r="W79" s="75">
        <v>4.9400000000000004</v>
      </c>
      <c r="X79" s="75">
        <v>4.28</v>
      </c>
      <c r="Y79" s="75">
        <v>3.72</v>
      </c>
      <c r="Z79" s="75">
        <v>3.24</v>
      </c>
      <c r="AA79" s="75">
        <v>2.82</v>
      </c>
    </row>
    <row r="80" spans="1:27" x14ac:dyDescent="0.25">
      <c r="A80" s="74">
        <v>75</v>
      </c>
      <c r="B80" s="75">
        <v>30</v>
      </c>
      <c r="C80" s="75">
        <v>30</v>
      </c>
      <c r="D80" s="75">
        <v>30</v>
      </c>
      <c r="E80" s="75">
        <v>30</v>
      </c>
      <c r="F80" s="75">
        <v>30</v>
      </c>
      <c r="G80" s="75">
        <v>30</v>
      </c>
      <c r="H80" s="75">
        <v>30</v>
      </c>
      <c r="I80" s="75">
        <v>30</v>
      </c>
      <c r="J80" s="75">
        <v>30</v>
      </c>
      <c r="K80" s="75">
        <v>29.28</v>
      </c>
      <c r="L80" s="75">
        <v>26.48</v>
      </c>
      <c r="M80" s="75">
        <v>23.06</v>
      </c>
      <c r="N80" s="75">
        <v>20.059999999999999</v>
      </c>
      <c r="O80" s="75">
        <v>17.420000000000002</v>
      </c>
      <c r="P80" s="75">
        <v>15.11</v>
      </c>
      <c r="Q80" s="75">
        <v>13.1</v>
      </c>
      <c r="R80" s="75">
        <v>11.34</v>
      </c>
      <c r="S80" s="75">
        <v>9.81</v>
      </c>
      <c r="T80" s="75">
        <v>8.48</v>
      </c>
      <c r="U80" s="75">
        <v>7.33</v>
      </c>
      <c r="V80" s="75">
        <v>6.34</v>
      </c>
      <c r="W80" s="75">
        <v>5.47</v>
      </c>
      <c r="X80" s="75">
        <v>4.74</v>
      </c>
      <c r="Y80" s="75">
        <v>4.1100000000000003</v>
      </c>
      <c r="Z80" s="75">
        <v>3.56</v>
      </c>
      <c r="AA80" s="75">
        <v>3.09</v>
      </c>
    </row>
    <row r="81" spans="1:27" x14ac:dyDescent="0.25">
      <c r="A81" s="74">
        <v>76</v>
      </c>
      <c r="B81" s="75">
        <v>30</v>
      </c>
      <c r="C81" s="75">
        <v>30</v>
      </c>
      <c r="D81" s="75">
        <v>30</v>
      </c>
      <c r="E81" s="75">
        <v>30</v>
      </c>
      <c r="F81" s="75">
        <v>30</v>
      </c>
      <c r="G81" s="75">
        <v>30</v>
      </c>
      <c r="H81" s="75">
        <v>30</v>
      </c>
      <c r="I81" s="75">
        <v>30</v>
      </c>
      <c r="J81" s="75">
        <v>30</v>
      </c>
      <c r="K81" s="75">
        <v>30</v>
      </c>
      <c r="L81" s="75">
        <v>29.03</v>
      </c>
      <c r="M81" s="75">
        <v>26.01</v>
      </c>
      <c r="N81" s="75">
        <v>22.62</v>
      </c>
      <c r="O81" s="75">
        <v>19.64</v>
      </c>
      <c r="P81" s="75">
        <v>17.03</v>
      </c>
      <c r="Q81" s="75">
        <v>14.75</v>
      </c>
      <c r="R81" s="75">
        <v>12.76</v>
      </c>
      <c r="S81" s="75">
        <v>11.02</v>
      </c>
      <c r="T81" s="75">
        <v>9.51</v>
      </c>
      <c r="U81" s="75">
        <v>8.2100000000000009</v>
      </c>
      <c r="V81" s="75">
        <v>7.08</v>
      </c>
      <c r="W81" s="75">
        <v>6.1</v>
      </c>
      <c r="X81" s="75">
        <v>5.26</v>
      </c>
      <c r="Y81" s="75">
        <v>4.55</v>
      </c>
      <c r="Z81" s="75">
        <v>3.93</v>
      </c>
      <c r="AA81" s="75">
        <v>3.4</v>
      </c>
    </row>
    <row r="82" spans="1:27" x14ac:dyDescent="0.25">
      <c r="A82" s="74">
        <v>77</v>
      </c>
      <c r="B82" s="75">
        <v>30</v>
      </c>
      <c r="C82" s="75">
        <v>30</v>
      </c>
      <c r="D82" s="75">
        <v>30</v>
      </c>
      <c r="E82" s="75">
        <v>30</v>
      </c>
      <c r="F82" s="75">
        <v>30</v>
      </c>
      <c r="G82" s="75">
        <v>30</v>
      </c>
      <c r="H82" s="75">
        <v>30</v>
      </c>
      <c r="I82" s="75">
        <v>30</v>
      </c>
      <c r="J82" s="75">
        <v>30</v>
      </c>
      <c r="K82" s="75">
        <v>30</v>
      </c>
      <c r="L82" s="75">
        <v>30</v>
      </c>
      <c r="M82" s="75">
        <v>28.8</v>
      </c>
      <c r="N82" s="75">
        <v>25.57</v>
      </c>
      <c r="O82" s="75">
        <v>22.2</v>
      </c>
      <c r="P82" s="75">
        <v>19.239999999999998</v>
      </c>
      <c r="Q82" s="75">
        <v>16.66</v>
      </c>
      <c r="R82" s="75">
        <v>14.4</v>
      </c>
      <c r="S82" s="75">
        <v>12.42</v>
      </c>
      <c r="T82" s="75">
        <v>10.71</v>
      </c>
      <c r="U82" s="75">
        <v>9.2200000000000006</v>
      </c>
      <c r="V82" s="75">
        <v>7.93</v>
      </c>
      <c r="W82" s="75">
        <v>6.82</v>
      </c>
      <c r="X82" s="75">
        <v>5.87</v>
      </c>
      <c r="Y82" s="75">
        <v>5.05</v>
      </c>
      <c r="Z82" s="75">
        <v>4.3600000000000003</v>
      </c>
      <c r="AA82" s="75">
        <v>3.76</v>
      </c>
    </row>
    <row r="83" spans="1:27" x14ac:dyDescent="0.25">
      <c r="A83" s="74">
        <v>78</v>
      </c>
      <c r="B83" s="75">
        <v>30</v>
      </c>
      <c r="C83" s="75">
        <v>30</v>
      </c>
      <c r="D83" s="75">
        <v>30</v>
      </c>
      <c r="E83" s="75">
        <v>30</v>
      </c>
      <c r="F83" s="75">
        <v>30</v>
      </c>
      <c r="G83" s="75">
        <v>30</v>
      </c>
      <c r="H83" s="75">
        <v>30</v>
      </c>
      <c r="I83" s="75">
        <v>30</v>
      </c>
      <c r="J83" s="75">
        <v>30</v>
      </c>
      <c r="K83" s="75">
        <v>30</v>
      </c>
      <c r="L83" s="75">
        <v>30</v>
      </c>
      <c r="M83" s="75">
        <v>30</v>
      </c>
      <c r="N83" s="75">
        <v>28.58</v>
      </c>
      <c r="O83" s="75">
        <v>25.15</v>
      </c>
      <c r="P83" s="75">
        <v>21.8</v>
      </c>
      <c r="Q83" s="75">
        <v>18.86</v>
      </c>
      <c r="R83" s="75">
        <v>16.29</v>
      </c>
      <c r="S83" s="75">
        <v>14.05</v>
      </c>
      <c r="T83" s="75">
        <v>12.09</v>
      </c>
      <c r="U83" s="75">
        <v>10.39</v>
      </c>
      <c r="V83" s="75">
        <v>8.93</v>
      </c>
      <c r="W83" s="75">
        <v>7.65</v>
      </c>
      <c r="X83" s="75">
        <v>6.57</v>
      </c>
      <c r="Y83" s="75">
        <v>5.64</v>
      </c>
      <c r="Z83" s="75">
        <v>4.8499999999999996</v>
      </c>
      <c r="AA83" s="75">
        <v>4.17</v>
      </c>
    </row>
    <row r="84" spans="1:27" x14ac:dyDescent="0.25">
      <c r="A84" s="74">
        <v>79</v>
      </c>
      <c r="B84" s="75">
        <v>30</v>
      </c>
      <c r="C84" s="75">
        <v>30</v>
      </c>
      <c r="D84" s="75">
        <v>30</v>
      </c>
      <c r="E84" s="75">
        <v>30</v>
      </c>
      <c r="F84" s="75">
        <v>30</v>
      </c>
      <c r="G84" s="75">
        <v>30</v>
      </c>
      <c r="H84" s="75">
        <v>30</v>
      </c>
      <c r="I84" s="75">
        <v>30</v>
      </c>
      <c r="J84" s="75">
        <v>30</v>
      </c>
      <c r="K84" s="75">
        <v>30</v>
      </c>
      <c r="L84" s="75">
        <v>30</v>
      </c>
      <c r="M84" s="75">
        <v>30</v>
      </c>
      <c r="N84" s="75">
        <v>30</v>
      </c>
      <c r="O84" s="75">
        <v>28.37</v>
      </c>
      <c r="P84" s="75">
        <v>24.75</v>
      </c>
      <c r="Q84" s="75">
        <v>21.42</v>
      </c>
      <c r="R84" s="75">
        <v>18.489999999999998</v>
      </c>
      <c r="S84" s="75">
        <v>15.93</v>
      </c>
      <c r="T84" s="75">
        <v>13.7</v>
      </c>
      <c r="U84" s="75">
        <v>11.76</v>
      </c>
      <c r="V84" s="75">
        <v>10.08</v>
      </c>
      <c r="W84" s="75">
        <v>8.6199999999999992</v>
      </c>
      <c r="X84" s="75">
        <v>7.39</v>
      </c>
      <c r="Y84" s="75">
        <v>6.33</v>
      </c>
      <c r="Z84" s="75">
        <v>5.42</v>
      </c>
      <c r="AA84" s="75">
        <v>4.6500000000000004</v>
      </c>
    </row>
    <row r="85" spans="1:27" x14ac:dyDescent="0.25">
      <c r="A85" s="74">
        <v>80</v>
      </c>
      <c r="B85" s="75">
        <v>30</v>
      </c>
      <c r="C85" s="75">
        <v>30</v>
      </c>
      <c r="D85" s="75">
        <v>30</v>
      </c>
      <c r="E85" s="75">
        <v>30</v>
      </c>
      <c r="F85" s="75">
        <v>30</v>
      </c>
      <c r="G85" s="75">
        <v>30</v>
      </c>
      <c r="H85" s="75">
        <v>30</v>
      </c>
      <c r="I85" s="75">
        <v>30</v>
      </c>
      <c r="J85" s="75">
        <v>30</v>
      </c>
      <c r="K85" s="75">
        <v>30</v>
      </c>
      <c r="L85" s="75">
        <v>30</v>
      </c>
      <c r="M85" s="75">
        <v>30</v>
      </c>
      <c r="N85" s="75">
        <v>30</v>
      </c>
      <c r="O85" s="75">
        <v>30</v>
      </c>
      <c r="P85" s="75">
        <v>28.17</v>
      </c>
      <c r="Q85" s="75">
        <v>24.37</v>
      </c>
      <c r="R85" s="75">
        <v>21.04</v>
      </c>
      <c r="S85" s="75">
        <v>18.12</v>
      </c>
      <c r="T85" s="75">
        <v>15.57</v>
      </c>
      <c r="U85" s="75">
        <v>13.35</v>
      </c>
      <c r="V85" s="75">
        <v>11.43</v>
      </c>
      <c r="W85" s="75">
        <v>9.75</v>
      </c>
      <c r="X85" s="75">
        <v>8.33</v>
      </c>
      <c r="Y85" s="75">
        <v>7.12</v>
      </c>
      <c r="Z85" s="75">
        <v>6.09</v>
      </c>
      <c r="AA85" s="75">
        <v>5.21</v>
      </c>
    </row>
    <row r="86" spans="1:27" x14ac:dyDescent="0.25">
      <c r="A86" s="74">
        <v>81</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27.8</v>
      </c>
      <c r="R86" s="75">
        <v>24</v>
      </c>
      <c r="S86" s="75">
        <v>20.65</v>
      </c>
      <c r="T86" s="75">
        <v>17.739999999999998</v>
      </c>
      <c r="U86" s="75">
        <v>15.2</v>
      </c>
      <c r="V86" s="75">
        <v>12.99</v>
      </c>
      <c r="W86" s="75">
        <v>11.07</v>
      </c>
      <c r="X86" s="75">
        <v>9.44</v>
      </c>
      <c r="Y86" s="75">
        <v>8.0500000000000007</v>
      </c>
      <c r="Z86" s="75">
        <v>6.86</v>
      </c>
      <c r="AA86" s="75">
        <v>5.85</v>
      </c>
    </row>
    <row r="87" spans="1:27" x14ac:dyDescent="0.25">
      <c r="A87" s="74">
        <v>82</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29.82</v>
      </c>
      <c r="R87" s="75">
        <v>27.43</v>
      </c>
      <c r="S87" s="75">
        <v>23.61</v>
      </c>
      <c r="T87" s="75">
        <v>20.27</v>
      </c>
      <c r="U87" s="75">
        <v>17.350000000000001</v>
      </c>
      <c r="V87" s="75">
        <v>14.81</v>
      </c>
      <c r="W87" s="75">
        <v>12.6</v>
      </c>
      <c r="X87" s="75">
        <v>10.73</v>
      </c>
      <c r="Y87" s="75">
        <v>9.1300000000000008</v>
      </c>
      <c r="Z87" s="75">
        <v>7.76</v>
      </c>
      <c r="AA87" s="75">
        <v>6.6</v>
      </c>
    </row>
    <row r="88" spans="1:27" x14ac:dyDescent="0.25">
      <c r="A88" s="74">
        <v>83</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29.64</v>
      </c>
      <c r="S88" s="75">
        <v>27.05</v>
      </c>
      <c r="T88" s="75">
        <v>23.22</v>
      </c>
      <c r="U88" s="75">
        <v>19.86</v>
      </c>
      <c r="V88" s="75">
        <v>16.95</v>
      </c>
      <c r="W88" s="75">
        <v>14.39</v>
      </c>
      <c r="X88" s="75">
        <v>12.23</v>
      </c>
      <c r="Y88" s="75">
        <v>10.39</v>
      </c>
      <c r="Z88" s="75">
        <v>8.81</v>
      </c>
      <c r="AA88" s="75">
        <v>7.48</v>
      </c>
    </row>
    <row r="89" spans="1:27" x14ac:dyDescent="0.25">
      <c r="A89" s="74">
        <v>84</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29.45</v>
      </c>
      <c r="T89" s="75">
        <v>26.67</v>
      </c>
      <c r="U89" s="75">
        <v>22.81</v>
      </c>
      <c r="V89" s="75">
        <v>19.45</v>
      </c>
      <c r="W89" s="75">
        <v>16.5</v>
      </c>
      <c r="X89" s="75">
        <v>14</v>
      </c>
      <c r="Y89" s="75">
        <v>11.87</v>
      </c>
      <c r="Z89" s="75">
        <v>10.050000000000001</v>
      </c>
      <c r="AA89" s="75">
        <v>8.5</v>
      </c>
    </row>
    <row r="90" spans="1:27" x14ac:dyDescent="0.25">
      <c r="A90" s="74">
        <v>85</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29.27</v>
      </c>
      <c r="U90" s="75">
        <v>26.27</v>
      </c>
      <c r="V90" s="75">
        <v>22.38</v>
      </c>
      <c r="W90" s="75">
        <v>18.97</v>
      </c>
      <c r="X90" s="75">
        <v>16.079999999999998</v>
      </c>
      <c r="Y90" s="75">
        <v>13.6</v>
      </c>
      <c r="Z90" s="75">
        <v>11.5</v>
      </c>
      <c r="AA90" s="75">
        <v>9.7100000000000009</v>
      </c>
    </row>
    <row r="91" spans="1:27" x14ac:dyDescent="0.25">
      <c r="A91" s="74">
        <v>86</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29.07</v>
      </c>
      <c r="V91" s="75">
        <v>25.84</v>
      </c>
      <c r="W91" s="75">
        <v>21.87</v>
      </c>
      <c r="X91" s="75">
        <v>18.52</v>
      </c>
      <c r="Y91" s="75">
        <v>15.65</v>
      </c>
      <c r="Z91" s="75">
        <v>13.2</v>
      </c>
      <c r="AA91" s="75">
        <v>11.13</v>
      </c>
    </row>
    <row r="92" spans="1:27" x14ac:dyDescent="0.25">
      <c r="A92" s="74">
        <v>87</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28.85</v>
      </c>
      <c r="W92" s="75">
        <v>25.3</v>
      </c>
      <c r="X92" s="75">
        <v>21.41</v>
      </c>
      <c r="Y92" s="75">
        <v>18.07</v>
      </c>
      <c r="Z92" s="75">
        <v>15.22</v>
      </c>
      <c r="AA92" s="75">
        <v>12.8</v>
      </c>
    </row>
    <row r="93" spans="1:27" x14ac:dyDescent="0.25">
      <c r="A93" s="74">
        <v>88</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28.58</v>
      </c>
      <c r="X93" s="75">
        <v>24.81</v>
      </c>
      <c r="Y93" s="75">
        <v>20.91</v>
      </c>
      <c r="Z93" s="75">
        <v>17.59</v>
      </c>
      <c r="AA93" s="75">
        <v>14.77</v>
      </c>
    </row>
    <row r="94" spans="1:27" x14ac:dyDescent="0.25">
      <c r="A94" s="74">
        <v>89</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28.32</v>
      </c>
      <c r="Y94" s="75">
        <v>24.27</v>
      </c>
      <c r="Z94" s="75">
        <v>20.39</v>
      </c>
      <c r="AA94" s="75">
        <v>17.09</v>
      </c>
    </row>
    <row r="95" spans="1:27" x14ac:dyDescent="0.25">
      <c r="A95" s="74">
        <v>90</v>
      </c>
      <c r="B95" s="75">
        <v>30</v>
      </c>
      <c r="C95" s="75">
        <v>30</v>
      </c>
      <c r="D95" s="75">
        <v>30</v>
      </c>
      <c r="E95" s="75">
        <v>30</v>
      </c>
      <c r="F95" s="75">
        <v>30</v>
      </c>
      <c r="G95" s="75">
        <v>30</v>
      </c>
      <c r="H95" s="75">
        <v>30</v>
      </c>
      <c r="I95" s="75">
        <v>30</v>
      </c>
      <c r="J95" s="75">
        <v>30</v>
      </c>
      <c r="K95" s="75">
        <v>30</v>
      </c>
      <c r="L95" s="75">
        <v>30</v>
      </c>
      <c r="M95" s="75">
        <v>30</v>
      </c>
      <c r="N95" s="75">
        <v>30</v>
      </c>
      <c r="O95" s="75">
        <v>30</v>
      </c>
      <c r="P95" s="75">
        <v>30</v>
      </c>
      <c r="Q95" s="75">
        <v>30</v>
      </c>
      <c r="R95" s="75">
        <v>30</v>
      </c>
      <c r="S95" s="75">
        <v>30</v>
      </c>
      <c r="T95" s="75">
        <v>30</v>
      </c>
      <c r="U95" s="75">
        <v>30</v>
      </c>
      <c r="V95" s="75">
        <v>30</v>
      </c>
      <c r="W95" s="75">
        <v>30</v>
      </c>
      <c r="X95" s="75">
        <v>30</v>
      </c>
      <c r="Y95" s="75">
        <v>28.04</v>
      </c>
      <c r="Z95" s="75">
        <v>23.69</v>
      </c>
      <c r="AA95" s="75">
        <v>19.829999999999998</v>
      </c>
    </row>
    <row r="96" spans="1:27" x14ac:dyDescent="0.25">
      <c r="A96" s="74">
        <v>91</v>
      </c>
      <c r="B96" s="75">
        <v>30</v>
      </c>
      <c r="C96" s="75">
        <v>30</v>
      </c>
      <c r="D96" s="75">
        <v>30</v>
      </c>
      <c r="E96" s="75">
        <v>30</v>
      </c>
      <c r="F96" s="75">
        <v>30</v>
      </c>
      <c r="G96" s="75">
        <v>30</v>
      </c>
      <c r="H96" s="75">
        <v>30</v>
      </c>
      <c r="I96" s="75">
        <v>30</v>
      </c>
      <c r="J96" s="75">
        <v>30</v>
      </c>
      <c r="K96" s="75">
        <v>30</v>
      </c>
      <c r="L96" s="75">
        <v>30</v>
      </c>
      <c r="M96" s="75">
        <v>30</v>
      </c>
      <c r="N96" s="75">
        <v>30</v>
      </c>
      <c r="O96" s="75">
        <v>30</v>
      </c>
      <c r="P96" s="75">
        <v>30</v>
      </c>
      <c r="Q96" s="75">
        <v>30</v>
      </c>
      <c r="R96" s="75">
        <v>30</v>
      </c>
      <c r="S96" s="75">
        <v>30</v>
      </c>
      <c r="T96" s="75">
        <v>30</v>
      </c>
      <c r="U96" s="75">
        <v>30</v>
      </c>
      <c r="V96" s="75">
        <v>30</v>
      </c>
      <c r="W96" s="75">
        <v>30</v>
      </c>
      <c r="X96" s="75">
        <v>30</v>
      </c>
      <c r="Y96" s="75">
        <v>30</v>
      </c>
      <c r="Z96" s="75">
        <v>27.57</v>
      </c>
      <c r="AA96" s="75">
        <v>23.06</v>
      </c>
    </row>
    <row r="97" spans="1:27" x14ac:dyDescent="0.25">
      <c r="A97" s="74">
        <v>92</v>
      </c>
      <c r="B97" s="75">
        <v>30</v>
      </c>
      <c r="C97" s="75">
        <v>30</v>
      </c>
      <c r="D97" s="75">
        <v>30</v>
      </c>
      <c r="E97" s="75">
        <v>30</v>
      </c>
      <c r="F97" s="75">
        <v>30</v>
      </c>
      <c r="G97" s="75">
        <v>30</v>
      </c>
      <c r="H97" s="75">
        <v>30</v>
      </c>
      <c r="I97" s="75">
        <v>30</v>
      </c>
      <c r="J97" s="75">
        <v>30</v>
      </c>
      <c r="K97" s="75">
        <v>30</v>
      </c>
      <c r="L97" s="75">
        <v>30</v>
      </c>
      <c r="M97" s="75">
        <v>30</v>
      </c>
      <c r="N97" s="75">
        <v>30</v>
      </c>
      <c r="O97" s="75">
        <v>30</v>
      </c>
      <c r="P97" s="75">
        <v>30</v>
      </c>
      <c r="Q97" s="75">
        <v>30</v>
      </c>
      <c r="R97" s="75">
        <v>30</v>
      </c>
      <c r="S97" s="75">
        <v>30</v>
      </c>
      <c r="T97" s="75">
        <v>30</v>
      </c>
      <c r="U97" s="75">
        <v>30</v>
      </c>
      <c r="V97" s="75">
        <v>30</v>
      </c>
      <c r="W97" s="75">
        <v>30</v>
      </c>
      <c r="X97" s="75">
        <v>30</v>
      </c>
      <c r="Y97" s="75">
        <v>30</v>
      </c>
      <c r="Z97" s="75">
        <v>29.84</v>
      </c>
      <c r="AA97" s="75">
        <v>26.84</v>
      </c>
    </row>
    <row r="98" spans="1:27" x14ac:dyDescent="0.25">
      <c r="A98" s="74">
        <v>93</v>
      </c>
      <c r="B98" s="75">
        <v>30</v>
      </c>
      <c r="C98" s="75">
        <v>30</v>
      </c>
      <c r="D98" s="75">
        <v>30</v>
      </c>
      <c r="E98" s="75">
        <v>30</v>
      </c>
      <c r="F98" s="75">
        <v>30</v>
      </c>
      <c r="G98" s="75">
        <v>30</v>
      </c>
      <c r="H98" s="75">
        <v>30</v>
      </c>
      <c r="I98" s="75">
        <v>30</v>
      </c>
      <c r="J98" s="75">
        <v>30</v>
      </c>
      <c r="K98" s="75">
        <v>30</v>
      </c>
      <c r="L98" s="75">
        <v>30</v>
      </c>
      <c r="M98" s="75">
        <v>30</v>
      </c>
      <c r="N98" s="75">
        <v>30</v>
      </c>
      <c r="O98" s="75">
        <v>30</v>
      </c>
      <c r="P98" s="75">
        <v>30</v>
      </c>
      <c r="Q98" s="75">
        <v>30</v>
      </c>
      <c r="R98" s="75">
        <v>30</v>
      </c>
      <c r="S98" s="75">
        <v>30</v>
      </c>
      <c r="T98" s="75">
        <v>30</v>
      </c>
      <c r="U98" s="75">
        <v>30</v>
      </c>
      <c r="V98" s="75">
        <v>30</v>
      </c>
      <c r="W98" s="75">
        <v>30</v>
      </c>
      <c r="X98" s="75">
        <v>30</v>
      </c>
      <c r="Y98" s="75">
        <v>30</v>
      </c>
      <c r="Z98" s="75">
        <v>30</v>
      </c>
      <c r="AA98" s="75">
        <v>29.44</v>
      </c>
    </row>
    <row r="99" spans="1:27" x14ac:dyDescent="0.25">
      <c r="A99" s="74">
        <v>94</v>
      </c>
      <c r="B99" s="75">
        <v>30</v>
      </c>
      <c r="C99" s="75">
        <v>30</v>
      </c>
      <c r="D99" s="75">
        <v>30</v>
      </c>
      <c r="E99" s="75">
        <v>30</v>
      </c>
      <c r="F99" s="75">
        <v>30</v>
      </c>
      <c r="G99" s="75">
        <v>30</v>
      </c>
      <c r="H99" s="75">
        <v>30</v>
      </c>
      <c r="I99" s="75">
        <v>30</v>
      </c>
      <c r="J99" s="75">
        <v>30</v>
      </c>
      <c r="K99" s="75">
        <v>30</v>
      </c>
      <c r="L99" s="75">
        <v>30</v>
      </c>
      <c r="M99" s="75">
        <v>30</v>
      </c>
      <c r="N99" s="75">
        <v>30</v>
      </c>
      <c r="O99" s="75">
        <v>30</v>
      </c>
      <c r="P99" s="75">
        <v>30</v>
      </c>
      <c r="Q99" s="75">
        <v>30</v>
      </c>
      <c r="R99" s="75">
        <v>30</v>
      </c>
      <c r="S99" s="75">
        <v>30</v>
      </c>
      <c r="T99" s="75">
        <v>30</v>
      </c>
      <c r="U99" s="75">
        <v>30</v>
      </c>
      <c r="V99" s="75">
        <v>30</v>
      </c>
      <c r="W99" s="75">
        <v>30</v>
      </c>
      <c r="X99" s="75">
        <v>30</v>
      </c>
      <c r="Y99" s="75">
        <v>30</v>
      </c>
      <c r="Z99" s="75">
        <v>30</v>
      </c>
      <c r="AA99" s="75">
        <v>30</v>
      </c>
    </row>
    <row r="100" spans="1:27" x14ac:dyDescent="0.25">
      <c r="A100" s="74">
        <v>95</v>
      </c>
      <c r="B100" s="75">
        <v>30</v>
      </c>
      <c r="C100" s="75">
        <v>30</v>
      </c>
      <c r="D100" s="75">
        <v>30</v>
      </c>
      <c r="E100" s="75">
        <v>30</v>
      </c>
      <c r="F100" s="75">
        <v>30</v>
      </c>
      <c r="G100" s="75">
        <v>30</v>
      </c>
      <c r="H100" s="75">
        <v>30</v>
      </c>
      <c r="I100" s="75">
        <v>30</v>
      </c>
      <c r="J100" s="75">
        <v>30</v>
      </c>
      <c r="K100" s="75">
        <v>30</v>
      </c>
      <c r="L100" s="75">
        <v>30</v>
      </c>
      <c r="M100" s="75">
        <v>30</v>
      </c>
      <c r="N100" s="75">
        <v>30</v>
      </c>
      <c r="O100" s="75">
        <v>30</v>
      </c>
      <c r="P100" s="75">
        <v>30</v>
      </c>
      <c r="Q100" s="75">
        <v>30</v>
      </c>
      <c r="R100" s="75">
        <v>30</v>
      </c>
      <c r="S100" s="75">
        <v>30</v>
      </c>
      <c r="T100" s="75">
        <v>30</v>
      </c>
      <c r="U100" s="75">
        <v>30</v>
      </c>
      <c r="V100" s="75">
        <v>30</v>
      </c>
      <c r="W100" s="75">
        <v>30</v>
      </c>
      <c r="X100" s="75">
        <v>30</v>
      </c>
      <c r="Y100" s="75">
        <v>30</v>
      </c>
      <c r="Z100" s="75">
        <v>30</v>
      </c>
      <c r="AA100" s="75">
        <v>30</v>
      </c>
    </row>
    <row r="101" spans="1:27" x14ac:dyDescent="0.25">
      <c r="A101" s="74">
        <v>96</v>
      </c>
      <c r="B101" s="75">
        <v>30</v>
      </c>
      <c r="C101" s="75">
        <v>30</v>
      </c>
      <c r="D101" s="75">
        <v>30</v>
      </c>
      <c r="E101" s="75">
        <v>30</v>
      </c>
      <c r="F101" s="75">
        <v>30</v>
      </c>
      <c r="G101" s="75">
        <v>30</v>
      </c>
      <c r="H101" s="75">
        <v>30</v>
      </c>
      <c r="I101" s="75">
        <v>30</v>
      </c>
      <c r="J101" s="75">
        <v>30</v>
      </c>
      <c r="K101" s="75">
        <v>30</v>
      </c>
      <c r="L101" s="75">
        <v>30</v>
      </c>
      <c r="M101" s="75">
        <v>30</v>
      </c>
      <c r="N101" s="75">
        <v>30</v>
      </c>
      <c r="O101" s="75">
        <v>30</v>
      </c>
      <c r="P101" s="75">
        <v>30</v>
      </c>
      <c r="Q101" s="75">
        <v>30</v>
      </c>
      <c r="R101" s="75">
        <v>30</v>
      </c>
      <c r="S101" s="75">
        <v>30</v>
      </c>
      <c r="T101" s="75">
        <v>30</v>
      </c>
      <c r="U101" s="75">
        <v>30</v>
      </c>
      <c r="V101" s="75">
        <v>30</v>
      </c>
      <c r="W101" s="75">
        <v>30</v>
      </c>
      <c r="X101" s="75">
        <v>30</v>
      </c>
      <c r="Y101" s="75">
        <v>30</v>
      </c>
      <c r="Z101" s="75">
        <v>30</v>
      </c>
      <c r="AA101" s="75">
        <v>30</v>
      </c>
    </row>
    <row r="102" spans="1:27" x14ac:dyDescent="0.25">
      <c r="A102" s="74">
        <v>97</v>
      </c>
      <c r="B102" s="75">
        <v>30</v>
      </c>
      <c r="C102" s="75">
        <v>30</v>
      </c>
      <c r="D102" s="75">
        <v>30</v>
      </c>
      <c r="E102" s="75">
        <v>30</v>
      </c>
      <c r="F102" s="75">
        <v>30</v>
      </c>
      <c r="G102" s="75">
        <v>30</v>
      </c>
      <c r="H102" s="75">
        <v>30</v>
      </c>
      <c r="I102" s="75">
        <v>30</v>
      </c>
      <c r="J102" s="75">
        <v>30</v>
      </c>
      <c r="K102" s="75">
        <v>30</v>
      </c>
      <c r="L102" s="75">
        <v>30</v>
      </c>
      <c r="M102" s="75">
        <v>30</v>
      </c>
      <c r="N102" s="75">
        <v>30</v>
      </c>
      <c r="O102" s="75">
        <v>30</v>
      </c>
      <c r="P102" s="75">
        <v>30</v>
      </c>
      <c r="Q102" s="75">
        <v>30</v>
      </c>
      <c r="R102" s="75">
        <v>30</v>
      </c>
      <c r="S102" s="75">
        <v>30</v>
      </c>
      <c r="T102" s="75">
        <v>30</v>
      </c>
      <c r="U102" s="75">
        <v>30</v>
      </c>
      <c r="V102" s="75">
        <v>30</v>
      </c>
      <c r="W102" s="75">
        <v>30</v>
      </c>
      <c r="X102" s="75">
        <v>30</v>
      </c>
      <c r="Y102" s="75">
        <v>30</v>
      </c>
      <c r="Z102" s="75">
        <v>30</v>
      </c>
      <c r="AA102" s="75">
        <v>30</v>
      </c>
    </row>
    <row r="103" spans="1:27" x14ac:dyDescent="0.25">
      <c r="A103" s="74">
        <v>98</v>
      </c>
      <c r="B103" s="75">
        <v>30</v>
      </c>
      <c r="C103" s="75">
        <v>30</v>
      </c>
      <c r="D103" s="75">
        <v>30</v>
      </c>
      <c r="E103" s="75">
        <v>30</v>
      </c>
      <c r="F103" s="75">
        <v>30</v>
      </c>
      <c r="G103" s="75">
        <v>30</v>
      </c>
      <c r="H103" s="75">
        <v>30</v>
      </c>
      <c r="I103" s="75">
        <v>30</v>
      </c>
      <c r="J103" s="75">
        <v>30</v>
      </c>
      <c r="K103" s="75">
        <v>30</v>
      </c>
      <c r="L103" s="75">
        <v>30</v>
      </c>
      <c r="M103" s="75">
        <v>30</v>
      </c>
      <c r="N103" s="75">
        <v>30</v>
      </c>
      <c r="O103" s="75">
        <v>30</v>
      </c>
      <c r="P103" s="75">
        <v>30</v>
      </c>
      <c r="Q103" s="75">
        <v>30</v>
      </c>
      <c r="R103" s="75">
        <v>30</v>
      </c>
      <c r="S103" s="75">
        <v>30</v>
      </c>
      <c r="T103" s="75">
        <v>30</v>
      </c>
      <c r="U103" s="75">
        <v>30</v>
      </c>
      <c r="V103" s="75">
        <v>30</v>
      </c>
      <c r="W103" s="75">
        <v>30</v>
      </c>
      <c r="X103" s="75">
        <v>30</v>
      </c>
      <c r="Y103" s="75">
        <v>30</v>
      </c>
      <c r="Z103" s="75">
        <v>30</v>
      </c>
      <c r="AA103" s="75">
        <v>30</v>
      </c>
    </row>
    <row r="104" spans="1:27" x14ac:dyDescent="0.25">
      <c r="A104" s="88" t="s">
        <v>681</v>
      </c>
      <c r="B104" s="75">
        <v>30</v>
      </c>
      <c r="C104" s="75">
        <v>30</v>
      </c>
      <c r="D104" s="75">
        <v>30</v>
      </c>
      <c r="E104" s="75">
        <v>30</v>
      </c>
      <c r="F104" s="75">
        <v>30</v>
      </c>
      <c r="G104" s="75">
        <v>30</v>
      </c>
      <c r="H104" s="75">
        <v>30</v>
      </c>
      <c r="I104" s="75">
        <v>30</v>
      </c>
      <c r="J104" s="75">
        <v>30</v>
      </c>
      <c r="K104" s="75">
        <v>30</v>
      </c>
      <c r="L104" s="75">
        <v>30</v>
      </c>
      <c r="M104" s="75">
        <v>30</v>
      </c>
      <c r="N104" s="75">
        <v>30</v>
      </c>
      <c r="O104" s="75">
        <v>30</v>
      </c>
      <c r="P104" s="75">
        <v>30</v>
      </c>
      <c r="Q104" s="75">
        <v>30</v>
      </c>
      <c r="R104" s="75">
        <v>30</v>
      </c>
      <c r="S104" s="75">
        <v>30</v>
      </c>
      <c r="T104" s="75">
        <v>30</v>
      </c>
      <c r="U104" s="75">
        <v>30</v>
      </c>
      <c r="V104" s="75">
        <v>30</v>
      </c>
      <c r="W104" s="75">
        <v>30</v>
      </c>
      <c r="X104" s="75">
        <v>30</v>
      </c>
      <c r="Y104" s="75">
        <v>30</v>
      </c>
      <c r="Z104" s="75">
        <v>30</v>
      </c>
      <c r="AA104" s="75">
        <v>30</v>
      </c>
    </row>
  </sheetData>
  <sheetProtection algorithmName="SHA-512" hashValue="wDvUypKCR4CwGCHqV8LkUMjsNi5CSaI1BHpRBb4j+pFwl0nZK4uC0jgNPyhX9Qa6o3oIHrMsc1Mz9h8wjNGlKA==" saltValue="V93CZ24mlOR6947+d7tmkA==" spinCount="100000" sheet="1" objects="1" scenarios="1"/>
  <conditionalFormatting sqref="A6:A16 A18:A21">
    <cfRule type="expression" dxfId="67" priority="21" stopIfTrue="1">
      <formula>MOD(ROW(),2)=0</formula>
    </cfRule>
    <cfRule type="expression" dxfId="66" priority="22" stopIfTrue="1">
      <formula>MOD(ROW(),2)&lt;&gt;0</formula>
    </cfRule>
  </conditionalFormatting>
  <conditionalFormatting sqref="B6:B16">
    <cfRule type="expression" dxfId="65" priority="23" stopIfTrue="1">
      <formula>MOD(ROW(),2)=0</formula>
    </cfRule>
    <cfRule type="expression" dxfId="64" priority="24" stopIfTrue="1">
      <formula>MOD(ROW(),2)&lt;&gt;0</formula>
    </cfRule>
  </conditionalFormatting>
  <conditionalFormatting sqref="C6:AA21">
    <cfRule type="expression" dxfId="63" priority="19" stopIfTrue="1">
      <formula>MOD(ROW(),2)=0</formula>
    </cfRule>
    <cfRule type="expression" dxfId="62" priority="20" stopIfTrue="1">
      <formula>MOD(ROW(),2)&lt;&gt;0</formula>
    </cfRule>
  </conditionalFormatting>
  <conditionalFormatting sqref="A26">
    <cfRule type="expression" dxfId="61" priority="17" stopIfTrue="1">
      <formula>MOD(ROW(),2)=0</formula>
    </cfRule>
    <cfRule type="expression" dxfId="60" priority="18" stopIfTrue="1">
      <formula>MOD(ROW(),2)&lt;&gt;0</formula>
    </cfRule>
  </conditionalFormatting>
  <conditionalFormatting sqref="A27 A30 A33 A36 A39 A42 A45 A48 A51 A54 A57 A60 A63 A66 A69 A72 A75 A78 A81 A84 A87 A90 A93 A96 A99 A102">
    <cfRule type="expression" dxfId="59" priority="15" stopIfTrue="1">
      <formula>MOD(ROW(),2)=0</formula>
    </cfRule>
    <cfRule type="expression" dxfId="58" priority="16" stopIfTrue="1">
      <formula>MOD(ROW(),2)&lt;&gt;0</formula>
    </cfRule>
  </conditionalFormatting>
  <conditionalFormatting sqref="A28:A29 A31:A32 A34:A35 A37:A38 A40:A41 A43:A44 A46:A47 A49:A50 A52:A53 A55:A56 A58:A59 A61:A62 A64:A65 A67:A68 A70:A71 A73:A74 A76:A77 A79:A80 A82:A83 A85:A86 A88:A89 A91:A92 A94:A95 A97:A98 A100:A101 A103:A104">
    <cfRule type="expression" dxfId="57" priority="13" stopIfTrue="1">
      <formula>MOD(ROW(),2)=0</formula>
    </cfRule>
    <cfRule type="expression" dxfId="56" priority="14" stopIfTrue="1">
      <formula>MOD(ROW(),2)&lt;&gt;0</formula>
    </cfRule>
  </conditionalFormatting>
  <conditionalFormatting sqref="B26:AA26">
    <cfRule type="expression" dxfId="55" priority="11" stopIfTrue="1">
      <formula>MOD(ROW(),2)=0</formula>
    </cfRule>
    <cfRule type="expression" dxfId="54" priority="12" stopIfTrue="1">
      <formula>MOD(ROW(),2)&lt;&gt;0</formula>
    </cfRule>
  </conditionalFormatting>
  <conditionalFormatting sqref="B27:AA27">
    <cfRule type="expression" dxfId="53" priority="9" stopIfTrue="1">
      <formula>MOD(ROW(),2)=0</formula>
    </cfRule>
    <cfRule type="expression" dxfId="52" priority="10" stopIfTrue="1">
      <formula>MOD(ROW(),2)&lt;&gt;0</formula>
    </cfRule>
  </conditionalFormatting>
  <conditionalFormatting sqref="B28:AA104">
    <cfRule type="expression" dxfId="51" priority="7" stopIfTrue="1">
      <formula>MOD(ROW(),2)=0</formula>
    </cfRule>
    <cfRule type="expression" dxfId="50" priority="8" stopIfTrue="1">
      <formula>MOD(ROW(),2)&lt;&gt;0</formula>
    </cfRule>
  </conditionalFormatting>
  <conditionalFormatting sqref="A17">
    <cfRule type="expression" dxfId="49" priority="5" stopIfTrue="1">
      <formula>MOD(ROW(),2)=0</formula>
    </cfRule>
    <cfRule type="expression" dxfId="48" priority="6" stopIfTrue="1">
      <formula>MOD(ROW(),2)&lt;&gt;0</formula>
    </cfRule>
  </conditionalFormatting>
  <conditionalFormatting sqref="B17">
    <cfRule type="expression" dxfId="47" priority="3" stopIfTrue="1">
      <formula>MOD(ROW(),2)=0</formula>
    </cfRule>
    <cfRule type="expression" dxfId="46" priority="4" stopIfTrue="1">
      <formula>MOD(ROW(),2)&lt;&gt;0</formula>
    </cfRule>
  </conditionalFormatting>
  <conditionalFormatting sqref="B18:B21">
    <cfRule type="expression" dxfId="45" priority="1" stopIfTrue="1">
      <formula>MOD(ROW(),2)=0</formula>
    </cfRule>
    <cfRule type="expression" dxfId="44" priority="2" stopIfTrue="1">
      <formula>MOD(ROW(),2)&lt;&gt;0</formula>
    </cfRule>
  </conditionalFormatting>
  <hyperlinks>
    <hyperlink ref="B24" location="Assumptions!A1" display="Assumptions" xr:uid="{2F0ED762-76F4-4449-82C4-E2D68A08B0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119"/>
  <dimension ref="A1:AA95"/>
  <sheetViews>
    <sheetView showGridLines="0" zoomScale="85" zoomScaleNormal="85" workbookViewId="0">
      <selection activeCell="A10" sqref="A10:XFD16"/>
    </sheetView>
  </sheetViews>
  <sheetFormatPr defaultColWidth="10" defaultRowHeight="13.2" x14ac:dyDescent="0.25"/>
  <cols>
    <col min="1" max="1" width="24.88671875" style="26" customWidth="1"/>
    <col min="2" max="27" width="22.5546875" style="26" customWidth="1"/>
    <col min="28" max="16384" width="10" style="26"/>
  </cols>
  <sheetData>
    <row r="1" spans="1:27" ht="21" x14ac:dyDescent="0.4">
      <c r="A1" s="39" t="s">
        <v>4</v>
      </c>
      <c r="B1" s="40"/>
      <c r="C1" s="40"/>
      <c r="D1" s="40"/>
      <c r="E1" s="40"/>
      <c r="F1" s="40"/>
      <c r="G1" s="40"/>
      <c r="H1" s="40"/>
      <c r="I1" s="40"/>
    </row>
    <row r="2" spans="1:27" ht="15.6" x14ac:dyDescent="0.3">
      <c r="A2" s="41" t="str">
        <f>IF(title="&gt; Enter workbook title here","Enter workbook title in Cover sheet",title)</f>
        <v>NHSPS_S - Consolidated Factor Spreadsheet</v>
      </c>
      <c r="B2" s="42"/>
      <c r="C2" s="42"/>
      <c r="D2" s="42"/>
      <c r="E2" s="42"/>
      <c r="F2" s="42"/>
      <c r="G2" s="42"/>
      <c r="H2" s="42"/>
      <c r="I2" s="42"/>
    </row>
    <row r="3" spans="1:27" ht="15.6" x14ac:dyDescent="0.3">
      <c r="A3" s="43" t="str">
        <f>TABLE_FACTOR_TYPE&amp;" - x-"&amp;TABLE_SERIES_NUMBER</f>
        <v>Allocation - x-826</v>
      </c>
      <c r="B3" s="42"/>
      <c r="C3" s="42"/>
      <c r="D3" s="42"/>
      <c r="E3" s="42"/>
      <c r="F3" s="42"/>
      <c r="G3" s="42"/>
      <c r="H3" s="42"/>
      <c r="I3" s="42"/>
    </row>
    <row r="4" spans="1:27" x14ac:dyDescent="0.25">
      <c r="A4" s="44"/>
    </row>
    <row r="6" spans="1:27" x14ac:dyDescent="0.25">
      <c r="A6" s="76" t="s">
        <v>24</v>
      </c>
      <c r="B6" s="78" t="s">
        <v>26</v>
      </c>
      <c r="C6" s="78"/>
      <c r="D6" s="78"/>
      <c r="E6" s="78"/>
      <c r="F6" s="78"/>
      <c r="G6" s="78"/>
      <c r="H6" s="78"/>
      <c r="I6" s="78"/>
      <c r="J6" s="78"/>
      <c r="K6" s="78"/>
      <c r="L6" s="78"/>
      <c r="M6" s="78"/>
      <c r="N6" s="78"/>
      <c r="O6" s="78"/>
      <c r="P6" s="78"/>
      <c r="Q6" s="78"/>
      <c r="R6" s="78"/>
      <c r="S6" s="78"/>
      <c r="T6" s="78"/>
      <c r="U6" s="78"/>
      <c r="V6" s="78"/>
      <c r="W6" s="78"/>
      <c r="X6" s="78"/>
      <c r="Y6" s="78"/>
      <c r="Z6" s="78"/>
      <c r="AA6" s="78"/>
    </row>
    <row r="7" spans="1:27" x14ac:dyDescent="0.25">
      <c r="A7" s="77" t="s">
        <v>16</v>
      </c>
      <c r="B7" s="79" t="s">
        <v>46</v>
      </c>
      <c r="C7" s="79"/>
      <c r="D7" s="79"/>
      <c r="E7" s="79"/>
      <c r="F7" s="79"/>
      <c r="G7" s="79"/>
      <c r="H7" s="79"/>
      <c r="I7" s="79"/>
      <c r="J7" s="79"/>
      <c r="K7" s="79"/>
      <c r="L7" s="79"/>
      <c r="M7" s="79"/>
      <c r="N7" s="79"/>
      <c r="O7" s="79"/>
      <c r="P7" s="79"/>
      <c r="Q7" s="79"/>
      <c r="R7" s="79"/>
      <c r="S7" s="79"/>
      <c r="T7" s="79"/>
      <c r="U7" s="79"/>
      <c r="V7" s="79"/>
      <c r="W7" s="79"/>
      <c r="X7" s="79"/>
      <c r="Y7" s="79"/>
      <c r="Z7" s="79"/>
      <c r="AA7" s="79"/>
    </row>
    <row r="8" spans="1:27" x14ac:dyDescent="0.25">
      <c r="A8" s="77" t="s">
        <v>49</v>
      </c>
      <c r="B8" s="79" t="s">
        <v>48</v>
      </c>
      <c r="C8" s="79"/>
      <c r="D8" s="79"/>
      <c r="E8" s="79"/>
      <c r="F8" s="79"/>
      <c r="G8" s="79"/>
      <c r="H8" s="79"/>
      <c r="I8" s="79"/>
      <c r="J8" s="79"/>
      <c r="K8" s="79"/>
      <c r="L8" s="79"/>
      <c r="M8" s="79"/>
      <c r="N8" s="79"/>
      <c r="O8" s="79"/>
      <c r="P8" s="79"/>
      <c r="Q8" s="79"/>
      <c r="R8" s="79"/>
      <c r="S8" s="79"/>
      <c r="T8" s="79"/>
      <c r="U8" s="79"/>
      <c r="V8" s="79"/>
      <c r="W8" s="79"/>
      <c r="X8" s="79"/>
      <c r="Y8" s="79"/>
      <c r="Z8" s="79"/>
      <c r="AA8" s="79"/>
    </row>
    <row r="9" spans="1:27" x14ac:dyDescent="0.25">
      <c r="A9" s="77" t="s">
        <v>17</v>
      </c>
      <c r="B9" s="79" t="s">
        <v>677</v>
      </c>
      <c r="C9" s="79"/>
      <c r="D9" s="79"/>
      <c r="E9" s="79"/>
      <c r="F9" s="79"/>
      <c r="G9" s="79"/>
      <c r="H9" s="79"/>
      <c r="I9" s="79"/>
      <c r="J9" s="79"/>
      <c r="K9" s="79"/>
      <c r="L9" s="79"/>
      <c r="M9" s="79"/>
      <c r="N9" s="79"/>
      <c r="O9" s="79"/>
      <c r="P9" s="79"/>
      <c r="Q9" s="79"/>
      <c r="R9" s="79"/>
      <c r="S9" s="79"/>
      <c r="T9" s="79"/>
      <c r="U9" s="79"/>
      <c r="V9" s="79"/>
      <c r="W9" s="79"/>
      <c r="X9" s="79"/>
      <c r="Y9" s="79"/>
      <c r="Z9" s="79"/>
      <c r="AA9" s="79"/>
    </row>
    <row r="10" spans="1:27" x14ac:dyDescent="0.25">
      <c r="A10" s="77" t="s">
        <v>2</v>
      </c>
      <c r="B10" s="79" t="s">
        <v>678</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row>
    <row r="11" spans="1:27" x14ac:dyDescent="0.25">
      <c r="A11" s="77" t="s">
        <v>23</v>
      </c>
      <c r="B11" s="79" t="s">
        <v>312</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row>
    <row r="12" spans="1:27" x14ac:dyDescent="0.25">
      <c r="A12" s="77" t="s">
        <v>262</v>
      </c>
      <c r="B12" s="79" t="s">
        <v>679</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row>
    <row r="13" spans="1:27" x14ac:dyDescent="0.25">
      <c r="A13" s="77" t="s">
        <v>52</v>
      </c>
      <c r="B13" s="79">
        <v>1</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x14ac:dyDescent="0.25">
      <c r="A14" s="77" t="s">
        <v>18</v>
      </c>
      <c r="B14" s="79">
        <v>826</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row>
    <row r="15" spans="1:27" x14ac:dyDescent="0.25">
      <c r="A15" s="77" t="s">
        <v>53</v>
      </c>
      <c r="B15" s="79" t="s">
        <v>684</v>
      </c>
      <c r="C15" s="79"/>
      <c r="D15" s="79"/>
      <c r="E15" s="79"/>
      <c r="F15" s="79"/>
      <c r="G15" s="79"/>
      <c r="H15" s="79"/>
      <c r="I15" s="79"/>
      <c r="J15" s="79"/>
      <c r="K15" s="79"/>
      <c r="L15" s="79"/>
      <c r="M15" s="79"/>
      <c r="N15" s="79"/>
      <c r="O15" s="79"/>
      <c r="P15" s="79"/>
      <c r="Q15" s="79"/>
      <c r="R15" s="79"/>
      <c r="S15" s="79"/>
      <c r="T15" s="79"/>
      <c r="U15" s="79"/>
      <c r="V15" s="79"/>
      <c r="W15" s="79"/>
      <c r="X15" s="79"/>
      <c r="Y15" s="79"/>
      <c r="Z15" s="79"/>
      <c r="AA15" s="79"/>
    </row>
    <row r="16" spans="1:27" ht="26.4" x14ac:dyDescent="0.25">
      <c r="A16" s="77" t="s">
        <v>54</v>
      </c>
      <c r="B16" s="79" t="s">
        <v>685</v>
      </c>
      <c r="C16" s="79"/>
      <c r="D16" s="79"/>
      <c r="E16" s="79"/>
      <c r="F16" s="79"/>
      <c r="G16" s="79"/>
      <c r="H16" s="79"/>
      <c r="I16" s="79"/>
      <c r="J16" s="79"/>
      <c r="K16" s="79"/>
      <c r="L16" s="79"/>
      <c r="M16" s="79"/>
      <c r="N16" s="79"/>
      <c r="O16" s="79"/>
      <c r="P16" s="79"/>
      <c r="Q16" s="79"/>
      <c r="R16" s="79"/>
      <c r="S16" s="79"/>
      <c r="T16" s="79"/>
      <c r="U16" s="79"/>
      <c r="V16" s="79"/>
      <c r="W16" s="79"/>
      <c r="X16" s="79"/>
      <c r="Y16" s="79"/>
      <c r="Z16" s="79"/>
      <c r="AA16" s="79"/>
    </row>
    <row r="17" spans="1:27" ht="26.4" x14ac:dyDescent="0.25">
      <c r="A17" s="77" t="s">
        <v>735</v>
      </c>
      <c r="B17" s="83" t="str">
        <f>INDEX('Factor List'!$L:$L,MATCH(B$15,'Factor List'!$J:$J,0))</f>
        <v>No guidance note.</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row>
    <row r="18" spans="1:27" ht="26.4" x14ac:dyDescent="0.25">
      <c r="A18" s="77" t="s">
        <v>19</v>
      </c>
      <c r="B18" s="90">
        <v>45202</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row>
    <row r="19" spans="1:27" ht="26.4" x14ac:dyDescent="0.25">
      <c r="A19" s="77" t="s">
        <v>20</v>
      </c>
      <c r="B19" s="90">
        <v>45202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row>
    <row r="20" spans="1:27" x14ac:dyDescent="0.25">
      <c r="A20" s="77" t="s">
        <v>260</v>
      </c>
      <c r="B20" s="83" t="s">
        <v>725</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row>
    <row r="21" spans="1:27" x14ac:dyDescent="0.25">
      <c r="A21" s="77" t="s">
        <v>804</v>
      </c>
      <c r="B21" s="83" t="s">
        <v>803</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row>
    <row r="23" spans="1:27" x14ac:dyDescent="0.25">
      <c r="B23" s="107" t="str">
        <f>HYPERLINK("#'Factor List'!A1","Back to Factor List")</f>
        <v>Back to Factor List</v>
      </c>
    </row>
    <row r="24" spans="1:27" x14ac:dyDescent="0.25">
      <c r="B24" s="107" t="s">
        <v>797</v>
      </c>
    </row>
    <row r="26" spans="1:27" x14ac:dyDescent="0.25">
      <c r="A26" s="76" t="s">
        <v>273</v>
      </c>
      <c r="B26" s="73">
        <v>30</v>
      </c>
      <c r="C26" s="73">
        <v>31</v>
      </c>
      <c r="D26" s="73">
        <v>32</v>
      </c>
      <c r="E26" s="73">
        <v>33</v>
      </c>
      <c r="F26" s="73">
        <v>34</v>
      </c>
      <c r="G26" s="73">
        <v>35</v>
      </c>
      <c r="H26" s="73">
        <v>36</v>
      </c>
      <c r="I26" s="73">
        <v>37</v>
      </c>
      <c r="J26" s="73">
        <v>38</v>
      </c>
      <c r="K26" s="73">
        <v>39</v>
      </c>
      <c r="L26" s="73">
        <v>40</v>
      </c>
      <c r="M26" s="73">
        <v>41</v>
      </c>
      <c r="N26" s="73">
        <v>42</v>
      </c>
      <c r="O26" s="73">
        <v>43</v>
      </c>
      <c r="P26" s="73">
        <v>44</v>
      </c>
      <c r="Q26" s="73">
        <v>45</v>
      </c>
      <c r="R26" s="73">
        <v>46</v>
      </c>
      <c r="S26" s="73">
        <v>47</v>
      </c>
      <c r="T26" s="73">
        <v>48</v>
      </c>
      <c r="U26" s="73">
        <v>49</v>
      </c>
      <c r="V26" s="73">
        <v>50</v>
      </c>
      <c r="W26" s="73">
        <v>51</v>
      </c>
      <c r="X26" s="73">
        <v>52</v>
      </c>
      <c r="Y26" s="73">
        <v>53</v>
      </c>
      <c r="Z26" s="73">
        <v>54</v>
      </c>
      <c r="AA26" s="73">
        <v>55</v>
      </c>
    </row>
    <row r="27" spans="1:27" x14ac:dyDescent="0.25">
      <c r="A27" s="74">
        <v>22</v>
      </c>
      <c r="B27" s="75">
        <v>8.39</v>
      </c>
      <c r="C27" s="75">
        <v>7.74</v>
      </c>
      <c r="D27" s="75">
        <v>7.16</v>
      </c>
      <c r="E27" s="75">
        <v>6.64</v>
      </c>
      <c r="F27" s="75">
        <v>6.16</v>
      </c>
      <c r="G27" s="75">
        <v>5.72</v>
      </c>
      <c r="H27" s="75">
        <v>5.33</v>
      </c>
      <c r="I27" s="75">
        <v>4.97</v>
      </c>
      <c r="J27" s="75">
        <v>4.6399999999999997</v>
      </c>
      <c r="K27" s="75">
        <v>4.33</v>
      </c>
      <c r="L27" s="75">
        <v>4.05</v>
      </c>
      <c r="M27" s="75">
        <v>3.8</v>
      </c>
      <c r="N27" s="75">
        <v>3.56</v>
      </c>
      <c r="O27" s="75">
        <v>3.34</v>
      </c>
      <c r="P27" s="75">
        <v>3.13</v>
      </c>
      <c r="Q27" s="75">
        <v>2.94</v>
      </c>
      <c r="R27" s="75">
        <v>2.77</v>
      </c>
      <c r="S27" s="75">
        <v>2.6</v>
      </c>
      <c r="T27" s="75">
        <v>2.4500000000000002</v>
      </c>
      <c r="U27" s="75">
        <v>2.31</v>
      </c>
      <c r="V27" s="75">
        <v>2.17</v>
      </c>
      <c r="W27" s="75">
        <v>2.0499999999999998</v>
      </c>
      <c r="X27" s="75">
        <v>1.93</v>
      </c>
      <c r="Y27" s="75">
        <v>1.82</v>
      </c>
      <c r="Z27" s="75">
        <v>1.71</v>
      </c>
      <c r="AA27" s="75">
        <v>1.61</v>
      </c>
    </row>
    <row r="28" spans="1:27" x14ac:dyDescent="0.25">
      <c r="A28" s="74">
        <v>23</v>
      </c>
      <c r="B28" s="75">
        <v>8.8699999999999992</v>
      </c>
      <c r="C28" s="75">
        <v>8.17</v>
      </c>
      <c r="D28" s="75">
        <v>7.54</v>
      </c>
      <c r="E28" s="75">
        <v>6.97</v>
      </c>
      <c r="F28" s="75">
        <v>6.46</v>
      </c>
      <c r="G28" s="75">
        <v>5.99</v>
      </c>
      <c r="H28" s="75">
        <v>5.57</v>
      </c>
      <c r="I28" s="75">
        <v>5.18</v>
      </c>
      <c r="J28" s="75">
        <v>4.83</v>
      </c>
      <c r="K28" s="75">
        <v>4.5</v>
      </c>
      <c r="L28" s="75">
        <v>4.21</v>
      </c>
      <c r="M28" s="75">
        <v>3.93</v>
      </c>
      <c r="N28" s="75">
        <v>3.68</v>
      </c>
      <c r="O28" s="75">
        <v>3.45</v>
      </c>
      <c r="P28" s="75">
        <v>3.23</v>
      </c>
      <c r="Q28" s="75">
        <v>3.04</v>
      </c>
      <c r="R28" s="75">
        <v>2.85</v>
      </c>
      <c r="S28" s="75">
        <v>2.68</v>
      </c>
      <c r="T28" s="75">
        <v>2.52</v>
      </c>
      <c r="U28" s="75">
        <v>2.37</v>
      </c>
      <c r="V28" s="75">
        <v>2.23</v>
      </c>
      <c r="W28" s="75">
        <v>2.1</v>
      </c>
      <c r="X28" s="75">
        <v>1.97</v>
      </c>
      <c r="Y28" s="75">
        <v>1.86</v>
      </c>
      <c r="Z28" s="75">
        <v>1.75</v>
      </c>
      <c r="AA28" s="75">
        <v>1.65</v>
      </c>
    </row>
    <row r="29" spans="1:27" x14ac:dyDescent="0.25">
      <c r="A29" s="74">
        <v>24</v>
      </c>
      <c r="B29" s="75">
        <v>9.4</v>
      </c>
      <c r="C29" s="75">
        <v>8.64</v>
      </c>
      <c r="D29" s="75">
        <v>7.95</v>
      </c>
      <c r="E29" s="75">
        <v>7.34</v>
      </c>
      <c r="F29" s="75">
        <v>6.78</v>
      </c>
      <c r="G29" s="75">
        <v>6.28</v>
      </c>
      <c r="H29" s="75">
        <v>5.82</v>
      </c>
      <c r="I29" s="75">
        <v>5.41</v>
      </c>
      <c r="J29" s="75">
        <v>5.03</v>
      </c>
      <c r="K29" s="75">
        <v>4.6900000000000004</v>
      </c>
      <c r="L29" s="75">
        <v>4.37</v>
      </c>
      <c r="M29" s="75">
        <v>4.08</v>
      </c>
      <c r="N29" s="75">
        <v>3.82</v>
      </c>
      <c r="O29" s="75">
        <v>3.57</v>
      </c>
      <c r="P29" s="75">
        <v>3.34</v>
      </c>
      <c r="Q29" s="75">
        <v>3.13</v>
      </c>
      <c r="R29" s="75">
        <v>2.94</v>
      </c>
      <c r="S29" s="75">
        <v>2.76</v>
      </c>
      <c r="T29" s="75">
        <v>2.59</v>
      </c>
      <c r="U29" s="75">
        <v>2.4300000000000002</v>
      </c>
      <c r="V29" s="75">
        <v>2.29</v>
      </c>
      <c r="W29" s="75">
        <v>2.15</v>
      </c>
      <c r="X29" s="75">
        <v>2.02</v>
      </c>
      <c r="Y29" s="75">
        <v>1.9</v>
      </c>
      <c r="Z29" s="75">
        <v>1.79</v>
      </c>
      <c r="AA29" s="75">
        <v>1.68</v>
      </c>
    </row>
    <row r="30" spans="1:27" x14ac:dyDescent="0.25">
      <c r="A30" s="74">
        <v>25</v>
      </c>
      <c r="B30" s="75">
        <v>9.99</v>
      </c>
      <c r="C30" s="75">
        <v>9.16</v>
      </c>
      <c r="D30" s="75">
        <v>8.41</v>
      </c>
      <c r="E30" s="75">
        <v>7.74</v>
      </c>
      <c r="F30" s="75">
        <v>7.14</v>
      </c>
      <c r="G30" s="75">
        <v>6.6</v>
      </c>
      <c r="H30" s="75">
        <v>6.11</v>
      </c>
      <c r="I30" s="75">
        <v>5.66</v>
      </c>
      <c r="J30" s="75">
        <v>5.26</v>
      </c>
      <c r="K30" s="75">
        <v>4.8899999999999997</v>
      </c>
      <c r="L30" s="75">
        <v>4.55</v>
      </c>
      <c r="M30" s="75">
        <v>4.24</v>
      </c>
      <c r="N30" s="75">
        <v>3.96</v>
      </c>
      <c r="O30" s="75">
        <v>3.7</v>
      </c>
      <c r="P30" s="75">
        <v>3.46</v>
      </c>
      <c r="Q30" s="75">
        <v>3.24</v>
      </c>
      <c r="R30" s="75">
        <v>3.03</v>
      </c>
      <c r="S30" s="75">
        <v>2.84</v>
      </c>
      <c r="T30" s="75">
        <v>2.67</v>
      </c>
      <c r="U30" s="75">
        <v>2.5</v>
      </c>
      <c r="V30" s="75">
        <v>2.35</v>
      </c>
      <c r="W30" s="75">
        <v>2.21</v>
      </c>
      <c r="X30" s="75">
        <v>2.08</v>
      </c>
      <c r="Y30" s="75">
        <v>1.95</v>
      </c>
      <c r="Z30" s="75">
        <v>1.83</v>
      </c>
      <c r="AA30" s="75">
        <v>1.72</v>
      </c>
    </row>
    <row r="31" spans="1:27" x14ac:dyDescent="0.25">
      <c r="A31" s="74">
        <v>26</v>
      </c>
      <c r="B31" s="75">
        <v>10.63</v>
      </c>
      <c r="C31" s="75">
        <v>9.73</v>
      </c>
      <c r="D31" s="75">
        <v>8.92</v>
      </c>
      <c r="E31" s="75">
        <v>8.19</v>
      </c>
      <c r="F31" s="75">
        <v>7.53</v>
      </c>
      <c r="G31" s="75">
        <v>6.95</v>
      </c>
      <c r="H31" s="75">
        <v>6.42</v>
      </c>
      <c r="I31" s="75">
        <v>5.94</v>
      </c>
      <c r="J31" s="75">
        <v>5.5</v>
      </c>
      <c r="K31" s="75">
        <v>5.1100000000000003</v>
      </c>
      <c r="L31" s="75">
        <v>4.75</v>
      </c>
      <c r="M31" s="75">
        <v>4.42</v>
      </c>
      <c r="N31" s="75">
        <v>4.12</v>
      </c>
      <c r="O31" s="75">
        <v>3.84</v>
      </c>
      <c r="P31" s="75">
        <v>3.59</v>
      </c>
      <c r="Q31" s="75">
        <v>3.35</v>
      </c>
      <c r="R31" s="75">
        <v>3.14</v>
      </c>
      <c r="S31" s="75">
        <v>2.94</v>
      </c>
      <c r="T31" s="75">
        <v>2.75</v>
      </c>
      <c r="U31" s="75">
        <v>2.58</v>
      </c>
      <c r="V31" s="75">
        <v>2.42</v>
      </c>
      <c r="W31" s="75">
        <v>2.27</v>
      </c>
      <c r="X31" s="75">
        <v>2.13</v>
      </c>
      <c r="Y31" s="75">
        <v>2</v>
      </c>
      <c r="Z31" s="75">
        <v>1.88</v>
      </c>
      <c r="AA31" s="75">
        <v>1.77</v>
      </c>
    </row>
    <row r="32" spans="1:27" x14ac:dyDescent="0.25">
      <c r="A32" s="74">
        <v>27</v>
      </c>
      <c r="B32" s="75">
        <v>11.35</v>
      </c>
      <c r="C32" s="75">
        <v>10.36</v>
      </c>
      <c r="D32" s="75">
        <v>9.4700000000000006</v>
      </c>
      <c r="E32" s="75">
        <v>8.68</v>
      </c>
      <c r="F32" s="75">
        <v>7.97</v>
      </c>
      <c r="G32" s="75">
        <v>7.33</v>
      </c>
      <c r="H32" s="75">
        <v>6.76</v>
      </c>
      <c r="I32" s="75">
        <v>6.24</v>
      </c>
      <c r="J32" s="75">
        <v>5.77</v>
      </c>
      <c r="K32" s="75">
        <v>5.34</v>
      </c>
      <c r="L32" s="75">
        <v>4.96</v>
      </c>
      <c r="M32" s="75">
        <v>4.6100000000000003</v>
      </c>
      <c r="N32" s="75">
        <v>4.29</v>
      </c>
      <c r="O32" s="75">
        <v>3.99</v>
      </c>
      <c r="P32" s="75">
        <v>3.72</v>
      </c>
      <c r="Q32" s="75">
        <v>3.47</v>
      </c>
      <c r="R32" s="75">
        <v>3.25</v>
      </c>
      <c r="S32" s="75">
        <v>3.04</v>
      </c>
      <c r="T32" s="75">
        <v>2.84</v>
      </c>
      <c r="U32" s="75">
        <v>2.66</v>
      </c>
      <c r="V32" s="75">
        <v>2.4900000000000002</v>
      </c>
      <c r="W32" s="75">
        <v>2.34</v>
      </c>
      <c r="X32" s="75">
        <v>2.19</v>
      </c>
      <c r="Y32" s="75">
        <v>2.06</v>
      </c>
      <c r="Z32" s="75">
        <v>1.93</v>
      </c>
      <c r="AA32" s="75">
        <v>1.81</v>
      </c>
    </row>
    <row r="33" spans="1:27" x14ac:dyDescent="0.25">
      <c r="A33" s="74">
        <v>28</v>
      </c>
      <c r="B33" s="75">
        <v>12.15</v>
      </c>
      <c r="C33" s="75">
        <v>11.06</v>
      </c>
      <c r="D33" s="75">
        <v>10.09</v>
      </c>
      <c r="E33" s="75">
        <v>9.2200000000000006</v>
      </c>
      <c r="F33" s="75">
        <v>8.4499999999999993</v>
      </c>
      <c r="G33" s="75">
        <v>7.75</v>
      </c>
      <c r="H33" s="75">
        <v>7.13</v>
      </c>
      <c r="I33" s="75">
        <v>6.57</v>
      </c>
      <c r="J33" s="75">
        <v>6.06</v>
      </c>
      <c r="K33" s="75">
        <v>5.61</v>
      </c>
      <c r="L33" s="75">
        <v>5.19</v>
      </c>
      <c r="M33" s="75">
        <v>4.8099999999999996</v>
      </c>
      <c r="N33" s="75">
        <v>4.47</v>
      </c>
      <c r="O33" s="75">
        <v>4.16</v>
      </c>
      <c r="P33" s="75">
        <v>3.87</v>
      </c>
      <c r="Q33" s="75">
        <v>3.61</v>
      </c>
      <c r="R33" s="75">
        <v>3.36</v>
      </c>
      <c r="S33" s="75">
        <v>3.14</v>
      </c>
      <c r="T33" s="75">
        <v>2.94</v>
      </c>
      <c r="U33" s="75">
        <v>2.75</v>
      </c>
      <c r="V33" s="75">
        <v>2.57</v>
      </c>
      <c r="W33" s="75">
        <v>2.41</v>
      </c>
      <c r="X33" s="75">
        <v>2.25</v>
      </c>
      <c r="Y33" s="75">
        <v>2.11</v>
      </c>
      <c r="Z33" s="75">
        <v>1.98</v>
      </c>
      <c r="AA33" s="75">
        <v>1.86</v>
      </c>
    </row>
    <row r="34" spans="1:27" x14ac:dyDescent="0.25">
      <c r="A34" s="74">
        <v>29</v>
      </c>
      <c r="B34" s="75">
        <v>13.03</v>
      </c>
      <c r="C34" s="75">
        <v>11.84</v>
      </c>
      <c r="D34" s="75">
        <v>10.78</v>
      </c>
      <c r="E34" s="75">
        <v>9.83</v>
      </c>
      <c r="F34" s="75">
        <v>8.98</v>
      </c>
      <c r="G34" s="75">
        <v>8.2200000000000006</v>
      </c>
      <c r="H34" s="75">
        <v>7.54</v>
      </c>
      <c r="I34" s="75">
        <v>6.94</v>
      </c>
      <c r="J34" s="75">
        <v>6.39</v>
      </c>
      <c r="K34" s="75">
        <v>5.89</v>
      </c>
      <c r="L34" s="75">
        <v>5.44</v>
      </c>
      <c r="M34" s="75">
        <v>5.04</v>
      </c>
      <c r="N34" s="75">
        <v>4.67</v>
      </c>
      <c r="O34" s="75">
        <v>4.34</v>
      </c>
      <c r="P34" s="75">
        <v>4.03</v>
      </c>
      <c r="Q34" s="75">
        <v>3.75</v>
      </c>
      <c r="R34" s="75">
        <v>3.49</v>
      </c>
      <c r="S34" s="75">
        <v>3.26</v>
      </c>
      <c r="T34" s="75">
        <v>3.04</v>
      </c>
      <c r="U34" s="75">
        <v>2.84</v>
      </c>
      <c r="V34" s="75">
        <v>2.65</v>
      </c>
      <c r="W34" s="75">
        <v>2.48</v>
      </c>
      <c r="X34" s="75">
        <v>2.3199999999999998</v>
      </c>
      <c r="Y34" s="75">
        <v>2.17</v>
      </c>
      <c r="Z34" s="75">
        <v>2.04</v>
      </c>
      <c r="AA34" s="75">
        <v>1.91</v>
      </c>
    </row>
    <row r="35" spans="1:27" x14ac:dyDescent="0.25">
      <c r="A35" s="74">
        <v>30</v>
      </c>
      <c r="B35" s="75">
        <v>14.01</v>
      </c>
      <c r="C35" s="75">
        <v>12.7</v>
      </c>
      <c r="D35" s="75">
        <v>11.53</v>
      </c>
      <c r="E35" s="75">
        <v>10.49</v>
      </c>
      <c r="F35" s="75">
        <v>9.57</v>
      </c>
      <c r="G35" s="75">
        <v>8.74</v>
      </c>
      <c r="H35" s="75">
        <v>8</v>
      </c>
      <c r="I35" s="75">
        <v>7.34</v>
      </c>
      <c r="J35" s="75">
        <v>6.74</v>
      </c>
      <c r="K35" s="75">
        <v>6.21</v>
      </c>
      <c r="L35" s="75">
        <v>5.72</v>
      </c>
      <c r="M35" s="75">
        <v>5.29</v>
      </c>
      <c r="N35" s="75">
        <v>4.8899999999999997</v>
      </c>
      <c r="O35" s="75">
        <v>4.53</v>
      </c>
      <c r="P35" s="75">
        <v>4.2</v>
      </c>
      <c r="Q35" s="75">
        <v>3.91</v>
      </c>
      <c r="R35" s="75">
        <v>3.63</v>
      </c>
      <c r="S35" s="75">
        <v>3.38</v>
      </c>
      <c r="T35" s="75">
        <v>3.15</v>
      </c>
      <c r="U35" s="75">
        <v>2.94</v>
      </c>
      <c r="V35" s="75">
        <v>2.74</v>
      </c>
      <c r="W35" s="75">
        <v>2.56</v>
      </c>
      <c r="X35" s="75">
        <v>2.4</v>
      </c>
      <c r="Y35" s="75">
        <v>2.2400000000000002</v>
      </c>
      <c r="Z35" s="75">
        <v>2.1</v>
      </c>
      <c r="AA35" s="75">
        <v>1.96</v>
      </c>
    </row>
    <row r="36" spans="1:27" x14ac:dyDescent="0.25">
      <c r="A36" s="74">
        <v>31</v>
      </c>
      <c r="B36" s="75">
        <v>15.1</v>
      </c>
      <c r="C36" s="75">
        <v>13.66</v>
      </c>
      <c r="D36" s="75">
        <v>12.37</v>
      </c>
      <c r="E36" s="75">
        <v>11.23</v>
      </c>
      <c r="F36" s="75">
        <v>10.220000000000001</v>
      </c>
      <c r="G36" s="75">
        <v>9.31</v>
      </c>
      <c r="H36" s="75">
        <v>8.5</v>
      </c>
      <c r="I36" s="75">
        <v>7.78</v>
      </c>
      <c r="J36" s="75">
        <v>7.13</v>
      </c>
      <c r="K36" s="75">
        <v>6.55</v>
      </c>
      <c r="L36" s="75">
        <v>6.03</v>
      </c>
      <c r="M36" s="75">
        <v>5.56</v>
      </c>
      <c r="N36" s="75">
        <v>5.13</v>
      </c>
      <c r="O36" s="75">
        <v>4.74</v>
      </c>
      <c r="P36" s="75">
        <v>4.3899999999999997</v>
      </c>
      <c r="Q36" s="75">
        <v>4.07</v>
      </c>
      <c r="R36" s="75">
        <v>3.78</v>
      </c>
      <c r="S36" s="75">
        <v>3.52</v>
      </c>
      <c r="T36" s="75">
        <v>3.27</v>
      </c>
      <c r="U36" s="75">
        <v>3.05</v>
      </c>
      <c r="V36" s="75">
        <v>2.84</v>
      </c>
      <c r="W36" s="75">
        <v>2.65</v>
      </c>
      <c r="X36" s="75">
        <v>2.4700000000000002</v>
      </c>
      <c r="Y36" s="75">
        <v>2.31</v>
      </c>
      <c r="Z36" s="75">
        <v>2.16</v>
      </c>
      <c r="AA36" s="75">
        <v>2.02</v>
      </c>
    </row>
    <row r="37" spans="1:27" x14ac:dyDescent="0.25">
      <c r="A37" s="74">
        <v>32</v>
      </c>
      <c r="B37" s="75">
        <v>16.3</v>
      </c>
      <c r="C37" s="75">
        <v>14.72</v>
      </c>
      <c r="D37" s="75">
        <v>13.31</v>
      </c>
      <c r="E37" s="75">
        <v>12.05</v>
      </c>
      <c r="F37" s="75">
        <v>10.94</v>
      </c>
      <c r="G37" s="75">
        <v>9.9499999999999993</v>
      </c>
      <c r="H37" s="75">
        <v>9.06</v>
      </c>
      <c r="I37" s="75">
        <v>8.27</v>
      </c>
      <c r="J37" s="75">
        <v>7.57</v>
      </c>
      <c r="K37" s="75">
        <v>6.93</v>
      </c>
      <c r="L37" s="75">
        <v>6.37</v>
      </c>
      <c r="M37" s="75">
        <v>5.85</v>
      </c>
      <c r="N37" s="75">
        <v>5.39</v>
      </c>
      <c r="O37" s="75">
        <v>4.9800000000000004</v>
      </c>
      <c r="P37" s="75">
        <v>4.5999999999999996</v>
      </c>
      <c r="Q37" s="75">
        <v>4.26</v>
      </c>
      <c r="R37" s="75">
        <v>3.95</v>
      </c>
      <c r="S37" s="75">
        <v>3.66</v>
      </c>
      <c r="T37" s="75">
        <v>3.4</v>
      </c>
      <c r="U37" s="75">
        <v>3.17</v>
      </c>
      <c r="V37" s="75">
        <v>2.95</v>
      </c>
      <c r="W37" s="75">
        <v>2.75</v>
      </c>
      <c r="X37" s="75">
        <v>2.56</v>
      </c>
      <c r="Y37" s="75">
        <v>2.39</v>
      </c>
      <c r="Z37" s="75">
        <v>2.23</v>
      </c>
      <c r="AA37" s="75">
        <v>2.08</v>
      </c>
    </row>
    <row r="38" spans="1:27" x14ac:dyDescent="0.25">
      <c r="A38" s="74">
        <v>33</v>
      </c>
      <c r="B38" s="75">
        <v>17.63</v>
      </c>
      <c r="C38" s="75">
        <v>15.89</v>
      </c>
      <c r="D38" s="75">
        <v>14.34</v>
      </c>
      <c r="E38" s="75">
        <v>12.97</v>
      </c>
      <c r="F38" s="75">
        <v>11.74</v>
      </c>
      <c r="G38" s="75">
        <v>10.65</v>
      </c>
      <c r="H38" s="75">
        <v>9.68</v>
      </c>
      <c r="I38" s="75">
        <v>8.82</v>
      </c>
      <c r="J38" s="75">
        <v>8.0399999999999991</v>
      </c>
      <c r="K38" s="75">
        <v>7.35</v>
      </c>
      <c r="L38" s="75">
        <v>6.74</v>
      </c>
      <c r="M38" s="75">
        <v>6.18</v>
      </c>
      <c r="N38" s="75">
        <v>5.68</v>
      </c>
      <c r="O38" s="75">
        <v>5.23</v>
      </c>
      <c r="P38" s="75">
        <v>4.83</v>
      </c>
      <c r="Q38" s="75">
        <v>4.46</v>
      </c>
      <c r="R38" s="75">
        <v>4.13</v>
      </c>
      <c r="S38" s="75">
        <v>3.82</v>
      </c>
      <c r="T38" s="75">
        <v>3.55</v>
      </c>
      <c r="U38" s="75">
        <v>3.29</v>
      </c>
      <c r="V38" s="75">
        <v>3.06</v>
      </c>
      <c r="W38" s="75">
        <v>2.85</v>
      </c>
      <c r="X38" s="75">
        <v>2.65</v>
      </c>
      <c r="Y38" s="75">
        <v>2.4700000000000002</v>
      </c>
      <c r="Z38" s="75">
        <v>2.2999999999999998</v>
      </c>
      <c r="AA38" s="75">
        <v>2.15</v>
      </c>
    </row>
    <row r="39" spans="1:27" x14ac:dyDescent="0.25">
      <c r="A39" s="74">
        <v>34</v>
      </c>
      <c r="B39" s="75">
        <v>19.100000000000001</v>
      </c>
      <c r="C39" s="75">
        <v>17.190000000000001</v>
      </c>
      <c r="D39" s="75">
        <v>15.49</v>
      </c>
      <c r="E39" s="75">
        <v>13.98</v>
      </c>
      <c r="F39" s="75">
        <v>12.63</v>
      </c>
      <c r="G39" s="75">
        <v>11.43</v>
      </c>
      <c r="H39" s="75">
        <v>10.37</v>
      </c>
      <c r="I39" s="75">
        <v>9.42</v>
      </c>
      <c r="J39" s="75">
        <v>8.58</v>
      </c>
      <c r="K39" s="75">
        <v>7.82</v>
      </c>
      <c r="L39" s="75">
        <v>7.15</v>
      </c>
      <c r="M39" s="75">
        <v>6.54</v>
      </c>
      <c r="N39" s="75">
        <v>6</v>
      </c>
      <c r="O39" s="75">
        <v>5.51</v>
      </c>
      <c r="P39" s="75">
        <v>5.08</v>
      </c>
      <c r="Q39" s="75">
        <v>4.68</v>
      </c>
      <c r="R39" s="75">
        <v>4.32</v>
      </c>
      <c r="S39" s="75">
        <v>4</v>
      </c>
      <c r="T39" s="75">
        <v>3.7</v>
      </c>
      <c r="U39" s="75">
        <v>3.43</v>
      </c>
      <c r="V39" s="75">
        <v>3.18</v>
      </c>
      <c r="W39" s="75">
        <v>2.96</v>
      </c>
      <c r="X39" s="75">
        <v>2.75</v>
      </c>
      <c r="Y39" s="75">
        <v>2.56</v>
      </c>
      <c r="Z39" s="75">
        <v>2.38</v>
      </c>
      <c r="AA39" s="75">
        <v>2.2200000000000002</v>
      </c>
    </row>
    <row r="40" spans="1:27" x14ac:dyDescent="0.25">
      <c r="A40" s="74">
        <v>35</v>
      </c>
      <c r="B40" s="75">
        <v>20.72</v>
      </c>
      <c r="C40" s="75">
        <v>18.63</v>
      </c>
      <c r="D40" s="75">
        <v>16.760000000000002</v>
      </c>
      <c r="E40" s="75">
        <v>15.1</v>
      </c>
      <c r="F40" s="75">
        <v>13.62</v>
      </c>
      <c r="G40" s="75">
        <v>12.3</v>
      </c>
      <c r="H40" s="75">
        <v>11.13</v>
      </c>
      <c r="I40" s="75">
        <v>10.09</v>
      </c>
      <c r="J40" s="75">
        <v>9.16</v>
      </c>
      <c r="K40" s="75">
        <v>8.34</v>
      </c>
      <c r="L40" s="75">
        <v>7.6</v>
      </c>
      <c r="M40" s="75">
        <v>6.94</v>
      </c>
      <c r="N40" s="75">
        <v>6.35</v>
      </c>
      <c r="O40" s="75">
        <v>5.82</v>
      </c>
      <c r="P40" s="75">
        <v>5.35</v>
      </c>
      <c r="Q40" s="75">
        <v>4.92</v>
      </c>
      <c r="R40" s="75">
        <v>4.53</v>
      </c>
      <c r="S40" s="75">
        <v>4.1900000000000004</v>
      </c>
      <c r="T40" s="75">
        <v>3.87</v>
      </c>
      <c r="U40" s="75">
        <v>3.58</v>
      </c>
      <c r="V40" s="75">
        <v>3.32</v>
      </c>
      <c r="W40" s="75">
        <v>3.08</v>
      </c>
      <c r="X40" s="75">
        <v>2.85</v>
      </c>
      <c r="Y40" s="75">
        <v>2.65</v>
      </c>
      <c r="Z40" s="75">
        <v>2.4700000000000002</v>
      </c>
      <c r="AA40" s="75">
        <v>2.29</v>
      </c>
    </row>
    <row r="41" spans="1:27" x14ac:dyDescent="0.25">
      <c r="A41" s="74">
        <v>36</v>
      </c>
      <c r="B41" s="75">
        <v>22.51</v>
      </c>
      <c r="C41" s="75">
        <v>20.22</v>
      </c>
      <c r="D41" s="75">
        <v>18.170000000000002</v>
      </c>
      <c r="E41" s="75">
        <v>16.34</v>
      </c>
      <c r="F41" s="75">
        <v>14.71</v>
      </c>
      <c r="G41" s="75">
        <v>13.26</v>
      </c>
      <c r="H41" s="75">
        <v>11.98</v>
      </c>
      <c r="I41" s="75">
        <v>10.83</v>
      </c>
      <c r="J41" s="75">
        <v>9.82</v>
      </c>
      <c r="K41" s="75">
        <v>8.91</v>
      </c>
      <c r="L41" s="75">
        <v>8.1</v>
      </c>
      <c r="M41" s="75">
        <v>7.38</v>
      </c>
      <c r="N41" s="75">
        <v>6.74</v>
      </c>
      <c r="O41" s="75">
        <v>6.17</v>
      </c>
      <c r="P41" s="75">
        <v>5.65</v>
      </c>
      <c r="Q41" s="75">
        <v>5.19</v>
      </c>
      <c r="R41" s="75">
        <v>4.7699999999999996</v>
      </c>
      <c r="S41" s="75">
        <v>4.3899999999999997</v>
      </c>
      <c r="T41" s="75">
        <v>4.05</v>
      </c>
      <c r="U41" s="75">
        <v>3.74</v>
      </c>
      <c r="V41" s="75">
        <v>3.46</v>
      </c>
      <c r="W41" s="75">
        <v>3.2</v>
      </c>
      <c r="X41" s="75">
        <v>2.97</v>
      </c>
      <c r="Y41" s="75">
        <v>2.75</v>
      </c>
      <c r="Z41" s="75">
        <v>2.56</v>
      </c>
      <c r="AA41" s="75">
        <v>2.38</v>
      </c>
    </row>
    <row r="42" spans="1:27" x14ac:dyDescent="0.25">
      <c r="A42" s="74">
        <v>37</v>
      </c>
      <c r="B42" s="75">
        <v>24.48</v>
      </c>
      <c r="C42" s="75">
        <v>21.97</v>
      </c>
      <c r="D42" s="75">
        <v>19.72</v>
      </c>
      <c r="E42" s="75">
        <v>17.72</v>
      </c>
      <c r="F42" s="75">
        <v>15.93</v>
      </c>
      <c r="G42" s="75">
        <v>14.33</v>
      </c>
      <c r="H42" s="75">
        <v>12.92</v>
      </c>
      <c r="I42" s="75">
        <v>11.66</v>
      </c>
      <c r="J42" s="75">
        <v>10.54</v>
      </c>
      <c r="K42" s="75">
        <v>9.5500000000000007</v>
      </c>
      <c r="L42" s="75">
        <v>8.66</v>
      </c>
      <c r="M42" s="75">
        <v>7.87</v>
      </c>
      <c r="N42" s="75">
        <v>7.17</v>
      </c>
      <c r="O42" s="75">
        <v>6.54</v>
      </c>
      <c r="P42" s="75">
        <v>5.98</v>
      </c>
      <c r="Q42" s="75">
        <v>5.48</v>
      </c>
      <c r="R42" s="75">
        <v>5.03</v>
      </c>
      <c r="S42" s="75">
        <v>4.62</v>
      </c>
      <c r="T42" s="75">
        <v>4.25</v>
      </c>
      <c r="U42" s="75">
        <v>3.92</v>
      </c>
      <c r="V42" s="75">
        <v>3.62</v>
      </c>
      <c r="W42" s="75">
        <v>3.34</v>
      </c>
      <c r="X42" s="75">
        <v>3.09</v>
      </c>
      <c r="Y42" s="75">
        <v>2.87</v>
      </c>
      <c r="Z42" s="75">
        <v>2.66</v>
      </c>
      <c r="AA42" s="75">
        <v>2.46</v>
      </c>
    </row>
    <row r="43" spans="1:27" x14ac:dyDescent="0.25">
      <c r="A43" s="74">
        <v>38</v>
      </c>
      <c r="B43" s="75">
        <v>26.64</v>
      </c>
      <c r="C43" s="75">
        <v>23.9</v>
      </c>
      <c r="D43" s="75">
        <v>21.44</v>
      </c>
      <c r="E43" s="75">
        <v>19.239999999999998</v>
      </c>
      <c r="F43" s="75">
        <v>17.27</v>
      </c>
      <c r="G43" s="75">
        <v>15.52</v>
      </c>
      <c r="H43" s="75">
        <v>13.96</v>
      </c>
      <c r="I43" s="75">
        <v>12.58</v>
      </c>
      <c r="J43" s="75">
        <v>11.35</v>
      </c>
      <c r="K43" s="75">
        <v>10.25</v>
      </c>
      <c r="L43" s="75">
        <v>9.2799999999999994</v>
      </c>
      <c r="M43" s="75">
        <v>8.42</v>
      </c>
      <c r="N43" s="75">
        <v>7.65</v>
      </c>
      <c r="O43" s="75">
        <v>6.96</v>
      </c>
      <c r="P43" s="75">
        <v>6.35</v>
      </c>
      <c r="Q43" s="75">
        <v>5.8</v>
      </c>
      <c r="R43" s="75">
        <v>5.31</v>
      </c>
      <c r="S43" s="75">
        <v>4.87</v>
      </c>
      <c r="T43" s="75">
        <v>4.47</v>
      </c>
      <c r="U43" s="75">
        <v>4.12</v>
      </c>
      <c r="V43" s="75">
        <v>3.79</v>
      </c>
      <c r="W43" s="75">
        <v>3.5</v>
      </c>
      <c r="X43" s="75">
        <v>3.23</v>
      </c>
      <c r="Y43" s="75">
        <v>2.99</v>
      </c>
      <c r="Z43" s="75">
        <v>2.76</v>
      </c>
      <c r="AA43" s="75">
        <v>2.56</v>
      </c>
    </row>
    <row r="44" spans="1:27" x14ac:dyDescent="0.25">
      <c r="A44" s="74">
        <v>39</v>
      </c>
      <c r="B44" s="75">
        <v>28.88</v>
      </c>
      <c r="C44" s="75">
        <v>26.01</v>
      </c>
      <c r="D44" s="75">
        <v>23.33</v>
      </c>
      <c r="E44" s="75">
        <v>20.92</v>
      </c>
      <c r="F44" s="75">
        <v>18.760000000000002</v>
      </c>
      <c r="G44" s="75">
        <v>16.84</v>
      </c>
      <c r="H44" s="75">
        <v>15.12</v>
      </c>
      <c r="I44" s="75">
        <v>13.6</v>
      </c>
      <c r="J44" s="75">
        <v>12.25</v>
      </c>
      <c r="K44" s="75">
        <v>11.04</v>
      </c>
      <c r="L44" s="75">
        <v>9.9700000000000006</v>
      </c>
      <c r="M44" s="75">
        <v>9.02</v>
      </c>
      <c r="N44" s="75">
        <v>8.18</v>
      </c>
      <c r="O44" s="75">
        <v>7.43</v>
      </c>
      <c r="P44" s="75">
        <v>6.76</v>
      </c>
      <c r="Q44" s="75">
        <v>6.16</v>
      </c>
      <c r="R44" s="75">
        <v>5.63</v>
      </c>
      <c r="S44" s="75">
        <v>5.15</v>
      </c>
      <c r="T44" s="75">
        <v>4.72</v>
      </c>
      <c r="U44" s="75">
        <v>4.33</v>
      </c>
      <c r="V44" s="75">
        <v>3.98</v>
      </c>
      <c r="W44" s="75">
        <v>3.67</v>
      </c>
      <c r="X44" s="75">
        <v>3.38</v>
      </c>
      <c r="Y44" s="75">
        <v>3.12</v>
      </c>
      <c r="Z44" s="75">
        <v>2.88</v>
      </c>
      <c r="AA44" s="75">
        <v>2.66</v>
      </c>
    </row>
    <row r="45" spans="1:27" x14ac:dyDescent="0.25">
      <c r="A45" s="74">
        <v>40</v>
      </c>
      <c r="B45" s="75">
        <v>30</v>
      </c>
      <c r="C45" s="75">
        <v>28.33</v>
      </c>
      <c r="D45" s="75">
        <v>25.41</v>
      </c>
      <c r="E45" s="75">
        <v>22.77</v>
      </c>
      <c r="F45" s="75">
        <v>20.41</v>
      </c>
      <c r="G45" s="75">
        <v>18.29</v>
      </c>
      <c r="H45" s="75">
        <v>16.41</v>
      </c>
      <c r="I45" s="75">
        <v>14.73</v>
      </c>
      <c r="J45" s="75">
        <v>13.24</v>
      </c>
      <c r="K45" s="75">
        <v>11.92</v>
      </c>
      <c r="L45" s="75">
        <v>10.74</v>
      </c>
      <c r="M45" s="75">
        <v>9.69</v>
      </c>
      <c r="N45" s="75">
        <v>8.77</v>
      </c>
      <c r="O45" s="75">
        <v>7.94</v>
      </c>
      <c r="P45" s="75">
        <v>7.21</v>
      </c>
      <c r="Q45" s="75">
        <v>6.55</v>
      </c>
      <c r="R45" s="75">
        <v>5.97</v>
      </c>
      <c r="S45" s="75">
        <v>5.45</v>
      </c>
      <c r="T45" s="75">
        <v>4.9800000000000004</v>
      </c>
      <c r="U45" s="75">
        <v>4.57</v>
      </c>
      <c r="V45" s="75">
        <v>4.1900000000000004</v>
      </c>
      <c r="W45" s="75">
        <v>3.85</v>
      </c>
      <c r="X45" s="75">
        <v>3.54</v>
      </c>
      <c r="Y45" s="75">
        <v>3.26</v>
      </c>
      <c r="Z45" s="75">
        <v>3.01</v>
      </c>
      <c r="AA45" s="75">
        <v>2.78</v>
      </c>
    </row>
    <row r="46" spans="1:27" x14ac:dyDescent="0.25">
      <c r="A46" s="74">
        <v>41</v>
      </c>
      <c r="B46" s="75">
        <v>30</v>
      </c>
      <c r="C46" s="75">
        <v>29.77</v>
      </c>
      <c r="D46" s="75">
        <v>27.68</v>
      </c>
      <c r="E46" s="75">
        <v>24.81</v>
      </c>
      <c r="F46" s="75">
        <v>22.22</v>
      </c>
      <c r="G46" s="75">
        <v>19.91</v>
      </c>
      <c r="H46" s="75">
        <v>17.84</v>
      </c>
      <c r="I46" s="75">
        <v>15.99</v>
      </c>
      <c r="J46" s="75">
        <v>14.35</v>
      </c>
      <c r="K46" s="75">
        <v>12.89</v>
      </c>
      <c r="L46" s="75">
        <v>11.59</v>
      </c>
      <c r="M46" s="75">
        <v>10.44</v>
      </c>
      <c r="N46" s="75">
        <v>9.42</v>
      </c>
      <c r="O46" s="75">
        <v>8.51</v>
      </c>
      <c r="P46" s="75">
        <v>7.71</v>
      </c>
      <c r="Q46" s="75">
        <v>6.99</v>
      </c>
      <c r="R46" s="75">
        <v>6.36</v>
      </c>
      <c r="S46" s="75">
        <v>5.79</v>
      </c>
      <c r="T46" s="75">
        <v>5.28</v>
      </c>
      <c r="U46" s="75">
        <v>4.83</v>
      </c>
      <c r="V46" s="75">
        <v>4.42</v>
      </c>
      <c r="W46" s="75">
        <v>4.05</v>
      </c>
      <c r="X46" s="75">
        <v>3.72</v>
      </c>
      <c r="Y46" s="75">
        <v>3.42</v>
      </c>
      <c r="Z46" s="75">
        <v>3.15</v>
      </c>
      <c r="AA46" s="75">
        <v>2.9</v>
      </c>
    </row>
    <row r="47" spans="1:27" x14ac:dyDescent="0.25">
      <c r="A47" s="74">
        <v>42</v>
      </c>
      <c r="B47" s="75">
        <v>30</v>
      </c>
      <c r="C47" s="75">
        <v>30</v>
      </c>
      <c r="D47" s="75">
        <v>29.44</v>
      </c>
      <c r="E47" s="75">
        <v>27.04</v>
      </c>
      <c r="F47" s="75">
        <v>24.22</v>
      </c>
      <c r="G47" s="75">
        <v>21.68</v>
      </c>
      <c r="H47" s="75">
        <v>19.41</v>
      </c>
      <c r="I47" s="75">
        <v>17.39</v>
      </c>
      <c r="J47" s="75">
        <v>15.58</v>
      </c>
      <c r="K47" s="75">
        <v>13.97</v>
      </c>
      <c r="L47" s="75">
        <v>12.54</v>
      </c>
      <c r="M47" s="75">
        <v>11.27</v>
      </c>
      <c r="N47" s="75">
        <v>10.15</v>
      </c>
      <c r="O47" s="75">
        <v>9.15</v>
      </c>
      <c r="P47" s="75">
        <v>8.27</v>
      </c>
      <c r="Q47" s="75">
        <v>7.48</v>
      </c>
      <c r="R47" s="75">
        <v>6.78</v>
      </c>
      <c r="S47" s="75">
        <v>6.16</v>
      </c>
      <c r="T47" s="75">
        <v>5.61</v>
      </c>
      <c r="U47" s="75">
        <v>5.1100000000000003</v>
      </c>
      <c r="V47" s="75">
        <v>4.67</v>
      </c>
      <c r="W47" s="75">
        <v>4.2699999999999996</v>
      </c>
      <c r="X47" s="75">
        <v>3.91</v>
      </c>
      <c r="Y47" s="75">
        <v>3.59</v>
      </c>
      <c r="Z47" s="75">
        <v>3.3</v>
      </c>
      <c r="AA47" s="75">
        <v>3.03</v>
      </c>
    </row>
    <row r="48" spans="1:27" x14ac:dyDescent="0.25">
      <c r="A48" s="74">
        <v>43</v>
      </c>
      <c r="B48" s="75">
        <v>30</v>
      </c>
      <c r="C48" s="75">
        <v>30</v>
      </c>
      <c r="D48" s="75">
        <v>30</v>
      </c>
      <c r="E48" s="75">
        <v>29.11</v>
      </c>
      <c r="F48" s="75">
        <v>26.41</v>
      </c>
      <c r="G48" s="75">
        <v>23.64</v>
      </c>
      <c r="H48" s="75">
        <v>21.16</v>
      </c>
      <c r="I48" s="75">
        <v>18.93</v>
      </c>
      <c r="J48" s="75">
        <v>16.940000000000001</v>
      </c>
      <c r="K48" s="75">
        <v>15.17</v>
      </c>
      <c r="L48" s="75">
        <v>13.6</v>
      </c>
      <c r="M48" s="75">
        <v>12.2</v>
      </c>
      <c r="N48" s="75">
        <v>10.96</v>
      </c>
      <c r="O48" s="75">
        <v>9.86</v>
      </c>
      <c r="P48" s="75">
        <v>8.89</v>
      </c>
      <c r="Q48" s="75">
        <v>8.02</v>
      </c>
      <c r="R48" s="75">
        <v>7.26</v>
      </c>
      <c r="S48" s="75">
        <v>6.58</v>
      </c>
      <c r="T48" s="75">
        <v>5.97</v>
      </c>
      <c r="U48" s="75">
        <v>5.43</v>
      </c>
      <c r="V48" s="75">
        <v>4.95</v>
      </c>
      <c r="W48" s="75">
        <v>4.5199999999999996</v>
      </c>
      <c r="X48" s="75">
        <v>4.13</v>
      </c>
      <c r="Y48" s="75">
        <v>3.78</v>
      </c>
      <c r="Z48" s="75">
        <v>3.47</v>
      </c>
      <c r="AA48" s="75">
        <v>3.18</v>
      </c>
    </row>
    <row r="49" spans="1:27" x14ac:dyDescent="0.25">
      <c r="A49" s="74">
        <v>44</v>
      </c>
      <c r="B49" s="75">
        <v>30</v>
      </c>
      <c r="C49" s="75">
        <v>30</v>
      </c>
      <c r="D49" s="75">
        <v>30</v>
      </c>
      <c r="E49" s="75">
        <v>30</v>
      </c>
      <c r="F49" s="75">
        <v>28.78</v>
      </c>
      <c r="G49" s="75">
        <v>25.8</v>
      </c>
      <c r="H49" s="75">
        <v>23.08</v>
      </c>
      <c r="I49" s="75">
        <v>20.64</v>
      </c>
      <c r="J49" s="75">
        <v>18.45</v>
      </c>
      <c r="K49" s="75">
        <v>16.510000000000002</v>
      </c>
      <c r="L49" s="75">
        <v>14.77</v>
      </c>
      <c r="M49" s="75">
        <v>13.23</v>
      </c>
      <c r="N49" s="75">
        <v>11.86</v>
      </c>
      <c r="O49" s="75">
        <v>10.65</v>
      </c>
      <c r="P49" s="75">
        <v>9.58</v>
      </c>
      <c r="Q49" s="75">
        <v>8.6300000000000008</v>
      </c>
      <c r="R49" s="75">
        <v>7.78</v>
      </c>
      <c r="S49" s="75">
        <v>7.04</v>
      </c>
      <c r="T49" s="75">
        <v>6.37</v>
      </c>
      <c r="U49" s="75">
        <v>5.78</v>
      </c>
      <c r="V49" s="75">
        <v>5.26</v>
      </c>
      <c r="W49" s="75">
        <v>4.79</v>
      </c>
      <c r="X49" s="75">
        <v>4.3600000000000003</v>
      </c>
      <c r="Y49" s="75">
        <v>3.99</v>
      </c>
      <c r="Z49" s="75">
        <v>3.65</v>
      </c>
      <c r="AA49" s="75">
        <v>3.34</v>
      </c>
    </row>
    <row r="50" spans="1:27" x14ac:dyDescent="0.25">
      <c r="A50" s="74">
        <v>45</v>
      </c>
      <c r="B50" s="75">
        <v>30</v>
      </c>
      <c r="C50" s="75">
        <v>30</v>
      </c>
      <c r="D50" s="75">
        <v>30</v>
      </c>
      <c r="E50" s="75">
        <v>30</v>
      </c>
      <c r="F50" s="75">
        <v>30</v>
      </c>
      <c r="G50" s="75">
        <v>28.16</v>
      </c>
      <c r="H50" s="75">
        <v>25.19</v>
      </c>
      <c r="I50" s="75">
        <v>22.52</v>
      </c>
      <c r="J50" s="75">
        <v>20.13</v>
      </c>
      <c r="K50" s="75">
        <v>17.98</v>
      </c>
      <c r="L50" s="75">
        <v>16.079999999999998</v>
      </c>
      <c r="M50" s="75">
        <v>14.38</v>
      </c>
      <c r="N50" s="75">
        <v>12.87</v>
      </c>
      <c r="O50" s="75">
        <v>11.53</v>
      </c>
      <c r="P50" s="75">
        <v>10.35</v>
      </c>
      <c r="Q50" s="75">
        <v>9.3000000000000007</v>
      </c>
      <c r="R50" s="75">
        <v>8.3699999999999992</v>
      </c>
      <c r="S50" s="75">
        <v>7.55</v>
      </c>
      <c r="T50" s="75">
        <v>6.82</v>
      </c>
      <c r="U50" s="75">
        <v>6.17</v>
      </c>
      <c r="V50" s="75">
        <v>5.6</v>
      </c>
      <c r="W50" s="75">
        <v>5.08</v>
      </c>
      <c r="X50" s="75">
        <v>4.63</v>
      </c>
      <c r="Y50" s="75">
        <v>4.22</v>
      </c>
      <c r="Z50" s="75">
        <v>3.85</v>
      </c>
      <c r="AA50" s="75">
        <v>3.52</v>
      </c>
    </row>
    <row r="51" spans="1:27" x14ac:dyDescent="0.25">
      <c r="A51" s="74">
        <v>46</v>
      </c>
      <c r="B51" s="75">
        <v>30</v>
      </c>
      <c r="C51" s="75">
        <v>30</v>
      </c>
      <c r="D51" s="75">
        <v>30</v>
      </c>
      <c r="E51" s="75">
        <v>30</v>
      </c>
      <c r="F51" s="75">
        <v>30</v>
      </c>
      <c r="G51" s="75">
        <v>29.7</v>
      </c>
      <c r="H51" s="75">
        <v>27.52</v>
      </c>
      <c r="I51" s="75">
        <v>24.6</v>
      </c>
      <c r="J51" s="75">
        <v>21.97</v>
      </c>
      <c r="K51" s="75">
        <v>19.62</v>
      </c>
      <c r="L51" s="75">
        <v>17.52</v>
      </c>
      <c r="M51" s="75">
        <v>15.65</v>
      </c>
      <c r="N51" s="75">
        <v>13.99</v>
      </c>
      <c r="O51" s="75">
        <v>12.51</v>
      </c>
      <c r="P51" s="75">
        <v>11.21</v>
      </c>
      <c r="Q51" s="75">
        <v>10.050000000000001</v>
      </c>
      <c r="R51" s="75">
        <v>9.0299999999999994</v>
      </c>
      <c r="S51" s="75">
        <v>8.1199999999999992</v>
      </c>
      <c r="T51" s="75">
        <v>7.32</v>
      </c>
      <c r="U51" s="75">
        <v>6.61</v>
      </c>
      <c r="V51" s="75">
        <v>5.98</v>
      </c>
      <c r="W51" s="75">
        <v>5.42</v>
      </c>
      <c r="X51" s="75">
        <v>4.92</v>
      </c>
      <c r="Y51" s="75">
        <v>4.47</v>
      </c>
      <c r="Z51" s="75">
        <v>4.07</v>
      </c>
      <c r="AA51" s="75">
        <v>3.71</v>
      </c>
    </row>
    <row r="52" spans="1:27" x14ac:dyDescent="0.25">
      <c r="A52" s="74">
        <v>47</v>
      </c>
      <c r="B52" s="75">
        <v>30</v>
      </c>
      <c r="C52" s="75">
        <v>30</v>
      </c>
      <c r="D52" s="75">
        <v>30</v>
      </c>
      <c r="E52" s="75">
        <v>30</v>
      </c>
      <c r="F52" s="75">
        <v>30</v>
      </c>
      <c r="G52" s="75">
        <v>30</v>
      </c>
      <c r="H52" s="75">
        <v>29.37</v>
      </c>
      <c r="I52" s="75">
        <v>26.88</v>
      </c>
      <c r="J52" s="75">
        <v>24.01</v>
      </c>
      <c r="K52" s="75">
        <v>21.43</v>
      </c>
      <c r="L52" s="75">
        <v>19.13</v>
      </c>
      <c r="M52" s="75">
        <v>17.07</v>
      </c>
      <c r="N52" s="75">
        <v>15.23</v>
      </c>
      <c r="O52" s="75">
        <v>13.61</v>
      </c>
      <c r="P52" s="75">
        <v>12.16</v>
      </c>
      <c r="Q52" s="75">
        <v>10.89</v>
      </c>
      <c r="R52" s="75">
        <v>9.76</v>
      </c>
      <c r="S52" s="75">
        <v>8.76</v>
      </c>
      <c r="T52" s="75">
        <v>7.88</v>
      </c>
      <c r="U52" s="75">
        <v>7.09</v>
      </c>
      <c r="V52" s="75">
        <v>6.4</v>
      </c>
      <c r="W52" s="75">
        <v>5.78</v>
      </c>
      <c r="X52" s="75">
        <v>5.24</v>
      </c>
      <c r="Y52" s="75">
        <v>4.75</v>
      </c>
      <c r="Z52" s="75">
        <v>4.32</v>
      </c>
      <c r="AA52" s="75">
        <v>3.93</v>
      </c>
    </row>
    <row r="53" spans="1:27" x14ac:dyDescent="0.25">
      <c r="A53" s="74">
        <v>48</v>
      </c>
      <c r="B53" s="75">
        <v>30</v>
      </c>
      <c r="C53" s="75">
        <v>30</v>
      </c>
      <c r="D53" s="75">
        <v>30</v>
      </c>
      <c r="E53" s="75">
        <v>30</v>
      </c>
      <c r="F53" s="75">
        <v>30</v>
      </c>
      <c r="G53" s="75">
        <v>30</v>
      </c>
      <c r="H53" s="75">
        <v>30</v>
      </c>
      <c r="I53" s="75">
        <v>29.04</v>
      </c>
      <c r="J53" s="75">
        <v>26.26</v>
      </c>
      <c r="K53" s="75">
        <v>23.43</v>
      </c>
      <c r="L53" s="75">
        <v>20.9</v>
      </c>
      <c r="M53" s="75">
        <v>18.64</v>
      </c>
      <c r="N53" s="75">
        <v>16.62</v>
      </c>
      <c r="O53" s="75">
        <v>14.82</v>
      </c>
      <c r="P53" s="75">
        <v>13.23</v>
      </c>
      <c r="Q53" s="75">
        <v>11.82</v>
      </c>
      <c r="R53" s="75">
        <v>10.57</v>
      </c>
      <c r="S53" s="75">
        <v>9.4700000000000006</v>
      </c>
      <c r="T53" s="75">
        <v>8.5</v>
      </c>
      <c r="U53" s="75">
        <v>7.63</v>
      </c>
      <c r="V53" s="75">
        <v>6.87</v>
      </c>
      <c r="W53" s="75">
        <v>6.19</v>
      </c>
      <c r="X53" s="75">
        <v>5.59</v>
      </c>
      <c r="Y53" s="75">
        <v>5.0599999999999996</v>
      </c>
      <c r="Z53" s="75">
        <v>4.59</v>
      </c>
      <c r="AA53" s="75">
        <v>4.16</v>
      </c>
    </row>
    <row r="54" spans="1:27" x14ac:dyDescent="0.25">
      <c r="A54" s="74">
        <v>49</v>
      </c>
      <c r="B54" s="75">
        <v>30</v>
      </c>
      <c r="C54" s="75">
        <v>30</v>
      </c>
      <c r="D54" s="75">
        <v>30</v>
      </c>
      <c r="E54" s="75">
        <v>30</v>
      </c>
      <c r="F54" s="75">
        <v>30</v>
      </c>
      <c r="G54" s="75">
        <v>30</v>
      </c>
      <c r="H54" s="75">
        <v>30</v>
      </c>
      <c r="I54" s="75">
        <v>30</v>
      </c>
      <c r="J54" s="75">
        <v>28.72</v>
      </c>
      <c r="K54" s="75">
        <v>25.64</v>
      </c>
      <c r="L54" s="75">
        <v>22.86</v>
      </c>
      <c r="M54" s="75">
        <v>20.38</v>
      </c>
      <c r="N54" s="75">
        <v>18.16</v>
      </c>
      <c r="O54" s="75">
        <v>16.18</v>
      </c>
      <c r="P54" s="75">
        <v>14.42</v>
      </c>
      <c r="Q54" s="75">
        <v>12.86</v>
      </c>
      <c r="R54" s="75">
        <v>11.48</v>
      </c>
      <c r="S54" s="75">
        <v>10.27</v>
      </c>
      <c r="T54" s="75">
        <v>9.19</v>
      </c>
      <c r="U54" s="75">
        <v>8.24</v>
      </c>
      <c r="V54" s="75">
        <v>7.4</v>
      </c>
      <c r="W54" s="75">
        <v>6.65</v>
      </c>
      <c r="X54" s="75">
        <v>5.99</v>
      </c>
      <c r="Y54" s="75">
        <v>5.41</v>
      </c>
      <c r="Z54" s="75">
        <v>4.8899999999999997</v>
      </c>
      <c r="AA54" s="75">
        <v>4.43</v>
      </c>
    </row>
    <row r="55" spans="1:27" x14ac:dyDescent="0.25">
      <c r="A55" s="74">
        <v>50</v>
      </c>
      <c r="B55" s="75">
        <v>30</v>
      </c>
      <c r="C55" s="75">
        <v>30</v>
      </c>
      <c r="D55" s="75">
        <v>30</v>
      </c>
      <c r="E55" s="75">
        <v>30</v>
      </c>
      <c r="F55" s="75">
        <v>30</v>
      </c>
      <c r="G55" s="75">
        <v>30</v>
      </c>
      <c r="H55" s="75">
        <v>30</v>
      </c>
      <c r="I55" s="75">
        <v>30</v>
      </c>
      <c r="J55" s="75">
        <v>30</v>
      </c>
      <c r="K55" s="75">
        <v>28.07</v>
      </c>
      <c r="L55" s="75">
        <v>25.03</v>
      </c>
      <c r="M55" s="75">
        <v>22.3</v>
      </c>
      <c r="N55" s="75">
        <v>19.86</v>
      </c>
      <c r="O55" s="75">
        <v>17.68</v>
      </c>
      <c r="P55" s="75">
        <v>15.74</v>
      </c>
      <c r="Q55" s="75">
        <v>14.02</v>
      </c>
      <c r="R55" s="75">
        <v>12.5</v>
      </c>
      <c r="S55" s="75">
        <v>11.15</v>
      </c>
      <c r="T55" s="75">
        <v>9.9600000000000009</v>
      </c>
      <c r="U55" s="75">
        <v>8.91</v>
      </c>
      <c r="V55" s="75">
        <v>7.98</v>
      </c>
      <c r="W55" s="75">
        <v>7.16</v>
      </c>
      <c r="X55" s="75">
        <v>6.44</v>
      </c>
      <c r="Y55" s="75">
        <v>5.79</v>
      </c>
      <c r="Z55" s="75">
        <v>5.23</v>
      </c>
      <c r="AA55" s="75">
        <v>4.72</v>
      </c>
    </row>
    <row r="56" spans="1:27" x14ac:dyDescent="0.25">
      <c r="A56" s="74">
        <v>51</v>
      </c>
      <c r="B56" s="75">
        <v>30</v>
      </c>
      <c r="C56" s="75">
        <v>30</v>
      </c>
      <c r="D56" s="75">
        <v>30</v>
      </c>
      <c r="E56" s="75">
        <v>30</v>
      </c>
      <c r="F56" s="75">
        <v>30</v>
      </c>
      <c r="G56" s="75">
        <v>30</v>
      </c>
      <c r="H56" s="75">
        <v>30</v>
      </c>
      <c r="I56" s="75">
        <v>30</v>
      </c>
      <c r="J56" s="75">
        <v>30</v>
      </c>
      <c r="K56" s="75">
        <v>29.67</v>
      </c>
      <c r="L56" s="75">
        <v>27.42</v>
      </c>
      <c r="M56" s="75">
        <v>24.43</v>
      </c>
      <c r="N56" s="75">
        <v>21.75</v>
      </c>
      <c r="O56" s="75">
        <v>19.350000000000001</v>
      </c>
      <c r="P56" s="75">
        <v>17.22</v>
      </c>
      <c r="Q56" s="75">
        <v>15.32</v>
      </c>
      <c r="R56" s="75">
        <v>13.64</v>
      </c>
      <c r="S56" s="75">
        <v>12.15</v>
      </c>
      <c r="T56" s="75">
        <v>10.83</v>
      </c>
      <c r="U56" s="75">
        <v>9.67</v>
      </c>
      <c r="V56" s="75">
        <v>8.64</v>
      </c>
      <c r="W56" s="75">
        <v>7.73</v>
      </c>
      <c r="X56" s="75">
        <v>6.93</v>
      </c>
      <c r="Y56" s="75">
        <v>6.23</v>
      </c>
      <c r="Z56" s="75">
        <v>5.6</v>
      </c>
      <c r="AA56" s="75">
        <v>5.05</v>
      </c>
    </row>
    <row r="57" spans="1:27" x14ac:dyDescent="0.25">
      <c r="A57" s="74">
        <v>52</v>
      </c>
      <c r="B57" s="75">
        <v>30</v>
      </c>
      <c r="C57" s="75">
        <v>30</v>
      </c>
      <c r="D57" s="75">
        <v>30</v>
      </c>
      <c r="E57" s="75">
        <v>30</v>
      </c>
      <c r="F57" s="75">
        <v>30</v>
      </c>
      <c r="G57" s="75">
        <v>30</v>
      </c>
      <c r="H57" s="75">
        <v>30</v>
      </c>
      <c r="I57" s="75">
        <v>30</v>
      </c>
      <c r="J57" s="75">
        <v>30</v>
      </c>
      <c r="K57" s="75">
        <v>30</v>
      </c>
      <c r="L57" s="75">
        <v>29.34</v>
      </c>
      <c r="M57" s="75">
        <v>26.78</v>
      </c>
      <c r="N57" s="75">
        <v>23.84</v>
      </c>
      <c r="O57" s="75">
        <v>21.21</v>
      </c>
      <c r="P57" s="75">
        <v>18.850000000000001</v>
      </c>
      <c r="Q57" s="75">
        <v>16.760000000000002</v>
      </c>
      <c r="R57" s="75">
        <v>14.9</v>
      </c>
      <c r="S57" s="75">
        <v>13.26</v>
      </c>
      <c r="T57" s="75">
        <v>11.8</v>
      </c>
      <c r="U57" s="75">
        <v>10.51</v>
      </c>
      <c r="V57" s="75">
        <v>9.3800000000000008</v>
      </c>
      <c r="W57" s="75">
        <v>8.3699999999999992</v>
      </c>
      <c r="X57" s="75">
        <v>7.49</v>
      </c>
      <c r="Y57" s="75">
        <v>6.71</v>
      </c>
      <c r="Z57" s="75">
        <v>6.02</v>
      </c>
      <c r="AA57" s="75">
        <v>5.41</v>
      </c>
    </row>
    <row r="58" spans="1:27" x14ac:dyDescent="0.25">
      <c r="A58" s="74">
        <v>53</v>
      </c>
      <c r="B58" s="75">
        <v>30</v>
      </c>
      <c r="C58" s="75">
        <v>30</v>
      </c>
      <c r="D58" s="75">
        <v>30</v>
      </c>
      <c r="E58" s="75">
        <v>30</v>
      </c>
      <c r="F58" s="75">
        <v>30</v>
      </c>
      <c r="G58" s="75">
        <v>30</v>
      </c>
      <c r="H58" s="75">
        <v>30</v>
      </c>
      <c r="I58" s="75">
        <v>30</v>
      </c>
      <c r="J58" s="75">
        <v>30</v>
      </c>
      <c r="K58" s="75">
        <v>30</v>
      </c>
      <c r="L58" s="75">
        <v>30</v>
      </c>
      <c r="M58" s="75">
        <v>29.01</v>
      </c>
      <c r="N58" s="75">
        <v>26.16</v>
      </c>
      <c r="O58" s="75">
        <v>23.27</v>
      </c>
      <c r="P58" s="75">
        <v>20.67</v>
      </c>
      <c r="Q58" s="75">
        <v>18.37</v>
      </c>
      <c r="R58" s="75">
        <v>16.309999999999999</v>
      </c>
      <c r="S58" s="75">
        <v>14.49</v>
      </c>
      <c r="T58" s="75">
        <v>12.88</v>
      </c>
      <c r="U58" s="75">
        <v>11.46</v>
      </c>
      <c r="V58" s="75">
        <v>10.199999999999999</v>
      </c>
      <c r="W58" s="75">
        <v>9.09</v>
      </c>
      <c r="X58" s="75">
        <v>8.11</v>
      </c>
      <c r="Y58" s="75">
        <v>7.25</v>
      </c>
      <c r="Z58" s="75">
        <v>6.49</v>
      </c>
      <c r="AA58" s="75">
        <v>5.81</v>
      </c>
    </row>
    <row r="59" spans="1:27" x14ac:dyDescent="0.25">
      <c r="A59" s="74">
        <v>54</v>
      </c>
      <c r="B59" s="75">
        <v>30</v>
      </c>
      <c r="C59" s="75">
        <v>30</v>
      </c>
      <c r="D59" s="75">
        <v>30</v>
      </c>
      <c r="E59" s="75">
        <v>30</v>
      </c>
      <c r="F59" s="75">
        <v>30</v>
      </c>
      <c r="G59" s="75">
        <v>30</v>
      </c>
      <c r="H59" s="75">
        <v>30</v>
      </c>
      <c r="I59" s="75">
        <v>30</v>
      </c>
      <c r="J59" s="75">
        <v>30</v>
      </c>
      <c r="K59" s="75">
        <v>30</v>
      </c>
      <c r="L59" s="75">
        <v>30</v>
      </c>
      <c r="M59" s="75">
        <v>30</v>
      </c>
      <c r="N59" s="75">
        <v>28.69</v>
      </c>
      <c r="O59" s="75">
        <v>25.54</v>
      </c>
      <c r="P59" s="75">
        <v>22.69</v>
      </c>
      <c r="Q59" s="75">
        <v>20.149999999999999</v>
      </c>
      <c r="R59" s="75">
        <v>17.89</v>
      </c>
      <c r="S59" s="75">
        <v>15.88</v>
      </c>
      <c r="T59" s="75">
        <v>14.09</v>
      </c>
      <c r="U59" s="75">
        <v>12.52</v>
      </c>
      <c r="V59" s="75">
        <v>11.12</v>
      </c>
      <c r="W59" s="75">
        <v>9.89</v>
      </c>
      <c r="X59" s="75">
        <v>8.81</v>
      </c>
      <c r="Y59" s="75">
        <v>7.85</v>
      </c>
      <c r="Z59" s="75">
        <v>7.01</v>
      </c>
      <c r="AA59" s="75">
        <v>6.27</v>
      </c>
    </row>
    <row r="60" spans="1:27" x14ac:dyDescent="0.25">
      <c r="A60" s="74">
        <v>55</v>
      </c>
      <c r="B60" s="75">
        <v>30</v>
      </c>
      <c r="C60" s="75">
        <v>30</v>
      </c>
      <c r="D60" s="75">
        <v>30</v>
      </c>
      <c r="E60" s="75">
        <v>30</v>
      </c>
      <c r="F60" s="75">
        <v>30</v>
      </c>
      <c r="G60" s="75">
        <v>30</v>
      </c>
      <c r="H60" s="75">
        <v>30</v>
      </c>
      <c r="I60" s="75">
        <v>30</v>
      </c>
      <c r="J60" s="75">
        <v>30</v>
      </c>
      <c r="K60" s="75">
        <v>30</v>
      </c>
      <c r="L60" s="75">
        <v>30</v>
      </c>
      <c r="M60" s="75">
        <v>30</v>
      </c>
      <c r="N60" s="75">
        <v>30</v>
      </c>
      <c r="O60" s="75">
        <v>28.06</v>
      </c>
      <c r="P60" s="75">
        <v>24.93</v>
      </c>
      <c r="Q60" s="75">
        <v>22.14</v>
      </c>
      <c r="R60" s="75">
        <v>19.64</v>
      </c>
      <c r="S60" s="75">
        <v>17.420000000000002</v>
      </c>
      <c r="T60" s="75">
        <v>15.45</v>
      </c>
      <c r="U60" s="75">
        <v>13.7</v>
      </c>
      <c r="V60" s="75">
        <v>12.16</v>
      </c>
      <c r="W60" s="75">
        <v>10.79</v>
      </c>
      <c r="X60" s="75">
        <v>9.59</v>
      </c>
      <c r="Y60" s="75">
        <v>8.5299999999999994</v>
      </c>
      <c r="Z60" s="75">
        <v>7.6</v>
      </c>
      <c r="AA60" s="75">
        <v>6.78</v>
      </c>
    </row>
    <row r="61" spans="1:27" x14ac:dyDescent="0.25">
      <c r="A61" s="74">
        <v>56</v>
      </c>
      <c r="B61" s="75">
        <v>30</v>
      </c>
      <c r="C61" s="75">
        <v>30</v>
      </c>
      <c r="D61" s="75">
        <v>30</v>
      </c>
      <c r="E61" s="75">
        <v>30</v>
      </c>
      <c r="F61" s="75">
        <v>30</v>
      </c>
      <c r="G61" s="75">
        <v>30</v>
      </c>
      <c r="H61" s="75">
        <v>30</v>
      </c>
      <c r="I61" s="75">
        <v>30</v>
      </c>
      <c r="J61" s="75">
        <v>30</v>
      </c>
      <c r="K61" s="75">
        <v>30</v>
      </c>
      <c r="L61" s="75">
        <v>30</v>
      </c>
      <c r="M61" s="75">
        <v>30</v>
      </c>
      <c r="N61" s="75">
        <v>30</v>
      </c>
      <c r="O61" s="75">
        <v>29.69</v>
      </c>
      <c r="P61" s="75">
        <v>27.41</v>
      </c>
      <c r="Q61" s="75">
        <v>24.34</v>
      </c>
      <c r="R61" s="75">
        <v>21.59</v>
      </c>
      <c r="S61" s="75">
        <v>19.14</v>
      </c>
      <c r="T61" s="75">
        <v>16.96</v>
      </c>
      <c r="U61" s="75">
        <v>15.03</v>
      </c>
      <c r="V61" s="75">
        <v>13.32</v>
      </c>
      <c r="W61" s="75">
        <v>11.8</v>
      </c>
      <c r="X61" s="75">
        <v>10.47</v>
      </c>
      <c r="Y61" s="75">
        <v>9.2899999999999991</v>
      </c>
      <c r="Z61" s="75">
        <v>8.26</v>
      </c>
      <c r="AA61" s="75">
        <v>7.35</v>
      </c>
    </row>
    <row r="62" spans="1:27" x14ac:dyDescent="0.25">
      <c r="A62" s="74">
        <v>57</v>
      </c>
      <c r="B62" s="75">
        <v>30</v>
      </c>
      <c r="C62" s="75">
        <v>30</v>
      </c>
      <c r="D62" s="75">
        <v>30</v>
      </c>
      <c r="E62" s="75">
        <v>30</v>
      </c>
      <c r="F62" s="75">
        <v>30</v>
      </c>
      <c r="G62" s="75">
        <v>30</v>
      </c>
      <c r="H62" s="75">
        <v>30</v>
      </c>
      <c r="I62" s="75">
        <v>30</v>
      </c>
      <c r="J62" s="75">
        <v>30</v>
      </c>
      <c r="K62" s="75">
        <v>30</v>
      </c>
      <c r="L62" s="75">
        <v>30</v>
      </c>
      <c r="M62" s="75">
        <v>30</v>
      </c>
      <c r="N62" s="75">
        <v>30</v>
      </c>
      <c r="O62" s="75">
        <v>30</v>
      </c>
      <c r="P62" s="75">
        <v>29.36</v>
      </c>
      <c r="Q62" s="75">
        <v>26.78</v>
      </c>
      <c r="R62" s="75">
        <v>23.76</v>
      </c>
      <c r="S62" s="75">
        <v>21.06</v>
      </c>
      <c r="T62" s="75">
        <v>18.649999999999999</v>
      </c>
      <c r="U62" s="75">
        <v>16.510000000000002</v>
      </c>
      <c r="V62" s="75">
        <v>14.61</v>
      </c>
      <c r="W62" s="75">
        <v>12.94</v>
      </c>
      <c r="X62" s="75">
        <v>11.46</v>
      </c>
      <c r="Y62" s="75">
        <v>10.15</v>
      </c>
      <c r="Z62" s="75">
        <v>9</v>
      </c>
      <c r="AA62" s="75">
        <v>8</v>
      </c>
    </row>
    <row r="63" spans="1:27" x14ac:dyDescent="0.25">
      <c r="A63" s="74">
        <v>58</v>
      </c>
      <c r="B63" s="75">
        <v>30</v>
      </c>
      <c r="C63" s="75">
        <v>30</v>
      </c>
      <c r="D63" s="75">
        <v>30</v>
      </c>
      <c r="E63" s="75">
        <v>30</v>
      </c>
      <c r="F63" s="75">
        <v>30</v>
      </c>
      <c r="G63" s="75">
        <v>30</v>
      </c>
      <c r="H63" s="75">
        <v>30</v>
      </c>
      <c r="I63" s="75">
        <v>30</v>
      </c>
      <c r="J63" s="75">
        <v>30</v>
      </c>
      <c r="K63" s="75">
        <v>30</v>
      </c>
      <c r="L63" s="75">
        <v>30</v>
      </c>
      <c r="M63" s="75">
        <v>30</v>
      </c>
      <c r="N63" s="75">
        <v>30</v>
      </c>
      <c r="O63" s="75">
        <v>30</v>
      </c>
      <c r="P63" s="75">
        <v>30</v>
      </c>
      <c r="Q63" s="75">
        <v>29.03</v>
      </c>
      <c r="R63" s="75">
        <v>26.17</v>
      </c>
      <c r="S63" s="75">
        <v>23.19</v>
      </c>
      <c r="T63" s="75">
        <v>20.53</v>
      </c>
      <c r="U63" s="75">
        <v>18.170000000000002</v>
      </c>
      <c r="V63" s="75">
        <v>16.07</v>
      </c>
      <c r="W63" s="75">
        <v>14.21</v>
      </c>
      <c r="X63" s="75">
        <v>12.56</v>
      </c>
      <c r="Y63" s="75">
        <v>11.11</v>
      </c>
      <c r="Z63" s="75">
        <v>9.84</v>
      </c>
      <c r="AA63" s="75">
        <v>8.7200000000000006</v>
      </c>
    </row>
    <row r="64" spans="1:27" x14ac:dyDescent="0.25">
      <c r="A64" s="74">
        <v>59</v>
      </c>
      <c r="B64" s="75">
        <v>30</v>
      </c>
      <c r="C64" s="75">
        <v>30</v>
      </c>
      <c r="D64" s="75">
        <v>30</v>
      </c>
      <c r="E64" s="75">
        <v>30</v>
      </c>
      <c r="F64" s="75">
        <v>30</v>
      </c>
      <c r="G64" s="75">
        <v>30</v>
      </c>
      <c r="H64" s="75">
        <v>30</v>
      </c>
      <c r="I64" s="75">
        <v>30</v>
      </c>
      <c r="J64" s="75">
        <v>30</v>
      </c>
      <c r="K64" s="75">
        <v>30</v>
      </c>
      <c r="L64" s="75">
        <v>30</v>
      </c>
      <c r="M64" s="75">
        <v>30</v>
      </c>
      <c r="N64" s="75">
        <v>30</v>
      </c>
      <c r="O64" s="75">
        <v>30</v>
      </c>
      <c r="P64" s="75">
        <v>30</v>
      </c>
      <c r="Q64" s="75">
        <v>30</v>
      </c>
      <c r="R64" s="75">
        <v>28.72</v>
      </c>
      <c r="S64" s="75">
        <v>25.56</v>
      </c>
      <c r="T64" s="75">
        <v>22.63</v>
      </c>
      <c r="U64" s="75">
        <v>20.02</v>
      </c>
      <c r="V64" s="75">
        <v>17.690000000000001</v>
      </c>
      <c r="W64" s="75">
        <v>15.63</v>
      </c>
      <c r="X64" s="75">
        <v>13.81</v>
      </c>
      <c r="Y64" s="75">
        <v>12.2</v>
      </c>
      <c r="Z64" s="75">
        <v>10.78</v>
      </c>
      <c r="AA64" s="75">
        <v>9.5299999999999994</v>
      </c>
    </row>
    <row r="65" spans="1:27" x14ac:dyDescent="0.25">
      <c r="A65" s="74">
        <v>60</v>
      </c>
      <c r="B65" s="75">
        <v>30</v>
      </c>
      <c r="C65" s="75">
        <v>30</v>
      </c>
      <c r="D65" s="75">
        <v>30</v>
      </c>
      <c r="E65" s="75">
        <v>30</v>
      </c>
      <c r="F65" s="75">
        <v>30</v>
      </c>
      <c r="G65" s="75">
        <v>30</v>
      </c>
      <c r="H65" s="75">
        <v>30</v>
      </c>
      <c r="I65" s="75">
        <v>30</v>
      </c>
      <c r="J65" s="75">
        <v>30</v>
      </c>
      <c r="K65" s="75">
        <v>30</v>
      </c>
      <c r="L65" s="75">
        <v>30</v>
      </c>
      <c r="M65" s="75">
        <v>30</v>
      </c>
      <c r="N65" s="75">
        <v>30</v>
      </c>
      <c r="O65" s="75">
        <v>30</v>
      </c>
      <c r="P65" s="75">
        <v>30</v>
      </c>
      <c r="Q65" s="75">
        <v>30</v>
      </c>
      <c r="R65" s="75">
        <v>30</v>
      </c>
      <c r="S65" s="75">
        <v>28.2</v>
      </c>
      <c r="T65" s="75">
        <v>24.98</v>
      </c>
      <c r="U65" s="75">
        <v>22.09</v>
      </c>
      <c r="V65" s="75">
        <v>19.52</v>
      </c>
      <c r="W65" s="75">
        <v>17.23</v>
      </c>
      <c r="X65" s="75">
        <v>15.2</v>
      </c>
      <c r="Y65" s="75">
        <v>13.41</v>
      </c>
      <c r="Z65" s="75">
        <v>11.84</v>
      </c>
      <c r="AA65" s="75">
        <v>10.45</v>
      </c>
    </row>
    <row r="66" spans="1:27" x14ac:dyDescent="0.25">
      <c r="A66" s="74">
        <v>61</v>
      </c>
      <c r="B66" s="75">
        <v>30</v>
      </c>
      <c r="C66" s="75">
        <v>30</v>
      </c>
      <c r="D66" s="75">
        <v>30</v>
      </c>
      <c r="E66" s="75">
        <v>30</v>
      </c>
      <c r="F66" s="75">
        <v>30</v>
      </c>
      <c r="G66" s="75">
        <v>30</v>
      </c>
      <c r="H66" s="75">
        <v>30</v>
      </c>
      <c r="I66" s="75">
        <v>30</v>
      </c>
      <c r="J66" s="75">
        <v>30</v>
      </c>
      <c r="K66" s="75">
        <v>30</v>
      </c>
      <c r="L66" s="75">
        <v>30</v>
      </c>
      <c r="M66" s="75">
        <v>30</v>
      </c>
      <c r="N66" s="75">
        <v>30</v>
      </c>
      <c r="O66" s="75">
        <v>30</v>
      </c>
      <c r="P66" s="75">
        <v>30</v>
      </c>
      <c r="Q66" s="75">
        <v>30</v>
      </c>
      <c r="R66" s="75">
        <v>30</v>
      </c>
      <c r="S66" s="75">
        <v>29.8</v>
      </c>
      <c r="T66" s="75">
        <v>27.58</v>
      </c>
      <c r="U66" s="75">
        <v>24.4</v>
      </c>
      <c r="V66" s="75">
        <v>21.55</v>
      </c>
      <c r="W66" s="75">
        <v>19.02</v>
      </c>
      <c r="X66" s="75">
        <v>16.77</v>
      </c>
      <c r="Y66" s="75">
        <v>14.78</v>
      </c>
      <c r="Z66" s="75">
        <v>13.03</v>
      </c>
      <c r="AA66" s="75">
        <v>11.48</v>
      </c>
    </row>
    <row r="67" spans="1:27" x14ac:dyDescent="0.25">
      <c r="A67" s="74">
        <v>62</v>
      </c>
      <c r="B67" s="75">
        <v>30</v>
      </c>
      <c r="C67" s="75">
        <v>30</v>
      </c>
      <c r="D67" s="75">
        <v>30</v>
      </c>
      <c r="E67" s="75">
        <v>30</v>
      </c>
      <c r="F67" s="75">
        <v>30</v>
      </c>
      <c r="G67" s="75">
        <v>30</v>
      </c>
      <c r="H67" s="75">
        <v>30</v>
      </c>
      <c r="I67" s="75">
        <v>30</v>
      </c>
      <c r="J67" s="75">
        <v>30</v>
      </c>
      <c r="K67" s="75">
        <v>30</v>
      </c>
      <c r="L67" s="75">
        <v>30</v>
      </c>
      <c r="M67" s="75">
        <v>30</v>
      </c>
      <c r="N67" s="75">
        <v>30</v>
      </c>
      <c r="O67" s="75">
        <v>30</v>
      </c>
      <c r="P67" s="75">
        <v>30</v>
      </c>
      <c r="Q67" s="75">
        <v>30</v>
      </c>
      <c r="R67" s="75">
        <v>30</v>
      </c>
      <c r="S67" s="75">
        <v>30</v>
      </c>
      <c r="T67" s="75">
        <v>29.48</v>
      </c>
      <c r="U67" s="75">
        <v>26.97</v>
      </c>
      <c r="V67" s="75">
        <v>23.83</v>
      </c>
      <c r="W67" s="75">
        <v>21.02</v>
      </c>
      <c r="X67" s="75">
        <v>18.53</v>
      </c>
      <c r="Y67" s="75">
        <v>16.32</v>
      </c>
      <c r="Z67" s="75">
        <v>14.37</v>
      </c>
      <c r="AA67" s="75">
        <v>12.65</v>
      </c>
    </row>
    <row r="68" spans="1:27" x14ac:dyDescent="0.25">
      <c r="A68" s="74">
        <v>63</v>
      </c>
      <c r="B68" s="75">
        <v>30</v>
      </c>
      <c r="C68" s="75">
        <v>30</v>
      </c>
      <c r="D68" s="75">
        <v>30</v>
      </c>
      <c r="E68" s="75">
        <v>30</v>
      </c>
      <c r="F68" s="75">
        <v>30</v>
      </c>
      <c r="G68" s="75">
        <v>30</v>
      </c>
      <c r="H68" s="75">
        <v>30</v>
      </c>
      <c r="I68" s="75">
        <v>30</v>
      </c>
      <c r="J68" s="75">
        <v>30</v>
      </c>
      <c r="K68" s="75">
        <v>30</v>
      </c>
      <c r="L68" s="75">
        <v>30</v>
      </c>
      <c r="M68" s="75">
        <v>30</v>
      </c>
      <c r="N68" s="75">
        <v>30</v>
      </c>
      <c r="O68" s="75">
        <v>30</v>
      </c>
      <c r="P68" s="75">
        <v>30</v>
      </c>
      <c r="Q68" s="75">
        <v>30</v>
      </c>
      <c r="R68" s="75">
        <v>30</v>
      </c>
      <c r="S68" s="75">
        <v>30</v>
      </c>
      <c r="T68" s="75">
        <v>30</v>
      </c>
      <c r="U68" s="75">
        <v>29.16</v>
      </c>
      <c r="V68" s="75">
        <v>26.37</v>
      </c>
      <c r="W68" s="75">
        <v>23.26</v>
      </c>
      <c r="X68" s="75">
        <v>20.5</v>
      </c>
      <c r="Y68" s="75">
        <v>18.04</v>
      </c>
      <c r="Z68" s="75">
        <v>15.87</v>
      </c>
      <c r="AA68" s="75">
        <v>13.96</v>
      </c>
    </row>
    <row r="69" spans="1:27" x14ac:dyDescent="0.25">
      <c r="A69" s="74">
        <v>64</v>
      </c>
      <c r="B69" s="75">
        <v>30</v>
      </c>
      <c r="C69" s="75">
        <v>30</v>
      </c>
      <c r="D69" s="75">
        <v>30</v>
      </c>
      <c r="E69" s="75">
        <v>30</v>
      </c>
      <c r="F69" s="75">
        <v>30</v>
      </c>
      <c r="G69" s="75">
        <v>30</v>
      </c>
      <c r="H69" s="75">
        <v>30</v>
      </c>
      <c r="I69" s="75">
        <v>30</v>
      </c>
      <c r="J69" s="75">
        <v>30</v>
      </c>
      <c r="K69" s="75">
        <v>30</v>
      </c>
      <c r="L69" s="75">
        <v>30</v>
      </c>
      <c r="M69" s="75">
        <v>30</v>
      </c>
      <c r="N69" s="75">
        <v>30</v>
      </c>
      <c r="O69" s="75">
        <v>30</v>
      </c>
      <c r="P69" s="75">
        <v>30</v>
      </c>
      <c r="Q69" s="75">
        <v>30</v>
      </c>
      <c r="R69" s="75">
        <v>30</v>
      </c>
      <c r="S69" s="75">
        <v>30</v>
      </c>
      <c r="T69" s="75">
        <v>30</v>
      </c>
      <c r="U69" s="75">
        <v>30</v>
      </c>
      <c r="V69" s="75">
        <v>28.85</v>
      </c>
      <c r="W69" s="75">
        <v>25.77</v>
      </c>
      <c r="X69" s="75">
        <v>22.71</v>
      </c>
      <c r="Y69" s="75">
        <v>19.98</v>
      </c>
      <c r="Z69" s="75">
        <v>17.57</v>
      </c>
      <c r="AA69" s="75">
        <v>15.44</v>
      </c>
    </row>
    <row r="70" spans="1:27" x14ac:dyDescent="0.25">
      <c r="A70" s="74">
        <v>65</v>
      </c>
      <c r="B70" s="75">
        <v>30</v>
      </c>
      <c r="C70" s="75">
        <v>30</v>
      </c>
      <c r="D70" s="75">
        <v>30</v>
      </c>
      <c r="E70" s="75">
        <v>30</v>
      </c>
      <c r="F70" s="75">
        <v>30</v>
      </c>
      <c r="G70" s="75">
        <v>30</v>
      </c>
      <c r="H70" s="75">
        <v>30</v>
      </c>
      <c r="I70" s="75">
        <v>30</v>
      </c>
      <c r="J70" s="75">
        <v>30</v>
      </c>
      <c r="K70" s="75">
        <v>30</v>
      </c>
      <c r="L70" s="75">
        <v>30</v>
      </c>
      <c r="M70" s="75">
        <v>30</v>
      </c>
      <c r="N70" s="75">
        <v>30</v>
      </c>
      <c r="O70" s="75">
        <v>30</v>
      </c>
      <c r="P70" s="75">
        <v>30</v>
      </c>
      <c r="Q70" s="75">
        <v>30</v>
      </c>
      <c r="R70" s="75">
        <v>30</v>
      </c>
      <c r="S70" s="75">
        <v>30</v>
      </c>
      <c r="T70" s="75">
        <v>30</v>
      </c>
      <c r="U70" s="75">
        <v>30</v>
      </c>
      <c r="V70" s="75">
        <v>30</v>
      </c>
      <c r="W70" s="75">
        <v>28.55</v>
      </c>
      <c r="X70" s="75">
        <v>25.18</v>
      </c>
      <c r="Y70" s="75">
        <v>22.16</v>
      </c>
      <c r="Z70" s="75">
        <v>19.48</v>
      </c>
      <c r="AA70" s="75">
        <v>17.100000000000001</v>
      </c>
    </row>
    <row r="71" spans="1:27" x14ac:dyDescent="0.25">
      <c r="A71" s="74">
        <v>66</v>
      </c>
      <c r="B71" s="75">
        <v>30</v>
      </c>
      <c r="C71" s="75">
        <v>30</v>
      </c>
      <c r="D71" s="75">
        <v>30</v>
      </c>
      <c r="E71" s="75">
        <v>30</v>
      </c>
      <c r="F71" s="75">
        <v>30</v>
      </c>
      <c r="G71" s="75">
        <v>30</v>
      </c>
      <c r="H71" s="75">
        <v>30</v>
      </c>
      <c r="I71" s="75">
        <v>30</v>
      </c>
      <c r="J71" s="75">
        <v>30</v>
      </c>
      <c r="K71" s="75">
        <v>30</v>
      </c>
      <c r="L71" s="75">
        <v>30</v>
      </c>
      <c r="M71" s="75">
        <v>30</v>
      </c>
      <c r="N71" s="75">
        <v>30</v>
      </c>
      <c r="O71" s="75">
        <v>30</v>
      </c>
      <c r="P71" s="75">
        <v>30</v>
      </c>
      <c r="Q71" s="75">
        <v>30</v>
      </c>
      <c r="R71" s="75">
        <v>30</v>
      </c>
      <c r="S71" s="75">
        <v>30</v>
      </c>
      <c r="T71" s="75">
        <v>30</v>
      </c>
      <c r="U71" s="75">
        <v>30</v>
      </c>
      <c r="V71" s="75">
        <v>30</v>
      </c>
      <c r="W71" s="75">
        <v>30</v>
      </c>
      <c r="X71" s="75">
        <v>27.96</v>
      </c>
      <c r="Y71" s="75">
        <v>24.6</v>
      </c>
      <c r="Z71" s="75">
        <v>21.62</v>
      </c>
      <c r="AA71" s="75">
        <v>18.98</v>
      </c>
    </row>
    <row r="72" spans="1:27" x14ac:dyDescent="0.25">
      <c r="A72" s="74">
        <v>67</v>
      </c>
      <c r="B72" s="75">
        <v>30</v>
      </c>
      <c r="C72" s="75">
        <v>30</v>
      </c>
      <c r="D72" s="75">
        <v>30</v>
      </c>
      <c r="E72" s="75">
        <v>30</v>
      </c>
      <c r="F72" s="75">
        <v>30</v>
      </c>
      <c r="G72" s="75">
        <v>30</v>
      </c>
      <c r="H72" s="75">
        <v>30</v>
      </c>
      <c r="I72" s="75">
        <v>30</v>
      </c>
      <c r="J72" s="75">
        <v>30</v>
      </c>
      <c r="K72" s="75">
        <v>30</v>
      </c>
      <c r="L72" s="75">
        <v>30</v>
      </c>
      <c r="M72" s="75">
        <v>30</v>
      </c>
      <c r="N72" s="75">
        <v>30</v>
      </c>
      <c r="O72" s="75">
        <v>30</v>
      </c>
      <c r="P72" s="75">
        <v>30</v>
      </c>
      <c r="Q72" s="75">
        <v>30</v>
      </c>
      <c r="R72" s="75">
        <v>30</v>
      </c>
      <c r="S72" s="75">
        <v>30</v>
      </c>
      <c r="T72" s="75">
        <v>30</v>
      </c>
      <c r="U72" s="75">
        <v>30</v>
      </c>
      <c r="V72" s="75">
        <v>30</v>
      </c>
      <c r="W72" s="75">
        <v>30</v>
      </c>
      <c r="X72" s="75">
        <v>29.71</v>
      </c>
      <c r="Y72" s="75">
        <v>27.35</v>
      </c>
      <c r="Z72" s="75">
        <v>24.04</v>
      </c>
      <c r="AA72" s="75">
        <v>21.09</v>
      </c>
    </row>
    <row r="73" spans="1:27" x14ac:dyDescent="0.25">
      <c r="A73" s="74">
        <v>68</v>
      </c>
      <c r="B73" s="75">
        <v>30</v>
      </c>
      <c r="C73" s="75">
        <v>30</v>
      </c>
      <c r="D73" s="75">
        <v>30</v>
      </c>
      <c r="E73" s="75">
        <v>30</v>
      </c>
      <c r="F73" s="75">
        <v>30</v>
      </c>
      <c r="G73" s="75">
        <v>30</v>
      </c>
      <c r="H73" s="75">
        <v>30</v>
      </c>
      <c r="I73" s="75">
        <v>30</v>
      </c>
      <c r="J73" s="75">
        <v>30</v>
      </c>
      <c r="K73" s="75">
        <v>30</v>
      </c>
      <c r="L73" s="75">
        <v>30</v>
      </c>
      <c r="M73" s="75">
        <v>30</v>
      </c>
      <c r="N73" s="75">
        <v>30</v>
      </c>
      <c r="O73" s="75">
        <v>30</v>
      </c>
      <c r="P73" s="75">
        <v>30</v>
      </c>
      <c r="Q73" s="75">
        <v>30</v>
      </c>
      <c r="R73" s="75">
        <v>30</v>
      </c>
      <c r="S73" s="75">
        <v>30</v>
      </c>
      <c r="T73" s="75">
        <v>30</v>
      </c>
      <c r="U73" s="75">
        <v>30</v>
      </c>
      <c r="V73" s="75">
        <v>30</v>
      </c>
      <c r="W73" s="75">
        <v>30</v>
      </c>
      <c r="X73" s="75">
        <v>30</v>
      </c>
      <c r="Y73" s="75">
        <v>29.4</v>
      </c>
      <c r="Z73" s="75">
        <v>26.76</v>
      </c>
      <c r="AA73" s="75">
        <v>23.48</v>
      </c>
    </row>
    <row r="74" spans="1:27" x14ac:dyDescent="0.25">
      <c r="A74" s="74">
        <v>69</v>
      </c>
      <c r="B74" s="75">
        <v>30</v>
      </c>
      <c r="C74" s="75">
        <v>30</v>
      </c>
      <c r="D74" s="75">
        <v>30</v>
      </c>
      <c r="E74" s="75">
        <v>30</v>
      </c>
      <c r="F74" s="75">
        <v>30</v>
      </c>
      <c r="G74" s="75">
        <v>30</v>
      </c>
      <c r="H74" s="75">
        <v>30</v>
      </c>
      <c r="I74" s="75">
        <v>30</v>
      </c>
      <c r="J74" s="75">
        <v>30</v>
      </c>
      <c r="K74" s="75">
        <v>30</v>
      </c>
      <c r="L74" s="75">
        <v>30</v>
      </c>
      <c r="M74" s="75">
        <v>30</v>
      </c>
      <c r="N74" s="75">
        <v>30</v>
      </c>
      <c r="O74" s="75">
        <v>30</v>
      </c>
      <c r="P74" s="75">
        <v>30</v>
      </c>
      <c r="Q74" s="75">
        <v>30</v>
      </c>
      <c r="R74" s="75">
        <v>30</v>
      </c>
      <c r="S74" s="75">
        <v>30</v>
      </c>
      <c r="T74" s="75">
        <v>30</v>
      </c>
      <c r="U74" s="75">
        <v>30</v>
      </c>
      <c r="V74" s="75">
        <v>30</v>
      </c>
      <c r="W74" s="75">
        <v>30</v>
      </c>
      <c r="X74" s="75">
        <v>30</v>
      </c>
      <c r="Y74" s="75">
        <v>30</v>
      </c>
      <c r="Z74" s="75">
        <v>29.1</v>
      </c>
      <c r="AA74" s="75">
        <v>26.17</v>
      </c>
    </row>
    <row r="75" spans="1:27" x14ac:dyDescent="0.25">
      <c r="A75" s="74">
        <v>70</v>
      </c>
      <c r="B75" s="75">
        <v>30</v>
      </c>
      <c r="C75" s="75">
        <v>30</v>
      </c>
      <c r="D75" s="75">
        <v>30</v>
      </c>
      <c r="E75" s="75">
        <v>30</v>
      </c>
      <c r="F75" s="75">
        <v>30</v>
      </c>
      <c r="G75" s="75">
        <v>30</v>
      </c>
      <c r="H75" s="75">
        <v>30</v>
      </c>
      <c r="I75" s="75">
        <v>30</v>
      </c>
      <c r="J75" s="75">
        <v>30</v>
      </c>
      <c r="K75" s="75">
        <v>30</v>
      </c>
      <c r="L75" s="75">
        <v>30</v>
      </c>
      <c r="M75" s="75">
        <v>30</v>
      </c>
      <c r="N75" s="75">
        <v>30</v>
      </c>
      <c r="O75" s="75">
        <v>30</v>
      </c>
      <c r="P75" s="75">
        <v>30</v>
      </c>
      <c r="Q75" s="75">
        <v>30</v>
      </c>
      <c r="R75" s="75">
        <v>30</v>
      </c>
      <c r="S75" s="75">
        <v>30</v>
      </c>
      <c r="T75" s="75">
        <v>30</v>
      </c>
      <c r="U75" s="75">
        <v>30</v>
      </c>
      <c r="V75" s="75">
        <v>30</v>
      </c>
      <c r="W75" s="75">
        <v>30</v>
      </c>
      <c r="X75" s="75">
        <v>30</v>
      </c>
      <c r="Y75" s="75">
        <v>30</v>
      </c>
      <c r="Z75" s="75">
        <v>30</v>
      </c>
      <c r="AA75" s="75">
        <v>28.8</v>
      </c>
    </row>
    <row r="76" spans="1:27" x14ac:dyDescent="0.25">
      <c r="A76" s="74">
        <v>71</v>
      </c>
      <c r="B76" s="75">
        <v>30</v>
      </c>
      <c r="C76" s="75">
        <v>30</v>
      </c>
      <c r="D76" s="75">
        <v>30</v>
      </c>
      <c r="E76" s="75">
        <v>30</v>
      </c>
      <c r="F76" s="75">
        <v>30</v>
      </c>
      <c r="G76" s="75">
        <v>30</v>
      </c>
      <c r="H76" s="75">
        <v>30</v>
      </c>
      <c r="I76" s="75">
        <v>30</v>
      </c>
      <c r="J76" s="75">
        <v>30</v>
      </c>
      <c r="K76" s="75">
        <v>30</v>
      </c>
      <c r="L76" s="75">
        <v>30</v>
      </c>
      <c r="M76" s="75">
        <v>30</v>
      </c>
      <c r="N76" s="75">
        <v>30</v>
      </c>
      <c r="O76" s="75">
        <v>30</v>
      </c>
      <c r="P76" s="75">
        <v>30</v>
      </c>
      <c r="Q76" s="75">
        <v>30</v>
      </c>
      <c r="R76" s="75">
        <v>30</v>
      </c>
      <c r="S76" s="75">
        <v>30</v>
      </c>
      <c r="T76" s="75">
        <v>30</v>
      </c>
      <c r="U76" s="75">
        <v>30</v>
      </c>
      <c r="V76" s="75">
        <v>30</v>
      </c>
      <c r="W76" s="75">
        <v>30</v>
      </c>
      <c r="X76" s="75">
        <v>30</v>
      </c>
      <c r="Y76" s="75">
        <v>30</v>
      </c>
      <c r="Z76" s="75">
        <v>30</v>
      </c>
      <c r="AA76" s="75">
        <v>30</v>
      </c>
    </row>
    <row r="77" spans="1:27" x14ac:dyDescent="0.25">
      <c r="A77" s="74">
        <v>72</v>
      </c>
      <c r="B77" s="75">
        <v>30</v>
      </c>
      <c r="C77" s="75">
        <v>30</v>
      </c>
      <c r="D77" s="75">
        <v>30</v>
      </c>
      <c r="E77" s="75">
        <v>30</v>
      </c>
      <c r="F77" s="75">
        <v>30</v>
      </c>
      <c r="G77" s="75">
        <v>30</v>
      </c>
      <c r="H77" s="75">
        <v>30</v>
      </c>
      <c r="I77" s="75">
        <v>30</v>
      </c>
      <c r="J77" s="75">
        <v>30</v>
      </c>
      <c r="K77" s="75">
        <v>30</v>
      </c>
      <c r="L77" s="75">
        <v>30</v>
      </c>
      <c r="M77" s="75">
        <v>30</v>
      </c>
      <c r="N77" s="75">
        <v>30</v>
      </c>
      <c r="O77" s="75">
        <v>30</v>
      </c>
      <c r="P77" s="75">
        <v>30</v>
      </c>
      <c r="Q77" s="75">
        <v>30</v>
      </c>
      <c r="R77" s="75">
        <v>30</v>
      </c>
      <c r="S77" s="75">
        <v>30</v>
      </c>
      <c r="T77" s="75">
        <v>30</v>
      </c>
      <c r="U77" s="75">
        <v>30</v>
      </c>
      <c r="V77" s="75">
        <v>30</v>
      </c>
      <c r="W77" s="75">
        <v>30</v>
      </c>
      <c r="X77" s="75">
        <v>30</v>
      </c>
      <c r="Y77" s="75">
        <v>30</v>
      </c>
      <c r="Z77" s="75">
        <v>30</v>
      </c>
      <c r="AA77" s="75">
        <v>30</v>
      </c>
    </row>
    <row r="78" spans="1:27" x14ac:dyDescent="0.25">
      <c r="A78" s="74">
        <v>73</v>
      </c>
      <c r="B78" s="75">
        <v>30</v>
      </c>
      <c r="C78" s="75">
        <v>30</v>
      </c>
      <c r="D78" s="75">
        <v>30</v>
      </c>
      <c r="E78" s="75">
        <v>30</v>
      </c>
      <c r="F78" s="75">
        <v>30</v>
      </c>
      <c r="G78" s="75">
        <v>30</v>
      </c>
      <c r="H78" s="75">
        <v>30</v>
      </c>
      <c r="I78" s="75">
        <v>30</v>
      </c>
      <c r="J78" s="75">
        <v>30</v>
      </c>
      <c r="K78" s="75">
        <v>30</v>
      </c>
      <c r="L78" s="75">
        <v>30</v>
      </c>
      <c r="M78" s="75">
        <v>30</v>
      </c>
      <c r="N78" s="75">
        <v>30</v>
      </c>
      <c r="O78" s="75">
        <v>30</v>
      </c>
      <c r="P78" s="75">
        <v>30</v>
      </c>
      <c r="Q78" s="75">
        <v>30</v>
      </c>
      <c r="R78" s="75">
        <v>30</v>
      </c>
      <c r="S78" s="75">
        <v>30</v>
      </c>
      <c r="T78" s="75">
        <v>30</v>
      </c>
      <c r="U78" s="75">
        <v>30</v>
      </c>
      <c r="V78" s="75">
        <v>30</v>
      </c>
      <c r="W78" s="75">
        <v>30</v>
      </c>
      <c r="X78" s="75">
        <v>30</v>
      </c>
      <c r="Y78" s="75">
        <v>30</v>
      </c>
      <c r="Z78" s="75">
        <v>30</v>
      </c>
      <c r="AA78" s="75">
        <v>30</v>
      </c>
    </row>
    <row r="79" spans="1:27" x14ac:dyDescent="0.25">
      <c r="A79" s="74">
        <v>74</v>
      </c>
      <c r="B79" s="75">
        <v>30</v>
      </c>
      <c r="C79" s="75">
        <v>30</v>
      </c>
      <c r="D79" s="75">
        <v>30</v>
      </c>
      <c r="E79" s="75">
        <v>30</v>
      </c>
      <c r="F79" s="75">
        <v>30</v>
      </c>
      <c r="G79" s="75">
        <v>30</v>
      </c>
      <c r="H79" s="75">
        <v>30</v>
      </c>
      <c r="I79" s="75">
        <v>30</v>
      </c>
      <c r="J79" s="75">
        <v>30</v>
      </c>
      <c r="K79" s="75">
        <v>30</v>
      </c>
      <c r="L79" s="75">
        <v>30</v>
      </c>
      <c r="M79" s="75">
        <v>30</v>
      </c>
      <c r="N79" s="75">
        <v>30</v>
      </c>
      <c r="O79" s="75">
        <v>30</v>
      </c>
      <c r="P79" s="75">
        <v>30</v>
      </c>
      <c r="Q79" s="75">
        <v>30</v>
      </c>
      <c r="R79" s="75">
        <v>30</v>
      </c>
      <c r="S79" s="75">
        <v>30</v>
      </c>
      <c r="T79" s="75">
        <v>30</v>
      </c>
      <c r="U79" s="75">
        <v>30</v>
      </c>
      <c r="V79" s="75">
        <v>30</v>
      </c>
      <c r="W79" s="75">
        <v>30</v>
      </c>
      <c r="X79" s="75">
        <v>30</v>
      </c>
      <c r="Y79" s="75">
        <v>30</v>
      </c>
      <c r="Z79" s="75">
        <v>30</v>
      </c>
      <c r="AA79" s="75">
        <v>30</v>
      </c>
    </row>
    <row r="80" spans="1:27" x14ac:dyDescent="0.25">
      <c r="A80" s="74">
        <v>75</v>
      </c>
      <c r="B80" s="75">
        <v>30</v>
      </c>
      <c r="C80" s="75">
        <v>30</v>
      </c>
      <c r="D80" s="75">
        <v>30</v>
      </c>
      <c r="E80" s="75">
        <v>30</v>
      </c>
      <c r="F80" s="75">
        <v>30</v>
      </c>
      <c r="G80" s="75">
        <v>30</v>
      </c>
      <c r="H80" s="75">
        <v>30</v>
      </c>
      <c r="I80" s="75">
        <v>30</v>
      </c>
      <c r="J80" s="75">
        <v>30</v>
      </c>
      <c r="K80" s="75">
        <v>30</v>
      </c>
      <c r="L80" s="75">
        <v>30</v>
      </c>
      <c r="M80" s="75">
        <v>30</v>
      </c>
      <c r="N80" s="75">
        <v>30</v>
      </c>
      <c r="O80" s="75">
        <v>30</v>
      </c>
      <c r="P80" s="75">
        <v>30</v>
      </c>
      <c r="Q80" s="75">
        <v>30</v>
      </c>
      <c r="R80" s="75">
        <v>30</v>
      </c>
      <c r="S80" s="75">
        <v>30</v>
      </c>
      <c r="T80" s="75">
        <v>30</v>
      </c>
      <c r="U80" s="75">
        <v>30</v>
      </c>
      <c r="V80" s="75">
        <v>30</v>
      </c>
      <c r="W80" s="75">
        <v>30</v>
      </c>
      <c r="X80" s="75">
        <v>30</v>
      </c>
      <c r="Y80" s="75">
        <v>30</v>
      </c>
      <c r="Z80" s="75">
        <v>30</v>
      </c>
      <c r="AA80" s="75">
        <v>30</v>
      </c>
    </row>
    <row r="81" spans="1:27" x14ac:dyDescent="0.25">
      <c r="A81" s="74">
        <v>76</v>
      </c>
      <c r="B81" s="75">
        <v>30</v>
      </c>
      <c r="C81" s="75">
        <v>30</v>
      </c>
      <c r="D81" s="75">
        <v>30</v>
      </c>
      <c r="E81" s="75">
        <v>30</v>
      </c>
      <c r="F81" s="75">
        <v>30</v>
      </c>
      <c r="G81" s="75">
        <v>30</v>
      </c>
      <c r="H81" s="75">
        <v>30</v>
      </c>
      <c r="I81" s="75">
        <v>30</v>
      </c>
      <c r="J81" s="75">
        <v>30</v>
      </c>
      <c r="K81" s="75">
        <v>30</v>
      </c>
      <c r="L81" s="75">
        <v>30</v>
      </c>
      <c r="M81" s="75">
        <v>30</v>
      </c>
      <c r="N81" s="75">
        <v>30</v>
      </c>
      <c r="O81" s="75">
        <v>30</v>
      </c>
      <c r="P81" s="75">
        <v>30</v>
      </c>
      <c r="Q81" s="75">
        <v>30</v>
      </c>
      <c r="R81" s="75">
        <v>30</v>
      </c>
      <c r="S81" s="75">
        <v>30</v>
      </c>
      <c r="T81" s="75">
        <v>30</v>
      </c>
      <c r="U81" s="75">
        <v>30</v>
      </c>
      <c r="V81" s="75">
        <v>30</v>
      </c>
      <c r="W81" s="75">
        <v>30</v>
      </c>
      <c r="X81" s="75">
        <v>30</v>
      </c>
      <c r="Y81" s="75">
        <v>30</v>
      </c>
      <c r="Z81" s="75">
        <v>30</v>
      </c>
      <c r="AA81" s="75">
        <v>30</v>
      </c>
    </row>
    <row r="82" spans="1:27" x14ac:dyDescent="0.25">
      <c r="A82" s="74">
        <v>77</v>
      </c>
      <c r="B82" s="75">
        <v>30</v>
      </c>
      <c r="C82" s="75">
        <v>30</v>
      </c>
      <c r="D82" s="75">
        <v>30</v>
      </c>
      <c r="E82" s="75">
        <v>30</v>
      </c>
      <c r="F82" s="75">
        <v>30</v>
      </c>
      <c r="G82" s="75">
        <v>30</v>
      </c>
      <c r="H82" s="75">
        <v>30</v>
      </c>
      <c r="I82" s="75">
        <v>30</v>
      </c>
      <c r="J82" s="75">
        <v>30</v>
      </c>
      <c r="K82" s="75">
        <v>30</v>
      </c>
      <c r="L82" s="75">
        <v>30</v>
      </c>
      <c r="M82" s="75">
        <v>30</v>
      </c>
      <c r="N82" s="75">
        <v>30</v>
      </c>
      <c r="O82" s="75">
        <v>30</v>
      </c>
      <c r="P82" s="75">
        <v>30</v>
      </c>
      <c r="Q82" s="75">
        <v>30</v>
      </c>
      <c r="R82" s="75">
        <v>30</v>
      </c>
      <c r="S82" s="75">
        <v>30</v>
      </c>
      <c r="T82" s="75">
        <v>30</v>
      </c>
      <c r="U82" s="75">
        <v>30</v>
      </c>
      <c r="V82" s="75">
        <v>30</v>
      </c>
      <c r="W82" s="75">
        <v>30</v>
      </c>
      <c r="X82" s="75">
        <v>30</v>
      </c>
      <c r="Y82" s="75">
        <v>30</v>
      </c>
      <c r="Z82" s="75">
        <v>30</v>
      </c>
      <c r="AA82" s="75">
        <v>30</v>
      </c>
    </row>
    <row r="83" spans="1:27" x14ac:dyDescent="0.25">
      <c r="A83" s="74">
        <v>78</v>
      </c>
      <c r="B83" s="75">
        <v>30</v>
      </c>
      <c r="C83" s="75">
        <v>30</v>
      </c>
      <c r="D83" s="75">
        <v>30</v>
      </c>
      <c r="E83" s="75">
        <v>30</v>
      </c>
      <c r="F83" s="75">
        <v>30</v>
      </c>
      <c r="G83" s="75">
        <v>30</v>
      </c>
      <c r="H83" s="75">
        <v>30</v>
      </c>
      <c r="I83" s="75">
        <v>30</v>
      </c>
      <c r="J83" s="75">
        <v>30</v>
      </c>
      <c r="K83" s="75">
        <v>30</v>
      </c>
      <c r="L83" s="75">
        <v>30</v>
      </c>
      <c r="M83" s="75">
        <v>30</v>
      </c>
      <c r="N83" s="75">
        <v>30</v>
      </c>
      <c r="O83" s="75">
        <v>30</v>
      </c>
      <c r="P83" s="75">
        <v>30</v>
      </c>
      <c r="Q83" s="75">
        <v>30</v>
      </c>
      <c r="R83" s="75">
        <v>30</v>
      </c>
      <c r="S83" s="75">
        <v>30</v>
      </c>
      <c r="T83" s="75">
        <v>30</v>
      </c>
      <c r="U83" s="75">
        <v>30</v>
      </c>
      <c r="V83" s="75">
        <v>30</v>
      </c>
      <c r="W83" s="75">
        <v>30</v>
      </c>
      <c r="X83" s="75">
        <v>30</v>
      </c>
      <c r="Y83" s="75">
        <v>30</v>
      </c>
      <c r="Z83" s="75">
        <v>30</v>
      </c>
      <c r="AA83" s="75">
        <v>30</v>
      </c>
    </row>
    <row r="84" spans="1:27" x14ac:dyDescent="0.25">
      <c r="A84" s="74">
        <v>79</v>
      </c>
      <c r="B84" s="75">
        <v>30</v>
      </c>
      <c r="C84" s="75">
        <v>30</v>
      </c>
      <c r="D84" s="75">
        <v>30</v>
      </c>
      <c r="E84" s="75">
        <v>30</v>
      </c>
      <c r="F84" s="75">
        <v>30</v>
      </c>
      <c r="G84" s="75">
        <v>30</v>
      </c>
      <c r="H84" s="75">
        <v>30</v>
      </c>
      <c r="I84" s="75">
        <v>30</v>
      </c>
      <c r="J84" s="75">
        <v>30</v>
      </c>
      <c r="K84" s="75">
        <v>30</v>
      </c>
      <c r="L84" s="75">
        <v>30</v>
      </c>
      <c r="M84" s="75">
        <v>30</v>
      </c>
      <c r="N84" s="75">
        <v>30</v>
      </c>
      <c r="O84" s="75">
        <v>30</v>
      </c>
      <c r="P84" s="75">
        <v>30</v>
      </c>
      <c r="Q84" s="75">
        <v>30</v>
      </c>
      <c r="R84" s="75">
        <v>30</v>
      </c>
      <c r="S84" s="75">
        <v>30</v>
      </c>
      <c r="T84" s="75">
        <v>30</v>
      </c>
      <c r="U84" s="75">
        <v>30</v>
      </c>
      <c r="V84" s="75">
        <v>30</v>
      </c>
      <c r="W84" s="75">
        <v>30</v>
      </c>
      <c r="X84" s="75">
        <v>30</v>
      </c>
      <c r="Y84" s="75">
        <v>30</v>
      </c>
      <c r="Z84" s="75">
        <v>30</v>
      </c>
      <c r="AA84" s="75">
        <v>30</v>
      </c>
    </row>
    <row r="85" spans="1:27" x14ac:dyDescent="0.25">
      <c r="A85" s="74">
        <v>80</v>
      </c>
      <c r="B85" s="75">
        <v>30</v>
      </c>
      <c r="C85" s="75">
        <v>30</v>
      </c>
      <c r="D85" s="75">
        <v>30</v>
      </c>
      <c r="E85" s="75">
        <v>30</v>
      </c>
      <c r="F85" s="75">
        <v>30</v>
      </c>
      <c r="G85" s="75">
        <v>30</v>
      </c>
      <c r="H85" s="75">
        <v>30</v>
      </c>
      <c r="I85" s="75">
        <v>30</v>
      </c>
      <c r="J85" s="75">
        <v>30</v>
      </c>
      <c r="K85" s="75">
        <v>30</v>
      </c>
      <c r="L85" s="75">
        <v>30</v>
      </c>
      <c r="M85" s="75">
        <v>30</v>
      </c>
      <c r="N85" s="75">
        <v>30</v>
      </c>
      <c r="O85" s="75">
        <v>30</v>
      </c>
      <c r="P85" s="75">
        <v>30</v>
      </c>
      <c r="Q85" s="75">
        <v>30</v>
      </c>
      <c r="R85" s="75">
        <v>30</v>
      </c>
      <c r="S85" s="75">
        <v>30</v>
      </c>
      <c r="T85" s="75">
        <v>30</v>
      </c>
      <c r="U85" s="75">
        <v>30</v>
      </c>
      <c r="V85" s="75">
        <v>30</v>
      </c>
      <c r="W85" s="75">
        <v>30</v>
      </c>
      <c r="X85" s="75">
        <v>30</v>
      </c>
      <c r="Y85" s="75">
        <v>30</v>
      </c>
      <c r="Z85" s="75">
        <v>30</v>
      </c>
      <c r="AA85" s="75">
        <v>30</v>
      </c>
    </row>
    <row r="86" spans="1:27" x14ac:dyDescent="0.25">
      <c r="A86" s="74">
        <v>81</v>
      </c>
      <c r="B86" s="75">
        <v>30</v>
      </c>
      <c r="C86" s="75">
        <v>30</v>
      </c>
      <c r="D86" s="75">
        <v>30</v>
      </c>
      <c r="E86" s="75">
        <v>30</v>
      </c>
      <c r="F86" s="75">
        <v>30</v>
      </c>
      <c r="G86" s="75">
        <v>30</v>
      </c>
      <c r="H86" s="75">
        <v>30</v>
      </c>
      <c r="I86" s="75">
        <v>30</v>
      </c>
      <c r="J86" s="75">
        <v>30</v>
      </c>
      <c r="K86" s="75">
        <v>30</v>
      </c>
      <c r="L86" s="75">
        <v>30</v>
      </c>
      <c r="M86" s="75">
        <v>30</v>
      </c>
      <c r="N86" s="75">
        <v>30</v>
      </c>
      <c r="O86" s="75">
        <v>30</v>
      </c>
      <c r="P86" s="75">
        <v>30</v>
      </c>
      <c r="Q86" s="75">
        <v>30</v>
      </c>
      <c r="R86" s="75">
        <v>30</v>
      </c>
      <c r="S86" s="75">
        <v>30</v>
      </c>
      <c r="T86" s="75">
        <v>30</v>
      </c>
      <c r="U86" s="75">
        <v>30</v>
      </c>
      <c r="V86" s="75">
        <v>30</v>
      </c>
      <c r="W86" s="75">
        <v>30</v>
      </c>
      <c r="X86" s="75">
        <v>30</v>
      </c>
      <c r="Y86" s="75">
        <v>30</v>
      </c>
      <c r="Z86" s="75">
        <v>30</v>
      </c>
      <c r="AA86" s="75">
        <v>30</v>
      </c>
    </row>
    <row r="87" spans="1:27" x14ac:dyDescent="0.25">
      <c r="A87" s="74">
        <v>82</v>
      </c>
      <c r="B87" s="75">
        <v>30</v>
      </c>
      <c r="C87" s="75">
        <v>30</v>
      </c>
      <c r="D87" s="75">
        <v>30</v>
      </c>
      <c r="E87" s="75">
        <v>30</v>
      </c>
      <c r="F87" s="75">
        <v>30</v>
      </c>
      <c r="G87" s="75">
        <v>30</v>
      </c>
      <c r="H87" s="75">
        <v>30</v>
      </c>
      <c r="I87" s="75">
        <v>30</v>
      </c>
      <c r="J87" s="75">
        <v>30</v>
      </c>
      <c r="K87" s="75">
        <v>30</v>
      </c>
      <c r="L87" s="75">
        <v>30</v>
      </c>
      <c r="M87" s="75">
        <v>30</v>
      </c>
      <c r="N87" s="75">
        <v>30</v>
      </c>
      <c r="O87" s="75">
        <v>30</v>
      </c>
      <c r="P87" s="75">
        <v>30</v>
      </c>
      <c r="Q87" s="75">
        <v>30</v>
      </c>
      <c r="R87" s="75">
        <v>30</v>
      </c>
      <c r="S87" s="75">
        <v>30</v>
      </c>
      <c r="T87" s="75">
        <v>30</v>
      </c>
      <c r="U87" s="75">
        <v>30</v>
      </c>
      <c r="V87" s="75">
        <v>30</v>
      </c>
      <c r="W87" s="75">
        <v>30</v>
      </c>
      <c r="X87" s="75">
        <v>30</v>
      </c>
      <c r="Y87" s="75">
        <v>30</v>
      </c>
      <c r="Z87" s="75">
        <v>30</v>
      </c>
      <c r="AA87" s="75">
        <v>30</v>
      </c>
    </row>
    <row r="88" spans="1:27" x14ac:dyDescent="0.25">
      <c r="A88" s="74">
        <v>83</v>
      </c>
      <c r="B88" s="75">
        <v>30</v>
      </c>
      <c r="C88" s="75">
        <v>30</v>
      </c>
      <c r="D88" s="75">
        <v>30</v>
      </c>
      <c r="E88" s="75">
        <v>30</v>
      </c>
      <c r="F88" s="75">
        <v>30</v>
      </c>
      <c r="G88" s="75">
        <v>30</v>
      </c>
      <c r="H88" s="75">
        <v>30</v>
      </c>
      <c r="I88" s="75">
        <v>30</v>
      </c>
      <c r="J88" s="75">
        <v>30</v>
      </c>
      <c r="K88" s="75">
        <v>30</v>
      </c>
      <c r="L88" s="75">
        <v>30</v>
      </c>
      <c r="M88" s="75">
        <v>30</v>
      </c>
      <c r="N88" s="75">
        <v>30</v>
      </c>
      <c r="O88" s="75">
        <v>30</v>
      </c>
      <c r="P88" s="75">
        <v>30</v>
      </c>
      <c r="Q88" s="75">
        <v>30</v>
      </c>
      <c r="R88" s="75">
        <v>30</v>
      </c>
      <c r="S88" s="75">
        <v>30</v>
      </c>
      <c r="T88" s="75">
        <v>30</v>
      </c>
      <c r="U88" s="75">
        <v>30</v>
      </c>
      <c r="V88" s="75">
        <v>30</v>
      </c>
      <c r="W88" s="75">
        <v>30</v>
      </c>
      <c r="X88" s="75">
        <v>30</v>
      </c>
      <c r="Y88" s="75">
        <v>30</v>
      </c>
      <c r="Z88" s="75">
        <v>30</v>
      </c>
      <c r="AA88" s="75">
        <v>30</v>
      </c>
    </row>
    <row r="89" spans="1:27" x14ac:dyDescent="0.25">
      <c r="A89" s="74">
        <v>84</v>
      </c>
      <c r="B89" s="75">
        <v>30</v>
      </c>
      <c r="C89" s="75">
        <v>30</v>
      </c>
      <c r="D89" s="75">
        <v>30</v>
      </c>
      <c r="E89" s="75">
        <v>30</v>
      </c>
      <c r="F89" s="75">
        <v>30</v>
      </c>
      <c r="G89" s="75">
        <v>30</v>
      </c>
      <c r="H89" s="75">
        <v>30</v>
      </c>
      <c r="I89" s="75">
        <v>30</v>
      </c>
      <c r="J89" s="75">
        <v>30</v>
      </c>
      <c r="K89" s="75">
        <v>30</v>
      </c>
      <c r="L89" s="75">
        <v>30</v>
      </c>
      <c r="M89" s="75">
        <v>30</v>
      </c>
      <c r="N89" s="75">
        <v>30</v>
      </c>
      <c r="O89" s="75">
        <v>30</v>
      </c>
      <c r="P89" s="75">
        <v>30</v>
      </c>
      <c r="Q89" s="75">
        <v>30</v>
      </c>
      <c r="R89" s="75">
        <v>30</v>
      </c>
      <c r="S89" s="75">
        <v>30</v>
      </c>
      <c r="T89" s="75">
        <v>30</v>
      </c>
      <c r="U89" s="75">
        <v>30</v>
      </c>
      <c r="V89" s="75">
        <v>30</v>
      </c>
      <c r="W89" s="75">
        <v>30</v>
      </c>
      <c r="X89" s="75">
        <v>30</v>
      </c>
      <c r="Y89" s="75">
        <v>30</v>
      </c>
      <c r="Z89" s="75">
        <v>30</v>
      </c>
      <c r="AA89" s="75">
        <v>30</v>
      </c>
    </row>
    <row r="90" spans="1:27" x14ac:dyDescent="0.25">
      <c r="A90" s="74">
        <v>85</v>
      </c>
      <c r="B90" s="75">
        <v>30</v>
      </c>
      <c r="C90" s="75">
        <v>30</v>
      </c>
      <c r="D90" s="75">
        <v>30</v>
      </c>
      <c r="E90" s="75">
        <v>30</v>
      </c>
      <c r="F90" s="75">
        <v>30</v>
      </c>
      <c r="G90" s="75">
        <v>30</v>
      </c>
      <c r="H90" s="75">
        <v>30</v>
      </c>
      <c r="I90" s="75">
        <v>30</v>
      </c>
      <c r="J90" s="75">
        <v>30</v>
      </c>
      <c r="K90" s="75">
        <v>30</v>
      </c>
      <c r="L90" s="75">
        <v>30</v>
      </c>
      <c r="M90" s="75">
        <v>30</v>
      </c>
      <c r="N90" s="75">
        <v>30</v>
      </c>
      <c r="O90" s="75">
        <v>30</v>
      </c>
      <c r="P90" s="75">
        <v>30</v>
      </c>
      <c r="Q90" s="75">
        <v>30</v>
      </c>
      <c r="R90" s="75">
        <v>30</v>
      </c>
      <c r="S90" s="75">
        <v>30</v>
      </c>
      <c r="T90" s="75">
        <v>30</v>
      </c>
      <c r="U90" s="75">
        <v>30</v>
      </c>
      <c r="V90" s="75">
        <v>30</v>
      </c>
      <c r="W90" s="75">
        <v>30</v>
      </c>
      <c r="X90" s="75">
        <v>30</v>
      </c>
      <c r="Y90" s="75">
        <v>30</v>
      </c>
      <c r="Z90" s="75">
        <v>30</v>
      </c>
      <c r="AA90" s="75">
        <v>30</v>
      </c>
    </row>
    <row r="91" spans="1:27" x14ac:dyDescent="0.25">
      <c r="A91" s="74">
        <v>86</v>
      </c>
      <c r="B91" s="75">
        <v>30</v>
      </c>
      <c r="C91" s="75">
        <v>30</v>
      </c>
      <c r="D91" s="75">
        <v>30</v>
      </c>
      <c r="E91" s="75">
        <v>30</v>
      </c>
      <c r="F91" s="75">
        <v>30</v>
      </c>
      <c r="G91" s="75">
        <v>30</v>
      </c>
      <c r="H91" s="75">
        <v>30</v>
      </c>
      <c r="I91" s="75">
        <v>30</v>
      </c>
      <c r="J91" s="75">
        <v>30</v>
      </c>
      <c r="K91" s="75">
        <v>30</v>
      </c>
      <c r="L91" s="75">
        <v>30</v>
      </c>
      <c r="M91" s="75">
        <v>30</v>
      </c>
      <c r="N91" s="75">
        <v>30</v>
      </c>
      <c r="O91" s="75">
        <v>30</v>
      </c>
      <c r="P91" s="75">
        <v>30</v>
      </c>
      <c r="Q91" s="75">
        <v>30</v>
      </c>
      <c r="R91" s="75">
        <v>30</v>
      </c>
      <c r="S91" s="75">
        <v>30</v>
      </c>
      <c r="T91" s="75">
        <v>30</v>
      </c>
      <c r="U91" s="75">
        <v>30</v>
      </c>
      <c r="V91" s="75">
        <v>30</v>
      </c>
      <c r="W91" s="75">
        <v>30</v>
      </c>
      <c r="X91" s="75">
        <v>30</v>
      </c>
      <c r="Y91" s="75">
        <v>30</v>
      </c>
      <c r="Z91" s="75">
        <v>30</v>
      </c>
      <c r="AA91" s="75">
        <v>30</v>
      </c>
    </row>
    <row r="92" spans="1:27" x14ac:dyDescent="0.25">
      <c r="A92" s="74">
        <v>87</v>
      </c>
      <c r="B92" s="75">
        <v>30</v>
      </c>
      <c r="C92" s="75">
        <v>30</v>
      </c>
      <c r="D92" s="75">
        <v>30</v>
      </c>
      <c r="E92" s="75">
        <v>30</v>
      </c>
      <c r="F92" s="75">
        <v>30</v>
      </c>
      <c r="G92" s="75">
        <v>30</v>
      </c>
      <c r="H92" s="75">
        <v>30</v>
      </c>
      <c r="I92" s="75">
        <v>30</v>
      </c>
      <c r="J92" s="75">
        <v>30</v>
      </c>
      <c r="K92" s="75">
        <v>30</v>
      </c>
      <c r="L92" s="75">
        <v>30</v>
      </c>
      <c r="M92" s="75">
        <v>30</v>
      </c>
      <c r="N92" s="75">
        <v>30</v>
      </c>
      <c r="O92" s="75">
        <v>30</v>
      </c>
      <c r="P92" s="75">
        <v>30</v>
      </c>
      <c r="Q92" s="75">
        <v>30</v>
      </c>
      <c r="R92" s="75">
        <v>30</v>
      </c>
      <c r="S92" s="75">
        <v>30</v>
      </c>
      <c r="T92" s="75">
        <v>30</v>
      </c>
      <c r="U92" s="75">
        <v>30</v>
      </c>
      <c r="V92" s="75">
        <v>30</v>
      </c>
      <c r="W92" s="75">
        <v>30</v>
      </c>
      <c r="X92" s="75">
        <v>30</v>
      </c>
      <c r="Y92" s="75">
        <v>30</v>
      </c>
      <c r="Z92" s="75">
        <v>30</v>
      </c>
      <c r="AA92" s="75">
        <v>30</v>
      </c>
    </row>
    <row r="93" spans="1:27" x14ac:dyDescent="0.25">
      <c r="A93" s="74">
        <v>88</v>
      </c>
      <c r="B93" s="75">
        <v>30</v>
      </c>
      <c r="C93" s="75">
        <v>30</v>
      </c>
      <c r="D93" s="75">
        <v>30</v>
      </c>
      <c r="E93" s="75">
        <v>30</v>
      </c>
      <c r="F93" s="75">
        <v>30</v>
      </c>
      <c r="G93" s="75">
        <v>30</v>
      </c>
      <c r="H93" s="75">
        <v>30</v>
      </c>
      <c r="I93" s="75">
        <v>30</v>
      </c>
      <c r="J93" s="75">
        <v>30</v>
      </c>
      <c r="K93" s="75">
        <v>30</v>
      </c>
      <c r="L93" s="75">
        <v>30</v>
      </c>
      <c r="M93" s="75">
        <v>30</v>
      </c>
      <c r="N93" s="75">
        <v>30</v>
      </c>
      <c r="O93" s="75">
        <v>30</v>
      </c>
      <c r="P93" s="75">
        <v>30</v>
      </c>
      <c r="Q93" s="75">
        <v>30</v>
      </c>
      <c r="R93" s="75">
        <v>30</v>
      </c>
      <c r="S93" s="75">
        <v>30</v>
      </c>
      <c r="T93" s="75">
        <v>30</v>
      </c>
      <c r="U93" s="75">
        <v>30</v>
      </c>
      <c r="V93" s="75">
        <v>30</v>
      </c>
      <c r="W93" s="75">
        <v>30</v>
      </c>
      <c r="X93" s="75">
        <v>30</v>
      </c>
      <c r="Y93" s="75">
        <v>30</v>
      </c>
      <c r="Z93" s="75">
        <v>30</v>
      </c>
      <c r="AA93" s="75">
        <v>30</v>
      </c>
    </row>
    <row r="94" spans="1:27" x14ac:dyDescent="0.25">
      <c r="A94" s="74">
        <v>89</v>
      </c>
      <c r="B94" s="75">
        <v>30</v>
      </c>
      <c r="C94" s="75">
        <v>30</v>
      </c>
      <c r="D94" s="75">
        <v>30</v>
      </c>
      <c r="E94" s="75">
        <v>30</v>
      </c>
      <c r="F94" s="75">
        <v>30</v>
      </c>
      <c r="G94" s="75">
        <v>30</v>
      </c>
      <c r="H94" s="75">
        <v>30</v>
      </c>
      <c r="I94" s="75">
        <v>30</v>
      </c>
      <c r="J94" s="75">
        <v>30</v>
      </c>
      <c r="K94" s="75">
        <v>30</v>
      </c>
      <c r="L94" s="75">
        <v>30</v>
      </c>
      <c r="M94" s="75">
        <v>30</v>
      </c>
      <c r="N94" s="75">
        <v>30</v>
      </c>
      <c r="O94" s="75">
        <v>30</v>
      </c>
      <c r="P94" s="75">
        <v>30</v>
      </c>
      <c r="Q94" s="75">
        <v>30</v>
      </c>
      <c r="R94" s="75">
        <v>30</v>
      </c>
      <c r="S94" s="75">
        <v>30</v>
      </c>
      <c r="T94" s="75">
        <v>30</v>
      </c>
      <c r="U94" s="75">
        <v>30</v>
      </c>
      <c r="V94" s="75">
        <v>30</v>
      </c>
      <c r="W94" s="75">
        <v>30</v>
      </c>
      <c r="X94" s="75">
        <v>30</v>
      </c>
      <c r="Y94" s="75">
        <v>30</v>
      </c>
      <c r="Z94" s="75">
        <v>30</v>
      </c>
      <c r="AA94" s="75">
        <v>30</v>
      </c>
    </row>
    <row r="95" spans="1:27" x14ac:dyDescent="0.25">
      <c r="A95" s="89" t="s">
        <v>686</v>
      </c>
      <c r="B95" s="75">
        <v>30</v>
      </c>
      <c r="C95" s="75">
        <v>30</v>
      </c>
      <c r="D95" s="75">
        <v>30</v>
      </c>
      <c r="E95" s="75">
        <v>30</v>
      </c>
      <c r="F95" s="75">
        <v>30</v>
      </c>
      <c r="G95" s="75">
        <v>30</v>
      </c>
      <c r="H95" s="75">
        <v>30</v>
      </c>
      <c r="I95" s="75">
        <v>30</v>
      </c>
      <c r="J95" s="75">
        <v>30</v>
      </c>
      <c r="K95" s="75">
        <v>30</v>
      </c>
      <c r="L95" s="75">
        <v>30</v>
      </c>
      <c r="M95" s="75">
        <v>30</v>
      </c>
      <c r="N95" s="75">
        <v>30</v>
      </c>
      <c r="O95" s="75">
        <v>30</v>
      </c>
      <c r="P95" s="75">
        <v>30</v>
      </c>
      <c r="Q95" s="75">
        <v>30</v>
      </c>
      <c r="R95" s="75">
        <v>30</v>
      </c>
      <c r="S95" s="75">
        <v>30</v>
      </c>
      <c r="T95" s="75">
        <v>30</v>
      </c>
      <c r="U95" s="75">
        <v>30</v>
      </c>
      <c r="V95" s="75">
        <v>30</v>
      </c>
      <c r="W95" s="75">
        <v>30</v>
      </c>
      <c r="X95" s="75">
        <v>30</v>
      </c>
      <c r="Y95" s="75">
        <v>30</v>
      </c>
      <c r="Z95" s="75">
        <v>30</v>
      </c>
      <c r="AA95" s="75">
        <v>30</v>
      </c>
    </row>
  </sheetData>
  <sheetProtection algorithmName="SHA-512" hashValue="OCzA/dEPwZo0mQNb7BlFD2xLk6jwlne5rfZlScLKjmLzXUj16NVDmWckok5smiJ8blHL7K6CUdbc7grV3IhO1Q==" saltValue="z75Cstt3DuDKucCgiiLCzA==" spinCount="100000" sheet="1" objects="1" scenarios="1"/>
  <conditionalFormatting sqref="A6:A16 A18:A21">
    <cfRule type="expression" dxfId="43" priority="25" stopIfTrue="1">
      <formula>MOD(ROW(),2)=0</formula>
    </cfRule>
    <cfRule type="expression" dxfId="42" priority="26" stopIfTrue="1">
      <formula>MOD(ROW(),2)&lt;&gt;0</formula>
    </cfRule>
  </conditionalFormatting>
  <conditionalFormatting sqref="B6:B16">
    <cfRule type="expression" dxfId="41" priority="27" stopIfTrue="1">
      <formula>MOD(ROW(),2)=0</formula>
    </cfRule>
    <cfRule type="expression" dxfId="40" priority="28" stopIfTrue="1">
      <formula>MOD(ROW(),2)&lt;&gt;0</formula>
    </cfRule>
  </conditionalFormatting>
  <conditionalFormatting sqref="C6:AA21">
    <cfRule type="expression" dxfId="39" priority="23" stopIfTrue="1">
      <formula>MOD(ROW(),2)=0</formula>
    </cfRule>
    <cfRule type="expression" dxfId="38" priority="24" stopIfTrue="1">
      <formula>MOD(ROW(),2)&lt;&gt;0</formula>
    </cfRule>
  </conditionalFormatting>
  <conditionalFormatting sqref="A26 A95">
    <cfRule type="expression" dxfId="37" priority="21" stopIfTrue="1">
      <formula>MOD(ROW(),2)=0</formula>
    </cfRule>
    <cfRule type="expression" dxfId="36" priority="22" stopIfTrue="1">
      <formula>MOD(ROW(),2)&lt;&gt;0</formula>
    </cfRule>
  </conditionalFormatting>
  <conditionalFormatting sqref="A27 A30 A33 A36 A39 A42 A45 A48 A51 A54 A57 A60 A63 A66 A69 A72 A75 A78 A81 A84 A87 A90 A93">
    <cfRule type="expression" dxfId="35" priority="19" stopIfTrue="1">
      <formula>MOD(ROW(),2)=0</formula>
    </cfRule>
    <cfRule type="expression" dxfId="34" priority="20" stopIfTrue="1">
      <formula>MOD(ROW(),2)&lt;&gt;0</formula>
    </cfRule>
  </conditionalFormatting>
  <conditionalFormatting sqref="A28:A29 A31:A32 A34:A35 A37:A38 A40:A41 A43:A44 A46:A47 A49:A50 A52:A53 A55:A56 A58:A59 A61:A62 A64:A65 A67:A68 A70:A71 A73:A74 A76:A77 A79:A80 A82:A83 A85:A86 A88:A89 A91:A92 A94">
    <cfRule type="expression" dxfId="33" priority="17" stopIfTrue="1">
      <formula>MOD(ROW(),2)=0</formula>
    </cfRule>
    <cfRule type="expression" dxfId="32" priority="18" stopIfTrue="1">
      <formula>MOD(ROW(),2)&lt;&gt;0</formula>
    </cfRule>
  </conditionalFormatting>
  <conditionalFormatting sqref="B26:AA26">
    <cfRule type="expression" dxfId="31" priority="15" stopIfTrue="1">
      <formula>MOD(ROW(),2)=0</formula>
    </cfRule>
    <cfRule type="expression" dxfId="30" priority="16" stopIfTrue="1">
      <formula>MOD(ROW(),2)&lt;&gt;0</formula>
    </cfRule>
  </conditionalFormatting>
  <conditionalFormatting sqref="A17">
    <cfRule type="expression" dxfId="29" priority="9" stopIfTrue="1">
      <formula>MOD(ROW(),2)=0</formula>
    </cfRule>
    <cfRule type="expression" dxfId="28" priority="10" stopIfTrue="1">
      <formula>MOD(ROW(),2)&lt;&gt;0</formula>
    </cfRule>
  </conditionalFormatting>
  <conditionalFormatting sqref="B17">
    <cfRule type="expression" dxfId="27" priority="7" stopIfTrue="1">
      <formula>MOD(ROW(),2)=0</formula>
    </cfRule>
    <cfRule type="expression" dxfId="26" priority="8" stopIfTrue="1">
      <formula>MOD(ROW(),2)&lt;&gt;0</formula>
    </cfRule>
  </conditionalFormatting>
  <conditionalFormatting sqref="B18:B21">
    <cfRule type="expression" dxfId="25" priority="5" stopIfTrue="1">
      <formula>MOD(ROW(),2)=0</formula>
    </cfRule>
    <cfRule type="expression" dxfId="24" priority="6" stopIfTrue="1">
      <formula>MOD(ROW(),2)&lt;&gt;0</formula>
    </cfRule>
  </conditionalFormatting>
  <conditionalFormatting sqref="B27:AA27">
    <cfRule type="expression" dxfId="23" priority="3" stopIfTrue="1">
      <formula>MOD(ROW(),2)=0</formula>
    </cfRule>
    <cfRule type="expression" dxfId="22" priority="4" stopIfTrue="1">
      <formula>MOD(ROW(),2)&lt;&gt;0</formula>
    </cfRule>
  </conditionalFormatting>
  <conditionalFormatting sqref="B28:AA95">
    <cfRule type="expression" dxfId="21" priority="1" stopIfTrue="1">
      <formula>MOD(ROW(),2)=0</formula>
    </cfRule>
    <cfRule type="expression" dxfId="20" priority="2" stopIfTrue="1">
      <formula>MOD(ROW(),2)&lt;&gt;0</formula>
    </cfRule>
  </conditionalFormatting>
  <hyperlinks>
    <hyperlink ref="B24" location="Assumptions!A1" display="Assumptions" xr:uid="{9D8D0F75-82A6-48C6-879B-E22B25F056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68C5-9F36-4134-A8CB-257EBEC378C8}">
  <sheetPr codeName="Sheet126">
    <pageSetUpPr fitToPage="1"/>
  </sheetPr>
  <dimension ref="A1:I29"/>
  <sheetViews>
    <sheetView showGridLines="0" zoomScale="85" zoomScaleNormal="85" workbookViewId="0">
      <selection activeCell="O25" sqref="O25"/>
    </sheetView>
  </sheetViews>
  <sheetFormatPr defaultColWidth="10" defaultRowHeight="13.2" x14ac:dyDescent="0.25"/>
  <cols>
    <col min="1" max="1" width="31.88671875" style="26" customWidth="1"/>
    <col min="2" max="2" width="37.4414062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NHSPS_EW - Consolidated Factor Spreadsheet</v>
      </c>
      <c r="B2" s="42"/>
      <c r="C2" s="42"/>
      <c r="D2" s="42"/>
      <c r="E2" s="42"/>
      <c r="F2" s="42"/>
      <c r="G2" s="42"/>
      <c r="H2" s="42"/>
      <c r="I2" s="42"/>
    </row>
    <row r="3" spans="1:9" ht="15.6" x14ac:dyDescent="0.3">
      <c r="A3" s="43" t="str">
        <f>TABLE_FACTOR_TYPE&amp;" - x-"&amp;TABLE_SERIES_NUMBER</f>
        <v>Abatement - x-827</v>
      </c>
      <c r="B3" s="42"/>
      <c r="C3" s="42"/>
      <c r="D3" s="42"/>
      <c r="E3" s="42"/>
      <c r="F3" s="42"/>
      <c r="G3" s="42"/>
      <c r="H3" s="42"/>
      <c r="I3" s="42"/>
    </row>
    <row r="4" spans="1:9" x14ac:dyDescent="0.25">
      <c r="A4" s="44"/>
    </row>
    <row r="6" spans="1:9" x14ac:dyDescent="0.25">
      <c r="A6" s="80" t="s">
        <v>24</v>
      </c>
      <c r="B6" s="81" t="s">
        <v>26</v>
      </c>
    </row>
    <row r="7" spans="1:9" x14ac:dyDescent="0.25">
      <c r="A7" s="82" t="s">
        <v>16</v>
      </c>
      <c r="B7" s="83" t="s">
        <v>46</v>
      </c>
    </row>
    <row r="8" spans="1:9" x14ac:dyDescent="0.25">
      <c r="A8" s="82" t="s">
        <v>49</v>
      </c>
      <c r="B8" s="83" t="s">
        <v>907</v>
      </c>
    </row>
    <row r="9" spans="1:9" x14ac:dyDescent="0.25">
      <c r="A9" s="82" t="s">
        <v>17</v>
      </c>
      <c r="B9" s="83" t="s">
        <v>646</v>
      </c>
    </row>
    <row r="10" spans="1:9" ht="66" x14ac:dyDescent="0.25">
      <c r="A10" s="82" t="s">
        <v>2</v>
      </c>
      <c r="B10" s="83" t="s">
        <v>910</v>
      </c>
    </row>
    <row r="11" spans="1:9" x14ac:dyDescent="0.25">
      <c r="A11" s="82" t="s">
        <v>23</v>
      </c>
      <c r="B11" s="83" t="s">
        <v>312</v>
      </c>
    </row>
    <row r="12" spans="1:9" x14ac:dyDescent="0.25">
      <c r="A12" s="82" t="s">
        <v>262</v>
      </c>
      <c r="B12" s="174" t="s">
        <v>450</v>
      </c>
    </row>
    <row r="13" spans="1:9" x14ac:dyDescent="0.25">
      <c r="A13" s="82" t="s">
        <v>52</v>
      </c>
      <c r="B13" s="83">
        <v>1</v>
      </c>
    </row>
    <row r="14" spans="1:9" x14ac:dyDescent="0.25">
      <c r="A14" s="82" t="s">
        <v>18</v>
      </c>
      <c r="B14" s="83">
        <v>827</v>
      </c>
    </row>
    <row r="15" spans="1:9" x14ac:dyDescent="0.25">
      <c r="A15" s="82" t="s">
        <v>53</v>
      </c>
      <c r="B15" s="83" t="s">
        <v>911</v>
      </c>
    </row>
    <row r="16" spans="1:9" x14ac:dyDescent="0.25">
      <c r="A16" s="82" t="s">
        <v>54</v>
      </c>
      <c r="B16" s="83" t="s">
        <v>908</v>
      </c>
    </row>
    <row r="17" spans="1:2" ht="39.6" x14ac:dyDescent="0.25">
      <c r="A17" s="82" t="s">
        <v>735</v>
      </c>
      <c r="B17" s="83" t="s">
        <v>758</v>
      </c>
    </row>
    <row r="18" spans="1:2" x14ac:dyDescent="0.25">
      <c r="A18" s="82" t="s">
        <v>19</v>
      </c>
      <c r="B18" s="90">
        <v>45135</v>
      </c>
    </row>
    <row r="19" spans="1:2" x14ac:dyDescent="0.25">
      <c r="A19" s="82" t="s">
        <v>20</v>
      </c>
      <c r="B19" s="90">
        <v>45170</v>
      </c>
    </row>
    <row r="20" spans="1:2" x14ac:dyDescent="0.25">
      <c r="A20" s="82" t="s">
        <v>260</v>
      </c>
      <c r="B20" s="83" t="s">
        <v>725</v>
      </c>
    </row>
    <row r="21" spans="1:2" x14ac:dyDescent="0.25">
      <c r="A21" s="82" t="s">
        <v>804</v>
      </c>
      <c r="B21" s="83" t="s">
        <v>803</v>
      </c>
    </row>
    <row r="22" spans="1:2" x14ac:dyDescent="0.25">
      <c r="B22" s="107"/>
    </row>
    <row r="23" spans="1:2" x14ac:dyDescent="0.25">
      <c r="B23" s="107" t="str">
        <f>HYPERLINK("#'Factor List'!A1","Back to Factor List")</f>
        <v>Back to Factor List</v>
      </c>
    </row>
    <row r="24" spans="1:2" x14ac:dyDescent="0.25">
      <c r="B24" s="107" t="s">
        <v>797</v>
      </c>
    </row>
    <row r="26" spans="1:2" x14ac:dyDescent="0.25">
      <c r="A26" s="170" t="s">
        <v>909</v>
      </c>
      <c r="B26" s="170" t="s">
        <v>889</v>
      </c>
    </row>
    <row r="27" spans="1:2" x14ac:dyDescent="0.25">
      <c r="A27" s="171">
        <v>55</v>
      </c>
      <c r="B27" s="173">
        <v>1</v>
      </c>
    </row>
    <row r="28" spans="1:2" x14ac:dyDescent="0.25">
      <c r="A28" s="171">
        <v>60</v>
      </c>
      <c r="B28" s="173">
        <v>1.25</v>
      </c>
    </row>
    <row r="29" spans="1:2" x14ac:dyDescent="0.25">
      <c r="A29" s="171">
        <v>65</v>
      </c>
      <c r="B29" s="173">
        <v>1.597</v>
      </c>
    </row>
  </sheetData>
  <sheetProtection algorithmName="SHA-512" hashValue="bPy1Zb7X+4jb5GpPV7c2HZtBEf9aBD+YCR3heWbqaNzmG6albo5s1Pg5qdgSBqh4FeWeGeahW/qubJEVNRvLQA==" saltValue="nzkPzUdFoq19pc4Nk6cZWw==" spinCount="100000" sheet="1" objects="1" scenarios="1"/>
  <conditionalFormatting sqref="A6:A16">
    <cfRule type="expression" dxfId="19" priority="31" stopIfTrue="1">
      <formula>MOD(ROW(),2)=0</formula>
    </cfRule>
    <cfRule type="expression" dxfId="18" priority="32" stopIfTrue="1">
      <formula>MOD(ROW(),2)&lt;&gt;0</formula>
    </cfRule>
  </conditionalFormatting>
  <conditionalFormatting sqref="B6">
    <cfRule type="expression" dxfId="17" priority="33" stopIfTrue="1">
      <formula>MOD(ROW(),2)=0</formula>
    </cfRule>
    <cfRule type="expression" dxfId="16" priority="34" stopIfTrue="1">
      <formula>MOD(ROW(),2)&lt;&gt;0</formula>
    </cfRule>
  </conditionalFormatting>
  <conditionalFormatting sqref="A18:A21">
    <cfRule type="expression" dxfId="15" priority="29" stopIfTrue="1">
      <formula>MOD(ROW(),2)=0</formula>
    </cfRule>
    <cfRule type="expression" dxfId="14" priority="30" stopIfTrue="1">
      <formula>MOD(ROW(),2)&lt;&gt;0</formula>
    </cfRule>
  </conditionalFormatting>
  <conditionalFormatting sqref="A17">
    <cfRule type="expression" dxfId="13" priority="27" stopIfTrue="1">
      <formula>MOD(ROW(),2)=0</formula>
    </cfRule>
    <cfRule type="expression" dxfId="12" priority="28" stopIfTrue="1">
      <formula>MOD(ROW(),2)&lt;&gt;0</formula>
    </cfRule>
  </conditionalFormatting>
  <conditionalFormatting sqref="A26:A29">
    <cfRule type="expression" dxfId="11" priority="23" stopIfTrue="1">
      <formula>MOD(ROW(),2)=0</formula>
    </cfRule>
    <cfRule type="expression" dxfId="10" priority="24" stopIfTrue="1">
      <formula>MOD(ROW(),2)&lt;&gt;0</formula>
    </cfRule>
  </conditionalFormatting>
  <conditionalFormatting sqref="B26:B29">
    <cfRule type="expression" dxfId="9" priority="25" stopIfTrue="1">
      <formula>MOD(ROW(),2)=0</formula>
    </cfRule>
    <cfRule type="expression" dxfId="8" priority="26" stopIfTrue="1">
      <formula>MOD(ROW(),2)&lt;&gt;0</formula>
    </cfRule>
  </conditionalFormatting>
  <conditionalFormatting sqref="B7:B11 B13:B16">
    <cfRule type="expression" dxfId="7" priority="21" stopIfTrue="1">
      <formula>MOD(ROW(),2)=0</formula>
    </cfRule>
    <cfRule type="expression" dxfId="6" priority="22" stopIfTrue="1">
      <formula>MOD(ROW(),2)&lt;&gt;0</formula>
    </cfRule>
  </conditionalFormatting>
  <conditionalFormatting sqref="B17">
    <cfRule type="expression" dxfId="5" priority="19" stopIfTrue="1">
      <formula>MOD(ROW(),2)=0</formula>
    </cfRule>
    <cfRule type="expression" dxfId="4" priority="20" stopIfTrue="1">
      <formula>MOD(ROW(),2)&lt;&gt;0</formula>
    </cfRule>
  </conditionalFormatting>
  <conditionalFormatting sqref="B18:B21">
    <cfRule type="expression" dxfId="3" priority="17" stopIfTrue="1">
      <formula>MOD(ROW(),2)=0</formula>
    </cfRule>
    <cfRule type="expression" dxfId="2" priority="18" stopIfTrue="1">
      <formula>MOD(ROW(),2)&lt;&gt;0</formula>
    </cfRule>
  </conditionalFormatting>
  <conditionalFormatting sqref="B12">
    <cfRule type="expression" dxfId="1" priority="1" stopIfTrue="1">
      <formula>MOD(ROW(),2)=0</formula>
    </cfRule>
    <cfRule type="expression" dxfId="0" priority="2" stopIfTrue="1">
      <formula>MOD(ROW(),2)&lt;&gt;0</formula>
    </cfRule>
  </conditionalFormatting>
  <conditionalFormatting sqref="B12">
    <cfRule type="expression" priority="3" stopIfTrue="1">
      <formula>MOD(ROW(),2)=0</formula>
    </cfRule>
    <cfRule type="expression" priority="4" stopIfTrue="1">
      <formula>MOD(ROW(),2)&lt;&gt;0</formula>
    </cfRule>
  </conditionalFormatting>
  <conditionalFormatting sqref="B12">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onditionalFormatting>
  <hyperlinks>
    <hyperlink ref="B24" location="Assumptions!A1" display="Assumptions" xr:uid="{9919CE37-7DFE-4F54-8352-446AD1B154EB}"/>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A947-34F6-4083-9E10-D34EA76FF9C8}">
  <sheetPr codeName="Sheet7"/>
  <dimension ref="A1:I78"/>
  <sheetViews>
    <sheetView showGridLines="0" zoomScale="85" zoomScaleNormal="85" workbookViewId="0">
      <selection activeCell="H12" sqref="H12"/>
    </sheetView>
  </sheetViews>
  <sheetFormatPr defaultColWidth="8.88671875" defaultRowHeight="13.2" x14ac:dyDescent="0.25"/>
  <cols>
    <col min="1" max="1" width="31.44140625" style="26" customWidth="1"/>
    <col min="2" max="2" width="31.5546875" style="26" customWidth="1"/>
    <col min="3" max="16384" width="8.886718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740</v>
      </c>
      <c r="B3" s="42"/>
      <c r="C3" s="42"/>
      <c r="D3" s="42"/>
      <c r="E3" s="42"/>
      <c r="F3" s="42"/>
      <c r="G3" s="42"/>
      <c r="H3" s="42"/>
      <c r="I3" s="42"/>
    </row>
    <row r="4" spans="1:9" x14ac:dyDescent="0.25">
      <c r="A4" s="44"/>
    </row>
    <row r="6" spans="1:9" x14ac:dyDescent="0.25">
      <c r="A6" s="80" t="s">
        <v>24</v>
      </c>
      <c r="B6" s="81" t="s">
        <v>26</v>
      </c>
      <c r="C6" s="81"/>
      <c r="D6" s="81"/>
      <c r="E6" s="81"/>
      <c r="F6" s="81"/>
    </row>
    <row r="7" spans="1:9" x14ac:dyDescent="0.25">
      <c r="A7" s="82" t="s">
        <v>16</v>
      </c>
      <c r="B7" s="79" t="s">
        <v>46</v>
      </c>
      <c r="C7" s="83"/>
      <c r="D7" s="83"/>
      <c r="E7" s="83"/>
      <c r="F7" s="83"/>
    </row>
    <row r="8" spans="1:9" x14ac:dyDescent="0.25">
      <c r="A8" s="82" t="s">
        <v>49</v>
      </c>
      <c r="B8" s="79" t="s">
        <v>47</v>
      </c>
      <c r="C8" s="83"/>
      <c r="D8" s="83"/>
      <c r="E8" s="83"/>
      <c r="F8" s="83"/>
    </row>
    <row r="9" spans="1:9" ht="14.1" customHeight="1" x14ac:dyDescent="0.25">
      <c r="A9" s="82" t="s">
        <v>17</v>
      </c>
      <c r="B9" s="83" t="s">
        <v>719</v>
      </c>
      <c r="C9" s="83"/>
      <c r="D9" s="83"/>
      <c r="E9" s="83"/>
      <c r="F9" s="83"/>
    </row>
    <row r="10" spans="1:9" ht="14.1" customHeight="1" x14ac:dyDescent="0.25">
      <c r="A10" s="82" t="s">
        <v>2</v>
      </c>
      <c r="B10" s="83" t="s">
        <v>732</v>
      </c>
      <c r="C10" s="83"/>
      <c r="D10" s="83"/>
      <c r="E10" s="83"/>
      <c r="F10" s="83"/>
    </row>
    <row r="11" spans="1:9" ht="14.1" customHeight="1" x14ac:dyDescent="0.25">
      <c r="A11" s="82" t="s">
        <v>23</v>
      </c>
      <c r="B11" s="83" t="s">
        <v>721</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104</v>
      </c>
      <c r="C14" s="83"/>
      <c r="D14" s="83"/>
      <c r="E14" s="83"/>
      <c r="F14" s="83"/>
    </row>
    <row r="15" spans="1:9" ht="14.1" customHeight="1" x14ac:dyDescent="0.25">
      <c r="A15" s="82" t="s">
        <v>53</v>
      </c>
      <c r="B15" s="83" t="s">
        <v>733</v>
      </c>
      <c r="C15" s="83"/>
      <c r="D15" s="83"/>
      <c r="E15" s="83"/>
      <c r="F15" s="83"/>
    </row>
    <row r="16" spans="1:9" ht="14.1" customHeight="1" x14ac:dyDescent="0.25">
      <c r="A16" s="82" t="s">
        <v>54</v>
      </c>
      <c r="B16" s="83" t="s">
        <v>734</v>
      </c>
      <c r="C16" s="83"/>
      <c r="D16" s="83"/>
      <c r="E16" s="83"/>
      <c r="F16" s="83"/>
    </row>
    <row r="17" spans="1:6" ht="25.35" customHeight="1" x14ac:dyDescent="0.25">
      <c r="A17" s="77" t="s">
        <v>735</v>
      </c>
      <c r="B17" s="83" t="s">
        <v>724</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725</v>
      </c>
      <c r="C20" s="83"/>
      <c r="D20" s="83"/>
      <c r="E20" s="83"/>
      <c r="F20" s="83"/>
    </row>
    <row r="21" spans="1:6" x14ac:dyDescent="0.25">
      <c r="A21" s="82" t="s">
        <v>804</v>
      </c>
      <c r="B21" s="83" t="s">
        <v>803</v>
      </c>
      <c r="C21" s="83"/>
      <c r="D21" s="83"/>
      <c r="E21" s="83"/>
      <c r="F21" s="83"/>
    </row>
    <row r="23" spans="1:6" x14ac:dyDescent="0.25">
      <c r="B23" s="107" t="str">
        <f>HYPERLINK("#'Factor List'!A1","Back to Factor List")</f>
        <v>Back to Factor List</v>
      </c>
    </row>
    <row r="24" spans="1:6" x14ac:dyDescent="0.25">
      <c r="B24" s="107" t="s">
        <v>797</v>
      </c>
    </row>
    <row r="25" spans="1:6" x14ac:dyDescent="0.25">
      <c r="B25" s="107"/>
    </row>
    <row r="26" spans="1:6" x14ac:dyDescent="0.25">
      <c r="A26" s="84" t="s">
        <v>642</v>
      </c>
      <c r="B26" s="177" t="s">
        <v>737</v>
      </c>
    </row>
    <row r="27" spans="1:6" x14ac:dyDescent="0.25">
      <c r="A27" s="85">
        <v>16</v>
      </c>
      <c r="B27" s="86">
        <v>1.0269999999999999</v>
      </c>
    </row>
    <row r="28" spans="1:6" x14ac:dyDescent="0.25">
      <c r="A28" s="85">
        <f>A27+1</f>
        <v>17</v>
      </c>
      <c r="B28" s="86">
        <v>1.0269999999999999</v>
      </c>
    </row>
    <row r="29" spans="1:6" x14ac:dyDescent="0.25">
      <c r="A29" s="85">
        <f t="shared" ref="A29:A78" si="0">A28+1</f>
        <v>18</v>
      </c>
      <c r="B29" s="86">
        <v>1.0269999999999999</v>
      </c>
    </row>
    <row r="30" spans="1:6" x14ac:dyDescent="0.25">
      <c r="A30" s="85">
        <f t="shared" si="0"/>
        <v>19</v>
      </c>
      <c r="B30" s="86">
        <v>1.0269999999999999</v>
      </c>
    </row>
    <row r="31" spans="1:6" x14ac:dyDescent="0.25">
      <c r="A31" s="85">
        <f t="shared" si="0"/>
        <v>20</v>
      </c>
      <c r="B31" s="86">
        <v>1.0269999999999999</v>
      </c>
    </row>
    <row r="32" spans="1:6" x14ac:dyDescent="0.25">
      <c r="A32" s="85">
        <f t="shared" si="0"/>
        <v>21</v>
      </c>
      <c r="B32" s="86">
        <v>1.0269999999999999</v>
      </c>
    </row>
    <row r="33" spans="1:2" x14ac:dyDescent="0.25">
      <c r="A33" s="85">
        <f t="shared" si="0"/>
        <v>22</v>
      </c>
      <c r="B33" s="86">
        <v>1.0269999999999999</v>
      </c>
    </row>
    <row r="34" spans="1:2" x14ac:dyDescent="0.25">
      <c r="A34" s="85">
        <f t="shared" si="0"/>
        <v>23</v>
      </c>
      <c r="B34" s="86">
        <v>1.0269999999999999</v>
      </c>
    </row>
    <row r="35" spans="1:2" x14ac:dyDescent="0.25">
      <c r="A35" s="85">
        <f t="shared" si="0"/>
        <v>24</v>
      </c>
      <c r="B35" s="86">
        <v>1.0269999999999999</v>
      </c>
    </row>
    <row r="36" spans="1:2" x14ac:dyDescent="0.25">
      <c r="A36" s="85">
        <f>A35+1</f>
        <v>25</v>
      </c>
      <c r="B36" s="86">
        <v>1.0269999999999999</v>
      </c>
    </row>
    <row r="37" spans="1:2" x14ac:dyDescent="0.25">
      <c r="A37" s="85">
        <f t="shared" si="0"/>
        <v>26</v>
      </c>
      <c r="B37" s="86">
        <v>1.0269999999999999</v>
      </c>
    </row>
    <row r="38" spans="1:2" x14ac:dyDescent="0.25">
      <c r="A38" s="85">
        <f t="shared" si="0"/>
        <v>27</v>
      </c>
      <c r="B38" s="86">
        <v>1.0269999999999999</v>
      </c>
    </row>
    <row r="39" spans="1:2" x14ac:dyDescent="0.25">
      <c r="A39" s="85">
        <f t="shared" si="0"/>
        <v>28</v>
      </c>
      <c r="B39" s="86">
        <v>1.0269999999999999</v>
      </c>
    </row>
    <row r="40" spans="1:2" x14ac:dyDescent="0.25">
      <c r="A40" s="85">
        <f>A39+1</f>
        <v>29</v>
      </c>
      <c r="B40" s="86">
        <v>1.0269999999999999</v>
      </c>
    </row>
    <row r="41" spans="1:2" x14ac:dyDescent="0.25">
      <c r="A41" s="85">
        <f t="shared" si="0"/>
        <v>30</v>
      </c>
      <c r="B41" s="86">
        <v>1.0269999999999999</v>
      </c>
    </row>
    <row r="42" spans="1:2" x14ac:dyDescent="0.25">
      <c r="A42" s="85">
        <f t="shared" si="0"/>
        <v>31</v>
      </c>
      <c r="B42" s="86">
        <v>1.0269999999999999</v>
      </c>
    </row>
    <row r="43" spans="1:2" x14ac:dyDescent="0.25">
      <c r="A43" s="85">
        <f t="shared" si="0"/>
        <v>32</v>
      </c>
      <c r="B43" s="86">
        <v>1.0269999999999999</v>
      </c>
    </row>
    <row r="44" spans="1:2" x14ac:dyDescent="0.25">
      <c r="A44" s="85">
        <f t="shared" si="0"/>
        <v>33</v>
      </c>
      <c r="B44" s="86">
        <v>1.0269999999999999</v>
      </c>
    </row>
    <row r="45" spans="1:2" x14ac:dyDescent="0.25">
      <c r="A45" s="85">
        <f t="shared" si="0"/>
        <v>34</v>
      </c>
      <c r="B45" s="86">
        <v>1.0269999999999999</v>
      </c>
    </row>
    <row r="46" spans="1:2" x14ac:dyDescent="0.25">
      <c r="A46" s="85">
        <f t="shared" si="0"/>
        <v>35</v>
      </c>
      <c r="B46" s="86">
        <v>1.0269999999999999</v>
      </c>
    </row>
    <row r="47" spans="1:2" x14ac:dyDescent="0.25">
      <c r="A47" s="85">
        <f t="shared" si="0"/>
        <v>36</v>
      </c>
      <c r="B47" s="86">
        <v>1.0269999999999999</v>
      </c>
    </row>
    <row r="48" spans="1:2" x14ac:dyDescent="0.25">
      <c r="A48" s="85">
        <f t="shared" si="0"/>
        <v>37</v>
      </c>
      <c r="B48" s="86">
        <v>1.0269999999999999</v>
      </c>
    </row>
    <row r="49" spans="1:2" x14ac:dyDescent="0.25">
      <c r="A49" s="85">
        <f t="shared" si="0"/>
        <v>38</v>
      </c>
      <c r="B49" s="86">
        <v>1.0269999999999999</v>
      </c>
    </row>
    <row r="50" spans="1:2" x14ac:dyDescent="0.25">
      <c r="A50" s="85">
        <f t="shared" si="0"/>
        <v>39</v>
      </c>
      <c r="B50" s="86">
        <v>1.0269999999999999</v>
      </c>
    </row>
    <row r="51" spans="1:2" x14ac:dyDescent="0.25">
      <c r="A51" s="85">
        <f t="shared" si="0"/>
        <v>40</v>
      </c>
      <c r="B51" s="86">
        <v>1.0269999999999999</v>
      </c>
    </row>
    <row r="52" spans="1:2" x14ac:dyDescent="0.25">
      <c r="A52" s="85">
        <f t="shared" si="0"/>
        <v>41</v>
      </c>
      <c r="B52" s="86">
        <v>1.0269999999999999</v>
      </c>
    </row>
    <row r="53" spans="1:2" x14ac:dyDescent="0.25">
      <c r="A53" s="85">
        <f t="shared" si="0"/>
        <v>42</v>
      </c>
      <c r="B53" s="86">
        <v>1.0269999999999999</v>
      </c>
    </row>
    <row r="54" spans="1:2" x14ac:dyDescent="0.25">
      <c r="A54" s="85">
        <f t="shared" si="0"/>
        <v>43</v>
      </c>
      <c r="B54" s="86">
        <v>1.0269999999999999</v>
      </c>
    </row>
    <row r="55" spans="1:2" x14ac:dyDescent="0.25">
      <c r="A55" s="85">
        <f t="shared" si="0"/>
        <v>44</v>
      </c>
      <c r="B55" s="86">
        <v>1.0269999999999999</v>
      </c>
    </row>
    <row r="56" spans="1:2" x14ac:dyDescent="0.25">
      <c r="A56" s="85">
        <f t="shared" si="0"/>
        <v>45</v>
      </c>
      <c r="B56" s="86">
        <v>1.026</v>
      </c>
    </row>
    <row r="57" spans="1:2" x14ac:dyDescent="0.25">
      <c r="A57" s="85">
        <f t="shared" si="0"/>
        <v>46</v>
      </c>
      <c r="B57" s="86">
        <v>1.026</v>
      </c>
    </row>
    <row r="58" spans="1:2" x14ac:dyDescent="0.25">
      <c r="A58" s="85">
        <f t="shared" si="0"/>
        <v>47</v>
      </c>
      <c r="B58" s="86">
        <v>1.0249999999999999</v>
      </c>
    </row>
    <row r="59" spans="1:2" x14ac:dyDescent="0.25">
      <c r="A59" s="85">
        <f t="shared" si="0"/>
        <v>48</v>
      </c>
      <c r="B59" s="86">
        <v>1.0249999999999999</v>
      </c>
    </row>
    <row r="60" spans="1:2" x14ac:dyDescent="0.25">
      <c r="A60" s="85">
        <f t="shared" si="0"/>
        <v>49</v>
      </c>
      <c r="B60" s="86">
        <v>1.024</v>
      </c>
    </row>
    <row r="61" spans="1:2" x14ac:dyDescent="0.25">
      <c r="A61" s="85">
        <f t="shared" si="0"/>
        <v>50</v>
      </c>
      <c r="B61" s="86">
        <v>1.024</v>
      </c>
    </row>
    <row r="62" spans="1:2" x14ac:dyDescent="0.25">
      <c r="A62" s="85">
        <f t="shared" si="0"/>
        <v>51</v>
      </c>
      <c r="B62" s="86">
        <v>1.024</v>
      </c>
    </row>
    <row r="63" spans="1:2" x14ac:dyDescent="0.25">
      <c r="A63" s="85">
        <f t="shared" si="0"/>
        <v>52</v>
      </c>
      <c r="B63" s="86">
        <v>1.024</v>
      </c>
    </row>
    <row r="64" spans="1:2" x14ac:dyDescent="0.25">
      <c r="A64" s="85">
        <f t="shared" si="0"/>
        <v>53</v>
      </c>
      <c r="B64" s="86">
        <v>1.024</v>
      </c>
    </row>
    <row r="65" spans="1:2" x14ac:dyDescent="0.25">
      <c r="A65" s="85">
        <f t="shared" si="0"/>
        <v>54</v>
      </c>
      <c r="B65" s="86">
        <v>1.0229999999999999</v>
      </c>
    </row>
    <row r="66" spans="1:2" x14ac:dyDescent="0.25">
      <c r="A66" s="85">
        <f t="shared" si="0"/>
        <v>55</v>
      </c>
      <c r="B66" s="86">
        <v>1.0229999999999999</v>
      </c>
    </row>
    <row r="67" spans="1:2" x14ac:dyDescent="0.25">
      <c r="A67" s="85">
        <f t="shared" si="0"/>
        <v>56</v>
      </c>
      <c r="B67" s="86">
        <v>1.0229999999999999</v>
      </c>
    </row>
    <row r="68" spans="1:2" x14ac:dyDescent="0.25">
      <c r="A68" s="85">
        <f t="shared" si="0"/>
        <v>57</v>
      </c>
      <c r="B68" s="86">
        <v>1.0229999999999999</v>
      </c>
    </row>
    <row r="69" spans="1:2" x14ac:dyDescent="0.25">
      <c r="A69" s="85">
        <f t="shared" si="0"/>
        <v>58</v>
      </c>
      <c r="B69" s="86">
        <v>1.022</v>
      </c>
    </row>
    <row r="70" spans="1:2" x14ac:dyDescent="0.25">
      <c r="A70" s="85">
        <f t="shared" si="0"/>
        <v>59</v>
      </c>
      <c r="B70" s="86">
        <v>1.022</v>
      </c>
    </row>
    <row r="71" spans="1:2" x14ac:dyDescent="0.25">
      <c r="A71" s="85">
        <f t="shared" si="0"/>
        <v>60</v>
      </c>
      <c r="B71" s="86">
        <v>1.022</v>
      </c>
    </row>
    <row r="72" spans="1:2" x14ac:dyDescent="0.25">
      <c r="A72" s="85">
        <f t="shared" si="0"/>
        <v>61</v>
      </c>
      <c r="B72" s="86">
        <v>1.0209999999999999</v>
      </c>
    </row>
    <row r="73" spans="1:2" x14ac:dyDescent="0.25">
      <c r="A73" s="85">
        <f t="shared" si="0"/>
        <v>62</v>
      </c>
      <c r="B73" s="86">
        <v>1.0209999999999999</v>
      </c>
    </row>
    <row r="74" spans="1:2" x14ac:dyDescent="0.25">
      <c r="A74" s="85">
        <f t="shared" si="0"/>
        <v>63</v>
      </c>
      <c r="B74" s="86">
        <v>1.02</v>
      </c>
    </row>
    <row r="75" spans="1:2" x14ac:dyDescent="0.25">
      <c r="A75" s="85">
        <f t="shared" si="0"/>
        <v>64</v>
      </c>
      <c r="B75" s="86">
        <v>1.02</v>
      </c>
    </row>
    <row r="76" spans="1:2" x14ac:dyDescent="0.25">
      <c r="A76" s="85">
        <f t="shared" si="0"/>
        <v>65</v>
      </c>
      <c r="B76" s="86">
        <v>1.0189999999999999</v>
      </c>
    </row>
    <row r="77" spans="1:2" x14ac:dyDescent="0.25">
      <c r="A77" s="85">
        <f t="shared" si="0"/>
        <v>66</v>
      </c>
      <c r="B77" s="86">
        <v>1.0189999999999999</v>
      </c>
    </row>
    <row r="78" spans="1:2" x14ac:dyDescent="0.25">
      <c r="A78" s="85">
        <f t="shared" si="0"/>
        <v>67</v>
      </c>
      <c r="B78" s="86">
        <v>1.0189999999999999</v>
      </c>
    </row>
  </sheetData>
  <sheetProtection algorithmName="SHA-512" hashValue="tkdRC0NRMfSKwdAIgNFpPP6WGKI75tD/q+8x4m9hGGzVV8DWxURsZqi8lUBYj1fUE4mClq2fn2X8oNMhJN0PTQ==" saltValue="0Y4j9x0qCkJCVDvEyUax3A==" spinCount="100000" sheet="1" objects="1" scenarios="1"/>
  <conditionalFormatting sqref="A6:A16 A18:A21">
    <cfRule type="expression" dxfId="1823" priority="41" stopIfTrue="1">
      <formula>MOD(ROW(),2)=0</formula>
    </cfRule>
    <cfRule type="expression" dxfId="1822" priority="42" stopIfTrue="1">
      <formula>MOD(ROW(),2)&lt;&gt;0</formula>
    </cfRule>
  </conditionalFormatting>
  <conditionalFormatting sqref="B6:F6 C7:F8">
    <cfRule type="expression" dxfId="1821" priority="43" stopIfTrue="1">
      <formula>MOD(ROW(),2)=0</formula>
    </cfRule>
    <cfRule type="expression" dxfId="1820" priority="44" stopIfTrue="1">
      <formula>MOD(ROW(),2)&lt;&gt;0</formula>
    </cfRule>
  </conditionalFormatting>
  <conditionalFormatting sqref="B9:F16 C17:F17">
    <cfRule type="expression" dxfId="1819" priority="39" stopIfTrue="1">
      <formula>MOD(ROW(),2)=0</formula>
    </cfRule>
    <cfRule type="expression" dxfId="1818" priority="40" stopIfTrue="1">
      <formula>MOD(ROW(),2)&lt;&gt;0</formula>
    </cfRule>
  </conditionalFormatting>
  <conditionalFormatting sqref="B77:B78">
    <cfRule type="expression" dxfId="1817" priority="27" stopIfTrue="1">
      <formula>MOD(ROW(),2)=0</formula>
    </cfRule>
    <cfRule type="expression" dxfId="1816" priority="28" stopIfTrue="1">
      <formula>MOD(ROW(),2)&lt;&gt;0</formula>
    </cfRule>
  </conditionalFormatting>
  <conditionalFormatting sqref="A26:A64">
    <cfRule type="expression" dxfId="1815" priority="33" stopIfTrue="1">
      <formula>MOD(ROW(),2)=0</formula>
    </cfRule>
    <cfRule type="expression" dxfId="1814" priority="34" stopIfTrue="1">
      <formula>MOD(ROW(),2)&lt;&gt;0</formula>
    </cfRule>
  </conditionalFormatting>
  <conditionalFormatting sqref="B27:B64">
    <cfRule type="expression" dxfId="1813" priority="35" stopIfTrue="1">
      <formula>MOD(ROW(),2)=0</formula>
    </cfRule>
    <cfRule type="expression" dxfId="1812" priority="36" stopIfTrue="1">
      <formula>MOD(ROW(),2)&lt;&gt;0</formula>
    </cfRule>
  </conditionalFormatting>
  <conditionalFormatting sqref="A65:A76">
    <cfRule type="expression" dxfId="1811" priority="29" stopIfTrue="1">
      <formula>MOD(ROW(),2)=0</formula>
    </cfRule>
    <cfRule type="expression" dxfId="1810" priority="30" stopIfTrue="1">
      <formula>MOD(ROW(),2)&lt;&gt;0</formula>
    </cfRule>
  </conditionalFormatting>
  <conditionalFormatting sqref="B65:B76">
    <cfRule type="expression" dxfId="1809" priority="31" stopIfTrue="1">
      <formula>MOD(ROW(),2)=0</formula>
    </cfRule>
    <cfRule type="expression" dxfId="1808" priority="32" stopIfTrue="1">
      <formula>MOD(ROW(),2)&lt;&gt;0</formula>
    </cfRule>
  </conditionalFormatting>
  <conditionalFormatting sqref="A77:A78">
    <cfRule type="expression" dxfId="1807" priority="25" stopIfTrue="1">
      <formula>MOD(ROW(),2)=0</formula>
    </cfRule>
    <cfRule type="expression" dxfId="1806" priority="26" stopIfTrue="1">
      <formula>MOD(ROW(),2)&lt;&gt;0</formula>
    </cfRule>
  </conditionalFormatting>
  <conditionalFormatting sqref="B7:B8">
    <cfRule type="expression" dxfId="1805" priority="21" stopIfTrue="1">
      <formula>MOD(ROW(),2)=0</formula>
    </cfRule>
    <cfRule type="expression" dxfId="1804" priority="22" stopIfTrue="1">
      <formula>MOD(ROW(),2)&lt;&gt;0</formula>
    </cfRule>
  </conditionalFormatting>
  <conditionalFormatting sqref="A17">
    <cfRule type="expression" dxfId="1803" priority="19" stopIfTrue="1">
      <formula>MOD(ROW(),2)=0</formula>
    </cfRule>
    <cfRule type="expression" dxfId="1802" priority="20" stopIfTrue="1">
      <formula>MOD(ROW(),2)&lt;&gt;0</formula>
    </cfRule>
  </conditionalFormatting>
  <conditionalFormatting sqref="B17">
    <cfRule type="expression" dxfId="1801" priority="17" stopIfTrue="1">
      <formula>MOD(ROW(),2)=0</formula>
    </cfRule>
    <cfRule type="expression" dxfId="1800" priority="18" stopIfTrue="1">
      <formula>MOD(ROW(),2)&lt;&gt;0</formula>
    </cfRule>
  </conditionalFormatting>
  <conditionalFormatting sqref="C18:F18">
    <cfRule type="expression" dxfId="1799" priority="9" stopIfTrue="1">
      <formula>MOD(ROW(),2)=0</formula>
    </cfRule>
    <cfRule type="expression" dxfId="1798" priority="10" stopIfTrue="1">
      <formula>MOD(ROW(),2)&lt;&gt;0</formula>
    </cfRule>
  </conditionalFormatting>
  <conditionalFormatting sqref="C19:F19">
    <cfRule type="expression" dxfId="1797" priority="7" stopIfTrue="1">
      <formula>MOD(ROW(),2)=0</formula>
    </cfRule>
    <cfRule type="expression" dxfId="1796" priority="8" stopIfTrue="1">
      <formula>MOD(ROW(),2)&lt;&gt;0</formula>
    </cfRule>
  </conditionalFormatting>
  <conditionalFormatting sqref="C20:F21">
    <cfRule type="expression" dxfId="1795" priority="5" stopIfTrue="1">
      <formula>MOD(ROW(),2)=0</formula>
    </cfRule>
    <cfRule type="expression" dxfId="1794" priority="6" stopIfTrue="1">
      <formula>MOD(ROW(),2)&lt;&gt;0</formula>
    </cfRule>
  </conditionalFormatting>
  <conditionalFormatting sqref="B18 B20:B21">
    <cfRule type="expression" dxfId="1793" priority="3" stopIfTrue="1">
      <formula>MOD(ROW(),2)=0</formula>
    </cfRule>
    <cfRule type="expression" dxfId="1792" priority="4" stopIfTrue="1">
      <formula>MOD(ROW(),2)&lt;&gt;0</formula>
    </cfRule>
  </conditionalFormatting>
  <conditionalFormatting sqref="B19">
    <cfRule type="expression" dxfId="1791" priority="1" stopIfTrue="1">
      <formula>MOD(ROW(),2)=0</formula>
    </cfRule>
    <cfRule type="expression" dxfId="1790" priority="2" stopIfTrue="1">
      <formula>MOD(ROW(),2)&lt;&gt;0</formula>
    </cfRule>
  </conditionalFormatting>
  <hyperlinks>
    <hyperlink ref="B24" location="Assumptions!A1" display="Assumptions" xr:uid="{5436ACB1-55E6-44C1-969B-56A2546A4D7E}"/>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H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x-201</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268</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201</v>
      </c>
      <c r="C14" s="79"/>
      <c r="D14" s="79"/>
      <c r="E14" s="79"/>
    </row>
    <row r="15" spans="1:8" x14ac:dyDescent="0.25">
      <c r="A15" s="77" t="s">
        <v>53</v>
      </c>
      <c r="B15" s="79" t="s">
        <v>271</v>
      </c>
      <c r="C15" s="79"/>
      <c r="D15" s="79"/>
      <c r="E15" s="79"/>
    </row>
    <row r="16" spans="1:8" x14ac:dyDescent="0.25">
      <c r="A16" s="77" t="s">
        <v>54</v>
      </c>
      <c r="B16" s="79" t="s">
        <v>272</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274</v>
      </c>
      <c r="C26" s="104" t="s">
        <v>275</v>
      </c>
      <c r="D26" s="104" t="s">
        <v>276</v>
      </c>
      <c r="E26" s="104" t="s">
        <v>277</v>
      </c>
    </row>
    <row r="27" spans="1:5" x14ac:dyDescent="0.25">
      <c r="A27" s="105">
        <v>22</v>
      </c>
      <c r="B27" s="106">
        <v>12.29</v>
      </c>
      <c r="C27" s="106">
        <v>0.53</v>
      </c>
      <c r="D27" s="106">
        <v>1.24</v>
      </c>
      <c r="E27" s="106">
        <v>0</v>
      </c>
    </row>
    <row r="28" spans="1:5" x14ac:dyDescent="0.25">
      <c r="A28" s="105">
        <v>23</v>
      </c>
      <c r="B28" s="106">
        <v>12.48</v>
      </c>
      <c r="C28" s="106">
        <v>0.54</v>
      </c>
      <c r="D28" s="106">
        <v>1.25</v>
      </c>
      <c r="E28" s="106">
        <v>0</v>
      </c>
    </row>
    <row r="29" spans="1:5" x14ac:dyDescent="0.25">
      <c r="A29" s="105">
        <v>24</v>
      </c>
      <c r="B29" s="106">
        <v>12.66</v>
      </c>
      <c r="C29" s="106">
        <v>0.55000000000000004</v>
      </c>
      <c r="D29" s="106">
        <v>1.27</v>
      </c>
      <c r="E29" s="106">
        <v>0</v>
      </c>
    </row>
    <row r="30" spans="1:5" x14ac:dyDescent="0.25">
      <c r="A30" s="105">
        <v>25</v>
      </c>
      <c r="B30" s="106">
        <v>12.85</v>
      </c>
      <c r="C30" s="106">
        <v>0.56000000000000005</v>
      </c>
      <c r="D30" s="106">
        <v>1.29</v>
      </c>
      <c r="E30" s="106">
        <v>0</v>
      </c>
    </row>
    <row r="31" spans="1:5" x14ac:dyDescent="0.25">
      <c r="A31" s="105">
        <v>26</v>
      </c>
      <c r="B31" s="106">
        <v>13.04</v>
      </c>
      <c r="C31" s="106">
        <v>0.56999999999999995</v>
      </c>
      <c r="D31" s="106">
        <v>1.31</v>
      </c>
      <c r="E31" s="106">
        <v>0</v>
      </c>
    </row>
    <row r="32" spans="1:5" x14ac:dyDescent="0.25">
      <c r="A32" s="105">
        <v>27</v>
      </c>
      <c r="B32" s="106">
        <v>13.24</v>
      </c>
      <c r="C32" s="106">
        <v>0.57999999999999996</v>
      </c>
      <c r="D32" s="106">
        <v>1.33</v>
      </c>
      <c r="E32" s="106">
        <v>0</v>
      </c>
    </row>
    <row r="33" spans="1:5" x14ac:dyDescent="0.25">
      <c r="A33" s="105">
        <v>28</v>
      </c>
      <c r="B33" s="106">
        <v>13.44</v>
      </c>
      <c r="C33" s="106">
        <v>0.59</v>
      </c>
      <c r="D33" s="106">
        <v>1.35</v>
      </c>
      <c r="E33" s="106">
        <v>0</v>
      </c>
    </row>
    <row r="34" spans="1:5" x14ac:dyDescent="0.25">
      <c r="A34" s="105">
        <v>29</v>
      </c>
      <c r="B34" s="106">
        <v>13.64</v>
      </c>
      <c r="C34" s="106">
        <v>0.6</v>
      </c>
      <c r="D34" s="106">
        <v>1.37</v>
      </c>
      <c r="E34" s="106">
        <v>0</v>
      </c>
    </row>
    <row r="35" spans="1:5" x14ac:dyDescent="0.25">
      <c r="A35" s="105">
        <v>30</v>
      </c>
      <c r="B35" s="106">
        <v>13.84</v>
      </c>
      <c r="C35" s="106">
        <v>0.61</v>
      </c>
      <c r="D35" s="106">
        <v>1.39</v>
      </c>
      <c r="E35" s="106">
        <v>0</v>
      </c>
    </row>
    <row r="36" spans="1:5" x14ac:dyDescent="0.25">
      <c r="A36" s="105">
        <v>31</v>
      </c>
      <c r="B36" s="106">
        <v>14.05</v>
      </c>
      <c r="C36" s="106">
        <v>0.62</v>
      </c>
      <c r="D36" s="106">
        <v>1.4</v>
      </c>
      <c r="E36" s="106">
        <v>0</v>
      </c>
    </row>
    <row r="37" spans="1:5" x14ac:dyDescent="0.25">
      <c r="A37" s="105">
        <v>32</v>
      </c>
      <c r="B37" s="106">
        <v>14.26</v>
      </c>
      <c r="C37" s="106">
        <v>0.63</v>
      </c>
      <c r="D37" s="106">
        <v>1.42</v>
      </c>
      <c r="E37" s="106">
        <v>0</v>
      </c>
    </row>
    <row r="38" spans="1:5" x14ac:dyDescent="0.25">
      <c r="A38" s="105">
        <v>33</v>
      </c>
      <c r="B38" s="106">
        <v>14.47</v>
      </c>
      <c r="C38" s="106">
        <v>0.64</v>
      </c>
      <c r="D38" s="106">
        <v>1.44</v>
      </c>
      <c r="E38" s="106">
        <v>0</v>
      </c>
    </row>
    <row r="39" spans="1:5" x14ac:dyDescent="0.25">
      <c r="A39" s="105">
        <v>34</v>
      </c>
      <c r="B39" s="106">
        <v>14.69</v>
      </c>
      <c r="C39" s="106">
        <v>0.65</v>
      </c>
      <c r="D39" s="106">
        <v>1.46</v>
      </c>
      <c r="E39" s="106">
        <v>0</v>
      </c>
    </row>
    <row r="40" spans="1:5" x14ac:dyDescent="0.25">
      <c r="A40" s="105">
        <v>35</v>
      </c>
      <c r="B40" s="106">
        <v>14.91</v>
      </c>
      <c r="C40" s="106">
        <v>0.66</v>
      </c>
      <c r="D40" s="106">
        <v>1.48</v>
      </c>
      <c r="E40" s="106">
        <v>0</v>
      </c>
    </row>
    <row r="41" spans="1:5" x14ac:dyDescent="0.25">
      <c r="A41" s="105">
        <v>36</v>
      </c>
      <c r="B41" s="106">
        <v>15.14</v>
      </c>
      <c r="C41" s="106">
        <v>0.67</v>
      </c>
      <c r="D41" s="106">
        <v>1.49</v>
      </c>
      <c r="E41" s="106">
        <v>0</v>
      </c>
    </row>
    <row r="42" spans="1:5" x14ac:dyDescent="0.25">
      <c r="A42" s="105">
        <v>37</v>
      </c>
      <c r="B42" s="106">
        <v>15.37</v>
      </c>
      <c r="C42" s="106">
        <v>0.68</v>
      </c>
      <c r="D42" s="106">
        <v>1.51</v>
      </c>
      <c r="E42" s="106">
        <v>0</v>
      </c>
    </row>
    <row r="43" spans="1:5" x14ac:dyDescent="0.25">
      <c r="A43" s="105">
        <v>38</v>
      </c>
      <c r="B43" s="106">
        <v>15.6</v>
      </c>
      <c r="C43" s="106">
        <v>0.7</v>
      </c>
      <c r="D43" s="106">
        <v>1.53</v>
      </c>
      <c r="E43" s="106">
        <v>0</v>
      </c>
    </row>
    <row r="44" spans="1:5" x14ac:dyDescent="0.25">
      <c r="A44" s="105">
        <v>39</v>
      </c>
      <c r="B44" s="106">
        <v>15.84</v>
      </c>
      <c r="C44" s="106">
        <v>0.71</v>
      </c>
      <c r="D44" s="106">
        <v>1.54</v>
      </c>
      <c r="E44" s="106">
        <v>0</v>
      </c>
    </row>
    <row r="45" spans="1:5" x14ac:dyDescent="0.25">
      <c r="A45" s="105">
        <v>40</v>
      </c>
      <c r="B45" s="106">
        <v>16.079999999999998</v>
      </c>
      <c r="C45" s="106">
        <v>0.72</v>
      </c>
      <c r="D45" s="106">
        <v>1.56</v>
      </c>
      <c r="E45" s="106">
        <v>0</v>
      </c>
    </row>
    <row r="46" spans="1:5" x14ac:dyDescent="0.25">
      <c r="A46" s="105">
        <v>41</v>
      </c>
      <c r="B46" s="106">
        <v>16.32</v>
      </c>
      <c r="C46" s="106">
        <v>0.73</v>
      </c>
      <c r="D46" s="106">
        <v>1.58</v>
      </c>
      <c r="E46" s="106">
        <v>0</v>
      </c>
    </row>
    <row r="47" spans="1:5" x14ac:dyDescent="0.25">
      <c r="A47" s="105">
        <v>42</v>
      </c>
      <c r="B47" s="106">
        <v>16.57</v>
      </c>
      <c r="C47" s="106">
        <v>0.74</v>
      </c>
      <c r="D47" s="106">
        <v>1.59</v>
      </c>
      <c r="E47" s="106">
        <v>0</v>
      </c>
    </row>
    <row r="48" spans="1:5" x14ac:dyDescent="0.25">
      <c r="A48" s="105">
        <v>43</v>
      </c>
      <c r="B48" s="106">
        <v>16.829999999999998</v>
      </c>
      <c r="C48" s="106">
        <v>0.76</v>
      </c>
      <c r="D48" s="106">
        <v>1.61</v>
      </c>
      <c r="E48" s="106">
        <v>0</v>
      </c>
    </row>
    <row r="49" spans="1:5" x14ac:dyDescent="0.25">
      <c r="A49" s="105">
        <v>44</v>
      </c>
      <c r="B49" s="106">
        <v>17.079999999999998</v>
      </c>
      <c r="C49" s="106">
        <v>0.77</v>
      </c>
      <c r="D49" s="106">
        <v>1.62</v>
      </c>
      <c r="E49" s="106">
        <v>0</v>
      </c>
    </row>
    <row r="50" spans="1:5" x14ac:dyDescent="0.25">
      <c r="A50" s="105">
        <v>45</v>
      </c>
      <c r="B50" s="106">
        <v>17.350000000000001</v>
      </c>
      <c r="C50" s="106">
        <v>0.78</v>
      </c>
      <c r="D50" s="106">
        <v>1.64</v>
      </c>
      <c r="E50" s="106">
        <v>0</v>
      </c>
    </row>
    <row r="51" spans="1:5" x14ac:dyDescent="0.25">
      <c r="A51" s="105">
        <v>46</v>
      </c>
      <c r="B51" s="106">
        <v>17.62</v>
      </c>
      <c r="C51" s="106">
        <v>0.8</v>
      </c>
      <c r="D51" s="106">
        <v>1.65</v>
      </c>
      <c r="E51" s="106">
        <v>0</v>
      </c>
    </row>
    <row r="52" spans="1:5" x14ac:dyDescent="0.25">
      <c r="A52" s="105">
        <v>47</v>
      </c>
      <c r="B52" s="106">
        <v>17.89</v>
      </c>
      <c r="C52" s="106">
        <v>0.81</v>
      </c>
      <c r="D52" s="106">
        <v>1.66</v>
      </c>
      <c r="E52" s="106">
        <v>0</v>
      </c>
    </row>
    <row r="53" spans="1:5" x14ac:dyDescent="0.25">
      <c r="A53" s="105">
        <v>48</v>
      </c>
      <c r="B53" s="106">
        <v>18.170000000000002</v>
      </c>
      <c r="C53" s="106">
        <v>0.82</v>
      </c>
      <c r="D53" s="106">
        <v>1.68</v>
      </c>
      <c r="E53" s="106">
        <v>0</v>
      </c>
    </row>
    <row r="54" spans="1:5" x14ac:dyDescent="0.25">
      <c r="A54" s="105">
        <v>49</v>
      </c>
      <c r="B54" s="106">
        <v>18.46</v>
      </c>
      <c r="C54" s="106">
        <v>0.84</v>
      </c>
      <c r="D54" s="106">
        <v>1.69</v>
      </c>
      <c r="E54" s="106">
        <v>0</v>
      </c>
    </row>
    <row r="55" spans="1:5" x14ac:dyDescent="0.25">
      <c r="A55" s="105">
        <v>50</v>
      </c>
      <c r="B55" s="106">
        <v>18.75</v>
      </c>
      <c r="C55" s="106">
        <v>0.85</v>
      </c>
      <c r="D55" s="106">
        <v>1.7</v>
      </c>
      <c r="E55" s="106">
        <v>0</v>
      </c>
    </row>
    <row r="56" spans="1:5" x14ac:dyDescent="0.25">
      <c r="A56" s="105">
        <v>51</v>
      </c>
      <c r="B56" s="106">
        <v>19.05</v>
      </c>
      <c r="C56" s="106">
        <v>0.87</v>
      </c>
      <c r="D56" s="106">
        <v>1.71</v>
      </c>
      <c r="E56" s="106">
        <v>0</v>
      </c>
    </row>
    <row r="57" spans="1:5" x14ac:dyDescent="0.25">
      <c r="A57" s="105">
        <v>52</v>
      </c>
      <c r="B57" s="106">
        <v>19.350000000000001</v>
      </c>
      <c r="C57" s="106">
        <v>0.88</v>
      </c>
      <c r="D57" s="106">
        <v>1.72</v>
      </c>
      <c r="E57" s="106">
        <v>0</v>
      </c>
    </row>
    <row r="58" spans="1:5" x14ac:dyDescent="0.25">
      <c r="A58" s="105">
        <v>53</v>
      </c>
      <c r="B58" s="106">
        <v>19.670000000000002</v>
      </c>
      <c r="C58" s="106">
        <v>0.9</v>
      </c>
      <c r="D58" s="106">
        <v>1.72</v>
      </c>
      <c r="E58" s="106">
        <v>0</v>
      </c>
    </row>
    <row r="59" spans="1:5" x14ac:dyDescent="0.25">
      <c r="A59" s="105">
        <v>54</v>
      </c>
      <c r="B59" s="106">
        <v>19.989999999999998</v>
      </c>
      <c r="C59" s="106">
        <v>0.91</v>
      </c>
      <c r="D59" s="106">
        <v>1.73</v>
      </c>
      <c r="E59" s="106">
        <v>0</v>
      </c>
    </row>
    <row r="60" spans="1:5" x14ac:dyDescent="0.25">
      <c r="A60" s="105">
        <v>55</v>
      </c>
      <c r="B60" s="106">
        <v>20.32</v>
      </c>
      <c r="C60" s="106">
        <v>0.93</v>
      </c>
      <c r="D60" s="106">
        <v>1.74</v>
      </c>
      <c r="E60" s="106">
        <v>0</v>
      </c>
    </row>
    <row r="61" spans="1:5" x14ac:dyDescent="0.25">
      <c r="A61" s="105">
        <v>56</v>
      </c>
      <c r="B61" s="106">
        <v>20.65</v>
      </c>
      <c r="C61" s="106">
        <v>0.94</v>
      </c>
      <c r="D61" s="106">
        <v>1.74</v>
      </c>
      <c r="E61" s="106">
        <v>0</v>
      </c>
    </row>
    <row r="62" spans="1:5" x14ac:dyDescent="0.25">
      <c r="A62" s="105">
        <v>57</v>
      </c>
      <c r="B62" s="106">
        <v>21</v>
      </c>
      <c r="C62" s="106">
        <v>0.96</v>
      </c>
      <c r="D62" s="106">
        <v>1.74</v>
      </c>
      <c r="E62" s="106">
        <v>0</v>
      </c>
    </row>
    <row r="63" spans="1:5" x14ac:dyDescent="0.25">
      <c r="A63" s="105">
        <v>58</v>
      </c>
      <c r="B63" s="106">
        <v>21.36</v>
      </c>
      <c r="C63" s="106">
        <v>0.98</v>
      </c>
      <c r="D63" s="106">
        <v>1.74</v>
      </c>
      <c r="E63" s="106">
        <v>0</v>
      </c>
    </row>
    <row r="64" spans="1:5" x14ac:dyDescent="0.25">
      <c r="A64" s="105">
        <v>59</v>
      </c>
      <c r="B64" s="106">
        <v>21.73</v>
      </c>
      <c r="C64" s="106">
        <v>0.99</v>
      </c>
      <c r="D64" s="106">
        <v>1.74</v>
      </c>
      <c r="E64" s="106">
        <v>0</v>
      </c>
    </row>
    <row r="65" spans="1:2" x14ac:dyDescent="0.25">
      <c r="A65"/>
      <c r="B65"/>
    </row>
  </sheetData>
  <sheetProtection algorithmName="SHA-512" hashValue="5u+8IC7OJuYucnWjCqQbg6jyHPW8N/PXmCRERJvgK70popouMdP0qGxj/AvghFm4Qu7fC0JcANh6dL9IEBl5rQ==" saltValue="G7nJMGllK3U2asIAZVdrRw==" spinCount="100000" sheet="1" objects="1" scenarios="1"/>
  <conditionalFormatting sqref="A6:A21">
    <cfRule type="expression" dxfId="1789" priority="11" stopIfTrue="1">
      <formula>MOD(ROW(),2)=0</formula>
    </cfRule>
    <cfRule type="expression" dxfId="1788" priority="12" stopIfTrue="1">
      <formula>MOD(ROW(),2)&lt;&gt;0</formula>
    </cfRule>
  </conditionalFormatting>
  <conditionalFormatting sqref="B6:E16 C17:E21">
    <cfRule type="expression" dxfId="1787" priority="13" stopIfTrue="1">
      <formula>MOD(ROW(),2)=0</formula>
    </cfRule>
    <cfRule type="expression" dxfId="1786" priority="14" stopIfTrue="1">
      <formula>MOD(ROW(),2)&lt;&gt;0</formula>
    </cfRule>
  </conditionalFormatting>
  <conditionalFormatting sqref="B17:B21">
    <cfRule type="expression" dxfId="1785" priority="5" stopIfTrue="1">
      <formula>MOD(ROW(),2)=0</formula>
    </cfRule>
    <cfRule type="expression" dxfId="1784" priority="6" stopIfTrue="1">
      <formula>MOD(ROW(),2)&lt;&gt;0</formula>
    </cfRule>
  </conditionalFormatting>
  <conditionalFormatting sqref="A26:A64">
    <cfRule type="expression" dxfId="1783" priority="1" stopIfTrue="1">
      <formula>MOD(ROW(),2)=0</formula>
    </cfRule>
    <cfRule type="expression" dxfId="1782" priority="2" stopIfTrue="1">
      <formula>MOD(ROW(),2)&lt;&gt;0</formula>
    </cfRule>
  </conditionalFormatting>
  <conditionalFormatting sqref="B26:E64">
    <cfRule type="expression" dxfId="1781" priority="3" stopIfTrue="1">
      <formula>MOD(ROW(),2)=0</formula>
    </cfRule>
    <cfRule type="expression" dxfId="1780" priority="4" stopIfTrue="1">
      <formula>MOD(ROW(),2)&lt;&gt;0</formula>
    </cfRule>
  </conditionalFormatting>
  <hyperlinks>
    <hyperlink ref="B24" location="Assumptions!A1" display="Assumptions" xr:uid="{879F1323-0739-4697-8C4D-E6E14F8143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H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x-202</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278</v>
      </c>
      <c r="C10" s="79"/>
      <c r="D10" s="79"/>
      <c r="E10" s="79"/>
    </row>
    <row r="11" spans="1:8" x14ac:dyDescent="0.25">
      <c r="A11" s="77" t="s">
        <v>23</v>
      </c>
      <c r="B11" s="79" t="s">
        <v>279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202</v>
      </c>
      <c r="C14" s="79"/>
      <c r="D14" s="79"/>
      <c r="E14" s="79"/>
    </row>
    <row r="15" spans="1:8" x14ac:dyDescent="0.25">
      <c r="A15" s="77" t="s">
        <v>53</v>
      </c>
      <c r="B15" s="79" t="s">
        <v>280</v>
      </c>
      <c r="C15" s="79"/>
      <c r="D15" s="79"/>
      <c r="E15" s="79"/>
    </row>
    <row r="16" spans="1:8" x14ac:dyDescent="0.25">
      <c r="A16" s="77" t="s">
        <v>54</v>
      </c>
      <c r="B16" s="79" t="s">
        <v>281</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274</v>
      </c>
      <c r="C26" s="104" t="s">
        <v>275</v>
      </c>
      <c r="D26" s="104" t="s">
        <v>276</v>
      </c>
      <c r="E26" s="104" t="s">
        <v>282</v>
      </c>
    </row>
    <row r="27" spans="1:5" x14ac:dyDescent="0.25">
      <c r="A27" s="105">
        <v>22</v>
      </c>
      <c r="B27" s="106">
        <v>12.29</v>
      </c>
      <c r="C27" s="106">
        <v>0.53</v>
      </c>
      <c r="D27" s="106">
        <v>1.24</v>
      </c>
      <c r="E27" s="106">
        <v>0</v>
      </c>
    </row>
    <row r="28" spans="1:5" x14ac:dyDescent="0.25">
      <c r="A28" s="105">
        <v>23</v>
      </c>
      <c r="B28" s="106">
        <v>12.48</v>
      </c>
      <c r="C28" s="106">
        <v>0.54</v>
      </c>
      <c r="D28" s="106">
        <v>1.25</v>
      </c>
      <c r="E28" s="106">
        <v>0</v>
      </c>
    </row>
    <row r="29" spans="1:5" x14ac:dyDescent="0.25">
      <c r="A29" s="105">
        <v>24</v>
      </c>
      <c r="B29" s="106">
        <v>12.66</v>
      </c>
      <c r="C29" s="106">
        <v>0.55000000000000004</v>
      </c>
      <c r="D29" s="106">
        <v>1.27</v>
      </c>
      <c r="E29" s="106">
        <v>0</v>
      </c>
    </row>
    <row r="30" spans="1:5" x14ac:dyDescent="0.25">
      <c r="A30" s="105">
        <v>25</v>
      </c>
      <c r="B30" s="106">
        <v>12.85</v>
      </c>
      <c r="C30" s="106">
        <v>0.56000000000000005</v>
      </c>
      <c r="D30" s="106">
        <v>1.29</v>
      </c>
      <c r="E30" s="106">
        <v>0</v>
      </c>
    </row>
    <row r="31" spans="1:5" x14ac:dyDescent="0.25">
      <c r="A31" s="105">
        <v>26</v>
      </c>
      <c r="B31" s="106">
        <v>13.04</v>
      </c>
      <c r="C31" s="106">
        <v>0.56999999999999995</v>
      </c>
      <c r="D31" s="106">
        <v>1.31</v>
      </c>
      <c r="E31" s="106">
        <v>0</v>
      </c>
    </row>
    <row r="32" spans="1:5" x14ac:dyDescent="0.25">
      <c r="A32" s="105">
        <v>27</v>
      </c>
      <c r="B32" s="106">
        <v>13.24</v>
      </c>
      <c r="C32" s="106">
        <v>0.57999999999999996</v>
      </c>
      <c r="D32" s="106">
        <v>1.33</v>
      </c>
      <c r="E32" s="106">
        <v>0</v>
      </c>
    </row>
    <row r="33" spans="1:5" x14ac:dyDescent="0.25">
      <c r="A33" s="105">
        <v>28</v>
      </c>
      <c r="B33" s="106">
        <v>13.44</v>
      </c>
      <c r="C33" s="106">
        <v>0.59</v>
      </c>
      <c r="D33" s="106">
        <v>1.35</v>
      </c>
      <c r="E33" s="106">
        <v>0</v>
      </c>
    </row>
    <row r="34" spans="1:5" x14ac:dyDescent="0.25">
      <c r="A34" s="105">
        <v>29</v>
      </c>
      <c r="B34" s="106">
        <v>13.64</v>
      </c>
      <c r="C34" s="106">
        <v>0.6</v>
      </c>
      <c r="D34" s="106">
        <v>1.37</v>
      </c>
      <c r="E34" s="106">
        <v>0</v>
      </c>
    </row>
    <row r="35" spans="1:5" x14ac:dyDescent="0.25">
      <c r="A35" s="105">
        <v>30</v>
      </c>
      <c r="B35" s="106">
        <v>13.84</v>
      </c>
      <c r="C35" s="106">
        <v>0.61</v>
      </c>
      <c r="D35" s="106">
        <v>1.39</v>
      </c>
      <c r="E35" s="106">
        <v>0</v>
      </c>
    </row>
    <row r="36" spans="1:5" x14ac:dyDescent="0.25">
      <c r="A36" s="105">
        <v>31</v>
      </c>
      <c r="B36" s="106">
        <v>14.05</v>
      </c>
      <c r="C36" s="106">
        <v>0.62</v>
      </c>
      <c r="D36" s="106">
        <v>1.4</v>
      </c>
      <c r="E36" s="106">
        <v>0</v>
      </c>
    </row>
    <row r="37" spans="1:5" x14ac:dyDescent="0.25">
      <c r="A37" s="105">
        <v>32</v>
      </c>
      <c r="B37" s="106">
        <v>14.26</v>
      </c>
      <c r="C37" s="106">
        <v>0.63</v>
      </c>
      <c r="D37" s="106">
        <v>1.42</v>
      </c>
      <c r="E37" s="106">
        <v>0</v>
      </c>
    </row>
    <row r="38" spans="1:5" x14ac:dyDescent="0.25">
      <c r="A38" s="105">
        <v>33</v>
      </c>
      <c r="B38" s="106">
        <v>14.47</v>
      </c>
      <c r="C38" s="106">
        <v>0.64</v>
      </c>
      <c r="D38" s="106">
        <v>1.44</v>
      </c>
      <c r="E38" s="106">
        <v>0</v>
      </c>
    </row>
    <row r="39" spans="1:5" x14ac:dyDescent="0.25">
      <c r="A39" s="105">
        <v>34</v>
      </c>
      <c r="B39" s="106">
        <v>14.69</v>
      </c>
      <c r="C39" s="106">
        <v>0.65</v>
      </c>
      <c r="D39" s="106">
        <v>1.46</v>
      </c>
      <c r="E39" s="106">
        <v>0</v>
      </c>
    </row>
    <row r="40" spans="1:5" x14ac:dyDescent="0.25">
      <c r="A40" s="105">
        <v>35</v>
      </c>
      <c r="B40" s="106">
        <v>14.91</v>
      </c>
      <c r="C40" s="106">
        <v>0.66</v>
      </c>
      <c r="D40" s="106">
        <v>1.48</v>
      </c>
      <c r="E40" s="106">
        <v>0</v>
      </c>
    </row>
    <row r="41" spans="1:5" x14ac:dyDescent="0.25">
      <c r="A41" s="105">
        <v>36</v>
      </c>
      <c r="B41" s="106">
        <v>15.14</v>
      </c>
      <c r="C41" s="106">
        <v>0.67</v>
      </c>
      <c r="D41" s="106">
        <v>1.49</v>
      </c>
      <c r="E41" s="106">
        <v>0</v>
      </c>
    </row>
    <row r="42" spans="1:5" x14ac:dyDescent="0.25">
      <c r="A42" s="105">
        <v>37</v>
      </c>
      <c r="B42" s="106">
        <v>15.37</v>
      </c>
      <c r="C42" s="106">
        <v>0.68</v>
      </c>
      <c r="D42" s="106">
        <v>1.51</v>
      </c>
      <c r="E42" s="106">
        <v>0</v>
      </c>
    </row>
    <row r="43" spans="1:5" x14ac:dyDescent="0.25">
      <c r="A43" s="105">
        <v>38</v>
      </c>
      <c r="B43" s="106">
        <v>15.6</v>
      </c>
      <c r="C43" s="106">
        <v>0.7</v>
      </c>
      <c r="D43" s="106">
        <v>1.53</v>
      </c>
      <c r="E43" s="106">
        <v>0</v>
      </c>
    </row>
    <row r="44" spans="1:5" x14ac:dyDescent="0.25">
      <c r="A44" s="105">
        <v>39</v>
      </c>
      <c r="B44" s="106">
        <v>15.84</v>
      </c>
      <c r="C44" s="106">
        <v>0.71</v>
      </c>
      <c r="D44" s="106">
        <v>1.54</v>
      </c>
      <c r="E44" s="106">
        <v>0</v>
      </c>
    </row>
    <row r="45" spans="1:5" x14ac:dyDescent="0.25">
      <c r="A45" s="105">
        <v>40</v>
      </c>
      <c r="B45" s="106">
        <v>16.079999999999998</v>
      </c>
      <c r="C45" s="106">
        <v>0.72</v>
      </c>
      <c r="D45" s="106">
        <v>1.56</v>
      </c>
      <c r="E45" s="106">
        <v>0</v>
      </c>
    </row>
    <row r="46" spans="1:5" x14ac:dyDescent="0.25">
      <c r="A46" s="105">
        <v>41</v>
      </c>
      <c r="B46" s="106">
        <v>16.32</v>
      </c>
      <c r="C46" s="106">
        <v>0.73</v>
      </c>
      <c r="D46" s="106">
        <v>1.58</v>
      </c>
      <c r="E46" s="106">
        <v>0</v>
      </c>
    </row>
    <row r="47" spans="1:5" x14ac:dyDescent="0.25">
      <c r="A47" s="105">
        <v>42</v>
      </c>
      <c r="B47" s="106">
        <v>16.57</v>
      </c>
      <c r="C47" s="106">
        <v>0.74</v>
      </c>
      <c r="D47" s="106">
        <v>1.59</v>
      </c>
      <c r="E47" s="106">
        <v>0</v>
      </c>
    </row>
    <row r="48" spans="1:5" x14ac:dyDescent="0.25">
      <c r="A48" s="105">
        <v>43</v>
      </c>
      <c r="B48" s="106">
        <v>16.829999999999998</v>
      </c>
      <c r="C48" s="106">
        <v>0.76</v>
      </c>
      <c r="D48" s="106">
        <v>1.61</v>
      </c>
      <c r="E48" s="106">
        <v>0</v>
      </c>
    </row>
    <row r="49" spans="1:5" x14ac:dyDescent="0.25">
      <c r="A49" s="105">
        <v>44</v>
      </c>
      <c r="B49" s="106">
        <v>17.079999999999998</v>
      </c>
      <c r="C49" s="106">
        <v>0.77</v>
      </c>
      <c r="D49" s="106">
        <v>1.62</v>
      </c>
      <c r="E49" s="106">
        <v>0</v>
      </c>
    </row>
    <row r="50" spans="1:5" x14ac:dyDescent="0.25">
      <c r="A50" s="105">
        <v>45</v>
      </c>
      <c r="B50" s="106">
        <v>17.350000000000001</v>
      </c>
      <c r="C50" s="106">
        <v>0.78</v>
      </c>
      <c r="D50" s="106">
        <v>1.64</v>
      </c>
      <c r="E50" s="106">
        <v>0</v>
      </c>
    </row>
    <row r="51" spans="1:5" x14ac:dyDescent="0.25">
      <c r="A51" s="105">
        <v>46</v>
      </c>
      <c r="B51" s="106">
        <v>17.62</v>
      </c>
      <c r="C51" s="106">
        <v>0.8</v>
      </c>
      <c r="D51" s="106">
        <v>1.65</v>
      </c>
      <c r="E51" s="106">
        <v>0</v>
      </c>
    </row>
    <row r="52" spans="1:5" x14ac:dyDescent="0.25">
      <c r="A52" s="105">
        <v>47</v>
      </c>
      <c r="B52" s="106">
        <v>17.89</v>
      </c>
      <c r="C52" s="106">
        <v>0.81</v>
      </c>
      <c r="D52" s="106">
        <v>1.66</v>
      </c>
      <c r="E52" s="106">
        <v>0</v>
      </c>
    </row>
    <row r="53" spans="1:5" x14ac:dyDescent="0.25">
      <c r="A53" s="105">
        <v>48</v>
      </c>
      <c r="B53" s="106">
        <v>18.170000000000002</v>
      </c>
      <c r="C53" s="106">
        <v>0.82</v>
      </c>
      <c r="D53" s="106">
        <v>1.68</v>
      </c>
      <c r="E53" s="106">
        <v>0</v>
      </c>
    </row>
    <row r="54" spans="1:5" x14ac:dyDescent="0.25">
      <c r="A54" s="105">
        <v>49</v>
      </c>
      <c r="B54" s="106">
        <v>18.46</v>
      </c>
      <c r="C54" s="106">
        <v>0.84</v>
      </c>
      <c r="D54" s="106">
        <v>1.69</v>
      </c>
      <c r="E54" s="106">
        <v>0</v>
      </c>
    </row>
    <row r="55" spans="1:5" x14ac:dyDescent="0.25">
      <c r="A55" s="105">
        <v>50</v>
      </c>
      <c r="B55" s="106">
        <v>18.75</v>
      </c>
      <c r="C55" s="106">
        <v>0.85</v>
      </c>
      <c r="D55" s="106">
        <v>1.7</v>
      </c>
      <c r="E55" s="106">
        <v>0</v>
      </c>
    </row>
    <row r="56" spans="1:5" x14ac:dyDescent="0.25">
      <c r="A56" s="105">
        <v>51</v>
      </c>
      <c r="B56" s="106">
        <v>19.05</v>
      </c>
      <c r="C56" s="106">
        <v>0.87</v>
      </c>
      <c r="D56" s="106">
        <v>1.71</v>
      </c>
      <c r="E56" s="106">
        <v>0</v>
      </c>
    </row>
    <row r="57" spans="1:5" x14ac:dyDescent="0.25">
      <c r="A57" s="105">
        <v>52</v>
      </c>
      <c r="B57" s="106">
        <v>19.350000000000001</v>
      </c>
      <c r="C57" s="106">
        <v>0.88</v>
      </c>
      <c r="D57" s="106">
        <v>1.72</v>
      </c>
      <c r="E57" s="106">
        <v>0</v>
      </c>
    </row>
    <row r="58" spans="1:5" x14ac:dyDescent="0.25">
      <c r="A58" s="105">
        <v>53</v>
      </c>
      <c r="B58" s="106">
        <v>19.670000000000002</v>
      </c>
      <c r="C58" s="106">
        <v>0.9</v>
      </c>
      <c r="D58" s="106">
        <v>1.72</v>
      </c>
      <c r="E58" s="106">
        <v>0</v>
      </c>
    </row>
    <row r="59" spans="1:5" x14ac:dyDescent="0.25">
      <c r="A59" s="105">
        <v>54</v>
      </c>
      <c r="B59" s="106">
        <v>19.989999999999998</v>
      </c>
      <c r="C59" s="106">
        <v>0.91</v>
      </c>
      <c r="D59" s="106">
        <v>1.73</v>
      </c>
      <c r="E59" s="106">
        <v>0</v>
      </c>
    </row>
    <row r="60" spans="1:5" x14ac:dyDescent="0.25">
      <c r="A60" s="105">
        <v>55</v>
      </c>
      <c r="B60" s="106">
        <v>20.32</v>
      </c>
      <c r="C60" s="106">
        <v>0.93</v>
      </c>
      <c r="D60" s="106">
        <v>1.74</v>
      </c>
      <c r="E60" s="106">
        <v>0</v>
      </c>
    </row>
    <row r="61" spans="1:5" x14ac:dyDescent="0.25">
      <c r="A61" s="105">
        <v>56</v>
      </c>
      <c r="B61" s="106">
        <v>20.65</v>
      </c>
      <c r="C61" s="106">
        <v>0.94</v>
      </c>
      <c r="D61" s="106">
        <v>1.74</v>
      </c>
      <c r="E61" s="106">
        <v>0</v>
      </c>
    </row>
    <row r="62" spans="1:5" x14ac:dyDescent="0.25">
      <c r="A62" s="105">
        <v>57</v>
      </c>
      <c r="B62" s="106">
        <v>21</v>
      </c>
      <c r="C62" s="106">
        <v>0.96</v>
      </c>
      <c r="D62" s="106">
        <v>1.74</v>
      </c>
      <c r="E62" s="106">
        <v>0</v>
      </c>
    </row>
    <row r="63" spans="1:5" x14ac:dyDescent="0.25">
      <c r="A63" s="105">
        <v>58</v>
      </c>
      <c r="B63" s="106">
        <v>21.36</v>
      </c>
      <c r="C63" s="106">
        <v>0.98</v>
      </c>
      <c r="D63" s="106">
        <v>1.74</v>
      </c>
      <c r="E63" s="106">
        <v>0</v>
      </c>
    </row>
    <row r="64" spans="1:5" x14ac:dyDescent="0.25">
      <c r="A64" s="105">
        <v>59</v>
      </c>
      <c r="B64" s="106">
        <v>21.73</v>
      </c>
      <c r="C64" s="106">
        <v>0.99</v>
      </c>
      <c r="D64" s="106">
        <v>1.74</v>
      </c>
      <c r="E64" s="106">
        <v>0</v>
      </c>
    </row>
    <row r="65" spans="1:2" x14ac:dyDescent="0.25">
      <c r="A65"/>
      <c r="B65"/>
    </row>
  </sheetData>
  <sheetProtection algorithmName="SHA-512" hashValue="HGUauCWr0xuzq2vn7wuruw3vyzJU9NaAiZFOJkyae50FW+ZWQMeb0BUjyVvDyT2aOz8ZNYDgkZb90v53kusamg==" saltValue="N+Fqd59DvOV8QEIuLIPVsg==" spinCount="100000" sheet="1" objects="1" scenarios="1"/>
  <conditionalFormatting sqref="A6:A16 A18:A21">
    <cfRule type="expression" dxfId="1779" priority="19" stopIfTrue="1">
      <formula>MOD(ROW(),2)=0</formula>
    </cfRule>
    <cfRule type="expression" dxfId="1778" priority="20" stopIfTrue="1">
      <formula>MOD(ROW(),2)&lt;&gt;0</formula>
    </cfRule>
  </conditionalFormatting>
  <conditionalFormatting sqref="B6:E16 C17:E21">
    <cfRule type="expression" dxfId="1777" priority="21" stopIfTrue="1">
      <formula>MOD(ROW(),2)=0</formula>
    </cfRule>
    <cfRule type="expression" dxfId="1776" priority="22" stopIfTrue="1">
      <formula>MOD(ROW(),2)&lt;&gt;0</formula>
    </cfRule>
  </conditionalFormatting>
  <conditionalFormatting sqref="A17">
    <cfRule type="expression" dxfId="1775" priority="13" stopIfTrue="1">
      <formula>MOD(ROW(),2)=0</formula>
    </cfRule>
    <cfRule type="expression" dxfId="1774" priority="14" stopIfTrue="1">
      <formula>MOD(ROW(),2)&lt;&gt;0</formula>
    </cfRule>
  </conditionalFormatting>
  <conditionalFormatting sqref="B17">
    <cfRule type="expression" dxfId="1773" priority="11" stopIfTrue="1">
      <formula>MOD(ROW(),2)=0</formula>
    </cfRule>
    <cfRule type="expression" dxfId="1772" priority="12" stopIfTrue="1">
      <formula>MOD(ROW(),2)&lt;&gt;0</formula>
    </cfRule>
  </conditionalFormatting>
  <conditionalFormatting sqref="A26:A64">
    <cfRule type="expression" dxfId="1771" priority="5" stopIfTrue="1">
      <formula>MOD(ROW(),2)=0</formula>
    </cfRule>
    <cfRule type="expression" dxfId="1770" priority="6" stopIfTrue="1">
      <formula>MOD(ROW(),2)&lt;&gt;0</formula>
    </cfRule>
  </conditionalFormatting>
  <conditionalFormatting sqref="B26:E64">
    <cfRule type="expression" dxfId="1769" priority="7" stopIfTrue="1">
      <formula>MOD(ROW(),2)=0</formula>
    </cfRule>
    <cfRule type="expression" dxfId="1768" priority="8" stopIfTrue="1">
      <formula>MOD(ROW(),2)&lt;&gt;0</formula>
    </cfRule>
  </conditionalFormatting>
  <conditionalFormatting sqref="B18:B21">
    <cfRule type="expression" dxfId="1767" priority="1" stopIfTrue="1">
      <formula>MOD(ROW(),2)=0</formula>
    </cfRule>
    <cfRule type="expression" dxfId="1766" priority="2" stopIfTrue="1">
      <formula>MOD(ROW(),2)&lt;&gt;0</formula>
    </cfRule>
  </conditionalFormatting>
  <hyperlinks>
    <hyperlink ref="B24" location="Assumptions!A1" display="Assumptions" xr:uid="{8BCBE89C-B7C6-4056-A5B5-106605D126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H73"/>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x-203</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283</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2</v>
      </c>
      <c r="C13" s="79"/>
      <c r="D13" s="79"/>
      <c r="E13" s="79"/>
    </row>
    <row r="14" spans="1:8" x14ac:dyDescent="0.25">
      <c r="A14" s="77" t="s">
        <v>18</v>
      </c>
      <c r="B14" s="79">
        <v>203</v>
      </c>
      <c r="C14" s="79"/>
      <c r="D14" s="79"/>
      <c r="E14" s="79"/>
    </row>
    <row r="15" spans="1:8" x14ac:dyDescent="0.25">
      <c r="A15" s="77" t="s">
        <v>53</v>
      </c>
      <c r="B15" s="79" t="s">
        <v>284</v>
      </c>
      <c r="C15" s="79"/>
      <c r="D15" s="79"/>
      <c r="E15" s="79"/>
    </row>
    <row r="16" spans="1:8" x14ac:dyDescent="0.25">
      <c r="A16" s="77" t="s">
        <v>54</v>
      </c>
      <c r="B16" s="79" t="s">
        <v>285</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274</v>
      </c>
      <c r="C26" s="104" t="s">
        <v>286</v>
      </c>
      <c r="D26" s="104" t="s">
        <v>287</v>
      </c>
      <c r="E26" s="104" t="s">
        <v>288</v>
      </c>
    </row>
    <row r="27" spans="1:5" x14ac:dyDescent="0.25">
      <c r="A27" s="105">
        <v>18</v>
      </c>
      <c r="B27" s="106">
        <v>9.2899999999999991</v>
      </c>
      <c r="C27" s="106">
        <v>0.46</v>
      </c>
      <c r="D27" s="106">
        <v>1.17</v>
      </c>
      <c r="E27" s="106">
        <v>0</v>
      </c>
    </row>
    <row r="28" spans="1:5" x14ac:dyDescent="0.25">
      <c r="A28" s="105">
        <v>19</v>
      </c>
      <c r="B28" s="106">
        <v>9.43</v>
      </c>
      <c r="C28" s="106">
        <v>0.46</v>
      </c>
      <c r="D28" s="106">
        <v>1.21</v>
      </c>
      <c r="E28" s="106">
        <v>0</v>
      </c>
    </row>
    <row r="29" spans="1:5" x14ac:dyDescent="0.25">
      <c r="A29" s="105">
        <v>20</v>
      </c>
      <c r="B29" s="106">
        <v>9.56</v>
      </c>
      <c r="C29" s="106">
        <v>0.47</v>
      </c>
      <c r="D29" s="106">
        <v>1.23</v>
      </c>
      <c r="E29" s="106">
        <v>0</v>
      </c>
    </row>
    <row r="30" spans="1:5" x14ac:dyDescent="0.25">
      <c r="A30" s="105">
        <v>21</v>
      </c>
      <c r="B30" s="106">
        <v>9.6999999999999993</v>
      </c>
      <c r="C30" s="106">
        <v>0.48</v>
      </c>
      <c r="D30" s="106">
        <v>1.25</v>
      </c>
      <c r="E30" s="106">
        <v>0</v>
      </c>
    </row>
    <row r="31" spans="1:5" x14ac:dyDescent="0.25">
      <c r="A31" s="105">
        <v>22</v>
      </c>
      <c r="B31" s="106">
        <v>9.84</v>
      </c>
      <c r="C31" s="106">
        <v>0.49</v>
      </c>
      <c r="D31" s="106">
        <v>1.27</v>
      </c>
      <c r="E31" s="106">
        <v>0</v>
      </c>
    </row>
    <row r="32" spans="1:5" x14ac:dyDescent="0.25">
      <c r="A32" s="105">
        <v>23</v>
      </c>
      <c r="B32" s="106">
        <v>9.99</v>
      </c>
      <c r="C32" s="106">
        <v>0.5</v>
      </c>
      <c r="D32" s="106">
        <v>1.29</v>
      </c>
      <c r="E32" s="106">
        <v>0</v>
      </c>
    </row>
    <row r="33" spans="1:5" x14ac:dyDescent="0.25">
      <c r="A33" s="105">
        <v>24</v>
      </c>
      <c r="B33" s="106">
        <v>10.130000000000001</v>
      </c>
      <c r="C33" s="106">
        <v>0.51</v>
      </c>
      <c r="D33" s="106">
        <v>1.31</v>
      </c>
      <c r="E33" s="106">
        <v>0</v>
      </c>
    </row>
    <row r="34" spans="1:5" x14ac:dyDescent="0.25">
      <c r="A34" s="105">
        <v>25</v>
      </c>
      <c r="B34" s="106">
        <v>10.28</v>
      </c>
      <c r="C34" s="106">
        <v>0.51</v>
      </c>
      <c r="D34" s="106">
        <v>1.33</v>
      </c>
      <c r="E34" s="106">
        <v>0</v>
      </c>
    </row>
    <row r="35" spans="1:5" x14ac:dyDescent="0.25">
      <c r="A35" s="105">
        <v>26</v>
      </c>
      <c r="B35" s="106">
        <v>10.43</v>
      </c>
      <c r="C35" s="106">
        <v>0.52</v>
      </c>
      <c r="D35" s="106">
        <v>1.35</v>
      </c>
      <c r="E35" s="106">
        <v>0</v>
      </c>
    </row>
    <row r="36" spans="1:5" x14ac:dyDescent="0.25">
      <c r="A36" s="105">
        <v>27</v>
      </c>
      <c r="B36" s="106">
        <v>10.58</v>
      </c>
      <c r="C36" s="106">
        <v>0.53</v>
      </c>
      <c r="D36" s="106">
        <v>1.37</v>
      </c>
      <c r="E36" s="106">
        <v>0</v>
      </c>
    </row>
    <row r="37" spans="1:5" x14ac:dyDescent="0.25">
      <c r="A37" s="105">
        <v>28</v>
      </c>
      <c r="B37" s="106">
        <v>10.73</v>
      </c>
      <c r="C37" s="106">
        <v>0.54</v>
      </c>
      <c r="D37" s="106">
        <v>1.39</v>
      </c>
      <c r="E37" s="106">
        <v>0</v>
      </c>
    </row>
    <row r="38" spans="1:5" x14ac:dyDescent="0.25">
      <c r="A38" s="105">
        <v>29</v>
      </c>
      <c r="B38" s="106">
        <v>10.89</v>
      </c>
      <c r="C38" s="106">
        <v>0.55000000000000004</v>
      </c>
      <c r="D38" s="106">
        <v>1.4</v>
      </c>
      <c r="E38" s="106">
        <v>0</v>
      </c>
    </row>
    <row r="39" spans="1:5" x14ac:dyDescent="0.25">
      <c r="A39" s="105">
        <v>30</v>
      </c>
      <c r="B39" s="106">
        <v>11.04</v>
      </c>
      <c r="C39" s="106">
        <v>0.56000000000000005</v>
      </c>
      <c r="D39" s="106">
        <v>1.42</v>
      </c>
      <c r="E39" s="106">
        <v>0</v>
      </c>
    </row>
    <row r="40" spans="1:5" x14ac:dyDescent="0.25">
      <c r="A40" s="105">
        <v>31</v>
      </c>
      <c r="B40" s="106">
        <v>11.2</v>
      </c>
      <c r="C40" s="106">
        <v>0.56999999999999995</v>
      </c>
      <c r="D40" s="106">
        <v>1.44</v>
      </c>
      <c r="E40" s="106">
        <v>0</v>
      </c>
    </row>
    <row r="41" spans="1:5" x14ac:dyDescent="0.25">
      <c r="A41" s="105">
        <v>32</v>
      </c>
      <c r="B41" s="106">
        <v>11.37</v>
      </c>
      <c r="C41" s="106">
        <v>0.57999999999999996</v>
      </c>
      <c r="D41" s="106">
        <v>1.46</v>
      </c>
      <c r="E41" s="106">
        <v>0</v>
      </c>
    </row>
    <row r="42" spans="1:5" x14ac:dyDescent="0.25">
      <c r="A42" s="105">
        <v>33</v>
      </c>
      <c r="B42" s="106">
        <v>11.53</v>
      </c>
      <c r="C42" s="106">
        <v>0.59</v>
      </c>
      <c r="D42" s="106">
        <v>1.48</v>
      </c>
      <c r="E42" s="106">
        <v>0</v>
      </c>
    </row>
    <row r="43" spans="1:5" x14ac:dyDescent="0.25">
      <c r="A43" s="105">
        <v>34</v>
      </c>
      <c r="B43" s="106">
        <v>11.7</v>
      </c>
      <c r="C43" s="106">
        <v>0.6</v>
      </c>
      <c r="D43" s="106">
        <v>1.5</v>
      </c>
      <c r="E43" s="106">
        <v>0</v>
      </c>
    </row>
    <row r="44" spans="1:5" x14ac:dyDescent="0.25">
      <c r="A44" s="105">
        <v>35</v>
      </c>
      <c r="B44" s="106">
        <v>11.87</v>
      </c>
      <c r="C44" s="106">
        <v>0.61</v>
      </c>
      <c r="D44" s="106">
        <v>1.52</v>
      </c>
      <c r="E44" s="106">
        <v>0</v>
      </c>
    </row>
    <row r="45" spans="1:5" x14ac:dyDescent="0.25">
      <c r="A45" s="105">
        <v>36</v>
      </c>
      <c r="B45" s="106">
        <v>12.04</v>
      </c>
      <c r="C45" s="106">
        <v>0.62</v>
      </c>
      <c r="D45" s="106">
        <v>1.54</v>
      </c>
      <c r="E45" s="106">
        <v>0</v>
      </c>
    </row>
    <row r="46" spans="1:5" x14ac:dyDescent="0.25">
      <c r="A46" s="105">
        <v>37</v>
      </c>
      <c r="B46" s="106">
        <v>12.22</v>
      </c>
      <c r="C46" s="106">
        <v>0.63</v>
      </c>
      <c r="D46" s="106">
        <v>1.56</v>
      </c>
      <c r="E46" s="106">
        <v>0</v>
      </c>
    </row>
    <row r="47" spans="1:5" x14ac:dyDescent="0.25">
      <c r="A47" s="105">
        <v>38</v>
      </c>
      <c r="B47" s="106">
        <v>12.4</v>
      </c>
      <c r="C47" s="106">
        <v>0.64</v>
      </c>
      <c r="D47" s="106">
        <v>1.57</v>
      </c>
      <c r="E47" s="106">
        <v>0</v>
      </c>
    </row>
    <row r="48" spans="1:5" x14ac:dyDescent="0.25">
      <c r="A48" s="105">
        <v>39</v>
      </c>
      <c r="B48" s="106">
        <v>12.58</v>
      </c>
      <c r="C48" s="106">
        <v>0.65</v>
      </c>
      <c r="D48" s="106">
        <v>1.59</v>
      </c>
      <c r="E48" s="106">
        <v>0</v>
      </c>
    </row>
    <row r="49" spans="1:5" x14ac:dyDescent="0.25">
      <c r="A49" s="105">
        <v>40</v>
      </c>
      <c r="B49" s="106">
        <v>12.76</v>
      </c>
      <c r="C49" s="106">
        <v>0.66</v>
      </c>
      <c r="D49" s="106">
        <v>1.61</v>
      </c>
      <c r="E49" s="106">
        <v>0</v>
      </c>
    </row>
    <row r="50" spans="1:5" x14ac:dyDescent="0.25">
      <c r="A50" s="105">
        <v>41</v>
      </c>
      <c r="B50" s="106">
        <v>12.95</v>
      </c>
      <c r="C50" s="106">
        <v>0.67</v>
      </c>
      <c r="D50" s="106">
        <v>1.63</v>
      </c>
      <c r="E50" s="106">
        <v>0</v>
      </c>
    </row>
    <row r="51" spans="1:5" x14ac:dyDescent="0.25">
      <c r="A51" s="105">
        <v>42</v>
      </c>
      <c r="B51" s="106">
        <v>13.14</v>
      </c>
      <c r="C51" s="106">
        <v>0.68</v>
      </c>
      <c r="D51" s="106">
        <v>1.64</v>
      </c>
      <c r="E51" s="106">
        <v>0</v>
      </c>
    </row>
    <row r="52" spans="1:5" x14ac:dyDescent="0.25">
      <c r="A52" s="105">
        <v>43</v>
      </c>
      <c r="B52" s="106">
        <v>13.34</v>
      </c>
      <c r="C52" s="106">
        <v>0.7</v>
      </c>
      <c r="D52" s="106">
        <v>1.66</v>
      </c>
      <c r="E52" s="106">
        <v>0</v>
      </c>
    </row>
    <row r="53" spans="1:5" x14ac:dyDescent="0.25">
      <c r="A53" s="105">
        <v>44</v>
      </c>
      <c r="B53" s="106">
        <v>13.53</v>
      </c>
      <c r="C53" s="106">
        <v>0.71</v>
      </c>
      <c r="D53" s="106">
        <v>1.68</v>
      </c>
      <c r="E53" s="106">
        <v>0</v>
      </c>
    </row>
    <row r="54" spans="1:5" x14ac:dyDescent="0.25">
      <c r="A54" s="105">
        <v>45</v>
      </c>
      <c r="B54" s="106">
        <v>13.74</v>
      </c>
      <c r="C54" s="106">
        <v>0.72</v>
      </c>
      <c r="D54" s="106">
        <v>1.69</v>
      </c>
      <c r="E54" s="106">
        <v>0</v>
      </c>
    </row>
    <row r="55" spans="1:5" x14ac:dyDescent="0.25">
      <c r="A55" s="105">
        <v>46</v>
      </c>
      <c r="B55" s="106">
        <v>13.94</v>
      </c>
      <c r="C55" s="106">
        <v>0.73</v>
      </c>
      <c r="D55" s="106">
        <v>1.71</v>
      </c>
      <c r="E55" s="106">
        <v>0</v>
      </c>
    </row>
    <row r="56" spans="1:5" x14ac:dyDescent="0.25">
      <c r="A56" s="105">
        <v>47</v>
      </c>
      <c r="B56" s="106">
        <v>14.15</v>
      </c>
      <c r="C56" s="106">
        <v>0.74</v>
      </c>
      <c r="D56" s="106">
        <v>1.72</v>
      </c>
      <c r="E56" s="106">
        <v>0</v>
      </c>
    </row>
    <row r="57" spans="1:5" x14ac:dyDescent="0.25">
      <c r="A57" s="105">
        <v>48</v>
      </c>
      <c r="B57" s="106">
        <v>14.36</v>
      </c>
      <c r="C57" s="106">
        <v>0.76</v>
      </c>
      <c r="D57" s="106">
        <v>1.73</v>
      </c>
      <c r="E57" s="106">
        <v>0</v>
      </c>
    </row>
    <row r="58" spans="1:5" x14ac:dyDescent="0.25">
      <c r="A58" s="105">
        <v>49</v>
      </c>
      <c r="B58" s="106">
        <v>14.58</v>
      </c>
      <c r="C58" s="106">
        <v>0.77</v>
      </c>
      <c r="D58" s="106">
        <v>1.74</v>
      </c>
      <c r="E58" s="106">
        <v>0</v>
      </c>
    </row>
    <row r="59" spans="1:5" x14ac:dyDescent="0.25">
      <c r="A59" s="105">
        <v>50</v>
      </c>
      <c r="B59" s="106">
        <v>14.81</v>
      </c>
      <c r="C59" s="106">
        <v>0.78</v>
      </c>
      <c r="D59" s="106">
        <v>1.76</v>
      </c>
      <c r="E59" s="106">
        <v>0</v>
      </c>
    </row>
    <row r="60" spans="1:5" x14ac:dyDescent="0.25">
      <c r="A60" s="105">
        <v>51</v>
      </c>
      <c r="B60" s="106">
        <v>15.03</v>
      </c>
      <c r="C60" s="106">
        <v>0.8</v>
      </c>
      <c r="D60" s="106">
        <v>1.77</v>
      </c>
      <c r="E60" s="106">
        <v>0</v>
      </c>
    </row>
    <row r="61" spans="1:5" x14ac:dyDescent="0.25">
      <c r="A61" s="105">
        <v>52</v>
      </c>
      <c r="B61" s="106">
        <v>15.27</v>
      </c>
      <c r="C61" s="106">
        <v>0.81</v>
      </c>
      <c r="D61" s="106">
        <v>1.78</v>
      </c>
      <c r="E61" s="106">
        <v>0</v>
      </c>
    </row>
    <row r="62" spans="1:5" x14ac:dyDescent="0.25">
      <c r="A62" s="105">
        <v>53</v>
      </c>
      <c r="B62" s="106">
        <v>15.5</v>
      </c>
      <c r="C62" s="106">
        <v>0.82</v>
      </c>
      <c r="D62" s="106">
        <v>1.79</v>
      </c>
      <c r="E62" s="106">
        <v>0</v>
      </c>
    </row>
    <row r="63" spans="1:5" x14ac:dyDescent="0.25">
      <c r="A63" s="105">
        <v>54</v>
      </c>
      <c r="B63" s="106">
        <v>15.75</v>
      </c>
      <c r="C63" s="106">
        <v>0.84</v>
      </c>
      <c r="D63" s="106">
        <v>1.79</v>
      </c>
      <c r="E63" s="106">
        <v>0</v>
      </c>
    </row>
    <row r="64" spans="1:5" x14ac:dyDescent="0.25">
      <c r="A64" s="105">
        <v>55</v>
      </c>
      <c r="B64" s="106">
        <v>16</v>
      </c>
      <c r="C64" s="106">
        <v>0.85</v>
      </c>
      <c r="D64" s="106">
        <v>1.8</v>
      </c>
      <c r="E64" s="106">
        <v>0</v>
      </c>
    </row>
    <row r="65" spans="1:5" x14ac:dyDescent="0.25">
      <c r="A65" s="105">
        <v>56</v>
      </c>
      <c r="B65" s="106">
        <v>16.25</v>
      </c>
      <c r="C65" s="106">
        <v>0.87</v>
      </c>
      <c r="D65" s="106">
        <v>1.81</v>
      </c>
      <c r="E65" s="106">
        <v>0</v>
      </c>
    </row>
    <row r="66" spans="1:5" x14ac:dyDescent="0.25">
      <c r="A66" s="105">
        <v>57</v>
      </c>
      <c r="B66" s="106">
        <v>16.52</v>
      </c>
      <c r="C66" s="106">
        <v>0.88</v>
      </c>
      <c r="D66" s="106">
        <v>1.81</v>
      </c>
      <c r="E66" s="106">
        <v>0</v>
      </c>
    </row>
    <row r="67" spans="1:5" x14ac:dyDescent="0.25">
      <c r="A67" s="105">
        <v>58</v>
      </c>
      <c r="B67" s="106">
        <v>16.79</v>
      </c>
      <c r="C67" s="106">
        <v>0.9</v>
      </c>
      <c r="D67" s="106">
        <v>1.81</v>
      </c>
      <c r="E67" s="106">
        <v>0</v>
      </c>
    </row>
    <row r="68" spans="1:5" x14ac:dyDescent="0.25">
      <c r="A68" s="105">
        <v>59</v>
      </c>
      <c r="B68" s="106">
        <v>17.07</v>
      </c>
      <c r="C68" s="106">
        <v>0.91</v>
      </c>
      <c r="D68" s="106">
        <v>1.81</v>
      </c>
      <c r="E68" s="106">
        <v>0</v>
      </c>
    </row>
    <row r="69" spans="1:5" x14ac:dyDescent="0.25">
      <c r="A69" s="105">
        <v>60</v>
      </c>
      <c r="B69" s="106">
        <v>17.37</v>
      </c>
      <c r="C69" s="106">
        <v>0.93</v>
      </c>
      <c r="D69" s="106">
        <v>1.81</v>
      </c>
      <c r="E69" s="106">
        <v>0</v>
      </c>
    </row>
    <row r="70" spans="1:5" x14ac:dyDescent="0.25">
      <c r="A70" s="105">
        <v>61</v>
      </c>
      <c r="B70" s="106">
        <v>17.670000000000002</v>
      </c>
      <c r="C70" s="106">
        <v>0.94</v>
      </c>
      <c r="D70" s="106">
        <v>1.8</v>
      </c>
      <c r="E70" s="106">
        <v>0</v>
      </c>
    </row>
    <row r="71" spans="1:5" x14ac:dyDescent="0.25">
      <c r="A71" s="105">
        <v>62</v>
      </c>
      <c r="B71" s="106">
        <v>17.989999999999998</v>
      </c>
      <c r="C71" s="106">
        <v>0.96</v>
      </c>
      <c r="D71" s="106">
        <v>1.8</v>
      </c>
      <c r="E71" s="106">
        <v>0</v>
      </c>
    </row>
    <row r="72" spans="1:5" x14ac:dyDescent="0.25">
      <c r="A72" s="105">
        <v>63</v>
      </c>
      <c r="B72" s="106">
        <v>18.309999999999999</v>
      </c>
      <c r="C72" s="106">
        <v>0.98</v>
      </c>
      <c r="D72" s="106">
        <v>1.79</v>
      </c>
      <c r="E72" s="106">
        <v>0</v>
      </c>
    </row>
    <row r="73" spans="1:5" x14ac:dyDescent="0.25">
      <c r="A73" s="105">
        <v>64</v>
      </c>
      <c r="B73" s="106">
        <v>18.66</v>
      </c>
      <c r="C73" s="106">
        <v>0.99</v>
      </c>
      <c r="D73" s="106">
        <v>1.77</v>
      </c>
      <c r="E73" s="106">
        <v>0</v>
      </c>
    </row>
  </sheetData>
  <sheetProtection algorithmName="SHA-512" hashValue="OdLvMsvMgGPLRSmPd+3lwtkhI7rZ5E8rP82OKL3s9ir6oRYnTpr/TNN/7+dlhGbUnkiLnygEeBQmmkaSjv/obA==" saltValue="Mb2cXtb/cJiDoigOkNeffw==" spinCount="100000" sheet="1" objects="1" scenarios="1"/>
  <conditionalFormatting sqref="A6:A16 A18:A21">
    <cfRule type="expression" dxfId="1765" priority="19" stopIfTrue="1">
      <formula>MOD(ROW(),2)=0</formula>
    </cfRule>
    <cfRule type="expression" dxfId="1764" priority="20" stopIfTrue="1">
      <formula>MOD(ROW(),2)&lt;&gt;0</formula>
    </cfRule>
  </conditionalFormatting>
  <conditionalFormatting sqref="B6:E16 C17:E21">
    <cfRule type="expression" dxfId="1763" priority="21" stopIfTrue="1">
      <formula>MOD(ROW(),2)=0</formula>
    </cfRule>
    <cfRule type="expression" dxfId="1762" priority="22" stopIfTrue="1">
      <formula>MOD(ROW(),2)&lt;&gt;0</formula>
    </cfRule>
  </conditionalFormatting>
  <conditionalFormatting sqref="A17">
    <cfRule type="expression" dxfId="1761" priority="13" stopIfTrue="1">
      <formula>MOD(ROW(),2)=0</formula>
    </cfRule>
    <cfRule type="expression" dxfId="1760" priority="14" stopIfTrue="1">
      <formula>MOD(ROW(),2)&lt;&gt;0</formula>
    </cfRule>
  </conditionalFormatting>
  <conditionalFormatting sqref="B17">
    <cfRule type="expression" dxfId="1759" priority="11" stopIfTrue="1">
      <formula>MOD(ROW(),2)=0</formula>
    </cfRule>
    <cfRule type="expression" dxfId="1758" priority="12" stopIfTrue="1">
      <formula>MOD(ROW(),2)&lt;&gt;0</formula>
    </cfRule>
  </conditionalFormatting>
  <conditionalFormatting sqref="A26:A73">
    <cfRule type="expression" dxfId="1757" priority="5" stopIfTrue="1">
      <formula>MOD(ROW(),2)=0</formula>
    </cfRule>
    <cfRule type="expression" dxfId="1756" priority="6" stopIfTrue="1">
      <formula>MOD(ROW(),2)&lt;&gt;0</formula>
    </cfRule>
  </conditionalFormatting>
  <conditionalFormatting sqref="B26:E73">
    <cfRule type="expression" dxfId="1755" priority="7" stopIfTrue="1">
      <formula>MOD(ROW(),2)=0</formula>
    </cfRule>
    <cfRule type="expression" dxfId="1754" priority="8" stopIfTrue="1">
      <formula>MOD(ROW(),2)&lt;&gt;0</formula>
    </cfRule>
  </conditionalFormatting>
  <conditionalFormatting sqref="B18:B21">
    <cfRule type="expression" dxfId="1753" priority="1" stopIfTrue="1">
      <formula>MOD(ROW(),2)=0</formula>
    </cfRule>
    <cfRule type="expression" dxfId="1752" priority="2" stopIfTrue="1">
      <formula>MOD(ROW(),2)&lt;&gt;0</formula>
    </cfRule>
  </conditionalFormatting>
  <hyperlinks>
    <hyperlink ref="B24" location="Assumptions!A1" display="Assumptions" xr:uid="{A797B5BA-99A1-433F-B665-879630600A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L6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7" width="10" style="26"/>
    <col min="8" max="8" width="31.5546875" style="26" customWidth="1"/>
    <col min="9" max="12" width="22.5546875" style="26" customWidth="1"/>
    <col min="13" max="16384" width="10" style="26"/>
  </cols>
  <sheetData>
    <row r="1" spans="1:12" ht="21" x14ac:dyDescent="0.4">
      <c r="A1" s="39" t="s">
        <v>4</v>
      </c>
      <c r="B1" s="40"/>
      <c r="C1" s="40"/>
      <c r="D1" s="40"/>
      <c r="E1" s="40"/>
      <c r="F1" s="40"/>
      <c r="G1" s="40"/>
      <c r="H1" s="40"/>
    </row>
    <row r="2" spans="1:12" ht="15.6" x14ac:dyDescent="0.3">
      <c r="A2" s="41" t="str">
        <f>IF(title="&gt; Enter workbook title here","Enter workbook title in Cover sheet",title)</f>
        <v>NHSPS_S - Consolidated Factor Spreadsheet</v>
      </c>
      <c r="B2" s="42"/>
      <c r="C2" s="42"/>
      <c r="D2" s="42"/>
      <c r="E2" s="42"/>
      <c r="F2" s="42"/>
      <c r="G2" s="42"/>
      <c r="H2" s="42"/>
    </row>
    <row r="3" spans="1:12" ht="15.6" x14ac:dyDescent="0.3">
      <c r="A3" s="43" t="str">
        <f>TABLE_FACTOR_TYPE&amp;" - x-"&amp;TABLE_SERIES_NUMBER</f>
        <v>CETV - x-204</v>
      </c>
      <c r="B3" s="42"/>
      <c r="C3" s="42"/>
      <c r="D3" s="42"/>
      <c r="E3" s="42"/>
      <c r="F3" s="42"/>
      <c r="G3" s="42"/>
      <c r="H3" s="42"/>
    </row>
    <row r="4" spans="1:12" x14ac:dyDescent="0.25">
      <c r="A4" s="44"/>
    </row>
    <row r="6" spans="1:12" x14ac:dyDescent="0.25">
      <c r="A6" s="76" t="s">
        <v>24</v>
      </c>
      <c r="B6" s="78" t="s">
        <v>26</v>
      </c>
      <c r="C6" s="78"/>
      <c r="D6" s="78"/>
      <c r="E6" s="78"/>
      <c r="H6" s="76" t="s">
        <v>24</v>
      </c>
      <c r="I6" s="78" t="s">
        <v>26</v>
      </c>
      <c r="J6" s="78"/>
      <c r="K6" s="78"/>
      <c r="L6" s="78"/>
    </row>
    <row r="7" spans="1:12" x14ac:dyDescent="0.25">
      <c r="A7" s="77" t="s">
        <v>16</v>
      </c>
      <c r="B7" s="79" t="s">
        <v>46</v>
      </c>
      <c r="C7" s="79"/>
      <c r="D7" s="79"/>
      <c r="E7" s="79"/>
      <c r="H7" s="77" t="s">
        <v>16</v>
      </c>
      <c r="I7" s="79" t="s">
        <v>46</v>
      </c>
      <c r="J7" s="79"/>
      <c r="K7" s="79"/>
      <c r="L7" s="79"/>
    </row>
    <row r="8" spans="1:12" x14ac:dyDescent="0.25">
      <c r="A8" s="77" t="s">
        <v>49</v>
      </c>
      <c r="B8" s="79" t="s">
        <v>48</v>
      </c>
      <c r="C8" s="79"/>
      <c r="D8" s="79"/>
      <c r="E8" s="79"/>
      <c r="H8" s="77" t="s">
        <v>49</v>
      </c>
      <c r="I8" s="79" t="s">
        <v>48</v>
      </c>
      <c r="J8" s="79"/>
      <c r="K8" s="79"/>
      <c r="L8" s="79"/>
    </row>
    <row r="9" spans="1:12" x14ac:dyDescent="0.25">
      <c r="A9" s="77" t="s">
        <v>17</v>
      </c>
      <c r="B9" s="79" t="s">
        <v>267</v>
      </c>
      <c r="C9" s="79"/>
      <c r="D9" s="79"/>
      <c r="E9" s="79"/>
      <c r="H9" s="77" t="s">
        <v>17</v>
      </c>
      <c r="I9" s="79" t="s">
        <v>267</v>
      </c>
      <c r="J9" s="79"/>
      <c r="K9" s="79"/>
      <c r="L9" s="79"/>
    </row>
    <row r="10" spans="1:12" x14ac:dyDescent="0.25">
      <c r="A10" s="77" t="s">
        <v>2</v>
      </c>
      <c r="B10" s="79" t="s">
        <v>289</v>
      </c>
      <c r="C10" s="79"/>
      <c r="D10" s="79"/>
      <c r="E10" s="79"/>
      <c r="H10" s="77" t="s">
        <v>2</v>
      </c>
      <c r="I10" s="79" t="s">
        <v>292</v>
      </c>
      <c r="J10" s="79"/>
      <c r="K10" s="79"/>
      <c r="L10" s="79"/>
    </row>
    <row r="11" spans="1:12" x14ac:dyDescent="0.25">
      <c r="A11" s="77" t="s">
        <v>23</v>
      </c>
      <c r="B11" s="79" t="s">
        <v>279</v>
      </c>
      <c r="C11" s="79"/>
      <c r="D11" s="79"/>
      <c r="E11" s="79"/>
      <c r="H11" s="77" t="s">
        <v>23</v>
      </c>
      <c r="I11" s="79" t="s">
        <v>279</v>
      </c>
      <c r="J11" s="79"/>
      <c r="K11" s="79"/>
      <c r="L11" s="79"/>
    </row>
    <row r="12" spans="1:12" x14ac:dyDescent="0.25">
      <c r="A12" s="77" t="s">
        <v>262</v>
      </c>
      <c r="B12" s="79" t="s">
        <v>270</v>
      </c>
      <c r="C12" s="79"/>
      <c r="D12" s="79"/>
      <c r="E12" s="79"/>
      <c r="H12" s="77" t="s">
        <v>262</v>
      </c>
      <c r="I12" s="79" t="s">
        <v>270</v>
      </c>
      <c r="J12" s="79"/>
      <c r="K12" s="79"/>
      <c r="L12" s="79"/>
    </row>
    <row r="13" spans="1:12" x14ac:dyDescent="0.25">
      <c r="A13" s="77" t="s">
        <v>52</v>
      </c>
      <c r="B13" s="79">
        <v>2</v>
      </c>
      <c r="C13" s="79"/>
      <c r="D13" s="79"/>
      <c r="E13" s="79"/>
      <c r="H13" s="77" t="s">
        <v>52</v>
      </c>
      <c r="I13" s="79">
        <v>2</v>
      </c>
      <c r="J13" s="79"/>
      <c r="K13" s="79"/>
      <c r="L13" s="79"/>
    </row>
    <row r="14" spans="1:12" x14ac:dyDescent="0.25">
      <c r="A14" s="77" t="s">
        <v>18</v>
      </c>
      <c r="B14" s="79">
        <v>204</v>
      </c>
      <c r="C14" s="79"/>
      <c r="D14" s="79"/>
      <c r="E14" s="79"/>
      <c r="H14" s="77" t="s">
        <v>18</v>
      </c>
      <c r="I14" s="79">
        <v>204</v>
      </c>
      <c r="J14" s="79"/>
      <c r="K14" s="79"/>
      <c r="L14" s="79"/>
    </row>
    <row r="15" spans="1:12" x14ac:dyDescent="0.25">
      <c r="A15" s="77" t="s">
        <v>53</v>
      </c>
      <c r="B15" s="79" t="s">
        <v>290</v>
      </c>
      <c r="C15" s="79"/>
      <c r="D15" s="79"/>
      <c r="E15" s="79"/>
      <c r="H15" s="77" t="s">
        <v>53</v>
      </c>
      <c r="I15" s="79" t="s">
        <v>293</v>
      </c>
      <c r="J15" s="79"/>
      <c r="K15" s="79"/>
      <c r="L15" s="79"/>
    </row>
    <row r="16" spans="1:12" x14ac:dyDescent="0.25">
      <c r="A16" s="77" t="s">
        <v>54</v>
      </c>
      <c r="B16" s="79" t="s">
        <v>291</v>
      </c>
      <c r="C16" s="79"/>
      <c r="D16" s="79"/>
      <c r="E16" s="79"/>
      <c r="H16" s="77" t="s">
        <v>54</v>
      </c>
      <c r="I16" s="79" t="s">
        <v>291</v>
      </c>
      <c r="J16" s="79"/>
      <c r="K16" s="79"/>
      <c r="L16" s="79"/>
    </row>
    <row r="17" spans="1:12" x14ac:dyDescent="0.25">
      <c r="A17" s="77" t="s">
        <v>735</v>
      </c>
      <c r="B17" s="83" t="s">
        <v>742</v>
      </c>
      <c r="C17" s="79"/>
      <c r="D17" s="79"/>
      <c r="E17" s="79"/>
      <c r="H17" s="77" t="s">
        <v>735</v>
      </c>
      <c r="I17" s="83" t="s">
        <v>742</v>
      </c>
      <c r="J17" s="79"/>
      <c r="K17" s="79"/>
      <c r="L17" s="79"/>
    </row>
    <row r="18" spans="1:12" x14ac:dyDescent="0.25">
      <c r="A18" s="77" t="s">
        <v>19</v>
      </c>
      <c r="B18" s="90" t="s">
        <v>793</v>
      </c>
      <c r="C18" s="79"/>
      <c r="D18" s="79"/>
      <c r="E18" s="79"/>
      <c r="H18" s="77" t="s">
        <v>19</v>
      </c>
      <c r="I18" s="90" t="s">
        <v>793</v>
      </c>
      <c r="J18" s="79"/>
      <c r="K18" s="79"/>
      <c r="L18" s="79"/>
    </row>
    <row r="19" spans="1:12" ht="26.4" x14ac:dyDescent="0.25">
      <c r="A19" s="77" t="s">
        <v>20</v>
      </c>
      <c r="B19" s="90">
        <v>45014</v>
      </c>
      <c r="C19" s="79"/>
      <c r="D19" s="79"/>
      <c r="E19" s="79"/>
      <c r="H19" s="77" t="s">
        <v>20</v>
      </c>
      <c r="I19" s="90">
        <v>45014</v>
      </c>
      <c r="J19" s="79"/>
      <c r="K19" s="79"/>
      <c r="L19" s="79"/>
    </row>
    <row r="20" spans="1:12" x14ac:dyDescent="0.25">
      <c r="A20" s="77" t="s">
        <v>260</v>
      </c>
      <c r="B20" s="83" t="s">
        <v>725</v>
      </c>
      <c r="C20" s="79"/>
      <c r="D20" s="79"/>
      <c r="E20" s="79"/>
      <c r="H20" s="77" t="s">
        <v>260</v>
      </c>
      <c r="I20" s="83" t="s">
        <v>725</v>
      </c>
      <c r="J20" s="79"/>
      <c r="K20" s="79"/>
      <c r="L20" s="79"/>
    </row>
    <row r="21" spans="1:12" x14ac:dyDescent="0.25">
      <c r="A21" s="77" t="s">
        <v>804</v>
      </c>
      <c r="B21" s="83" t="s">
        <v>803</v>
      </c>
      <c r="C21" s="79"/>
      <c r="D21" s="79"/>
      <c r="E21" s="79"/>
      <c r="H21" s="77" t="s">
        <v>804</v>
      </c>
      <c r="I21" s="83" t="s">
        <v>803</v>
      </c>
      <c r="J21" s="79"/>
      <c r="K21" s="79"/>
      <c r="L21" s="79"/>
    </row>
    <row r="23" spans="1:12" x14ac:dyDescent="0.25">
      <c r="B23" s="107" t="str">
        <f>HYPERLINK("#'Factor List'!A1","Back to Factor List")</f>
        <v>Back to Factor List</v>
      </c>
    </row>
    <row r="24" spans="1:12" x14ac:dyDescent="0.25">
      <c r="B24" s="107" t="s">
        <v>797</v>
      </c>
    </row>
    <row r="26" spans="1:12" ht="39.6" x14ac:dyDescent="0.25">
      <c r="A26" s="104" t="s">
        <v>273</v>
      </c>
      <c r="B26" s="104" t="s">
        <v>274</v>
      </c>
      <c r="C26" s="104" t="s">
        <v>286</v>
      </c>
      <c r="D26" s="104" t="s">
        <v>276</v>
      </c>
      <c r="E26" s="104" t="s">
        <v>288</v>
      </c>
      <c r="H26" s="104" t="s">
        <v>273</v>
      </c>
      <c r="I26" s="104" t="s">
        <v>274</v>
      </c>
      <c r="J26" s="104" t="s">
        <v>286</v>
      </c>
      <c r="K26" s="104" t="s">
        <v>276</v>
      </c>
      <c r="L26" s="104" t="s">
        <v>294</v>
      </c>
    </row>
    <row r="27" spans="1:12" x14ac:dyDescent="0.25">
      <c r="A27" s="105">
        <v>18</v>
      </c>
      <c r="B27" s="106">
        <v>9.2899999999999991</v>
      </c>
      <c r="C27" s="106">
        <v>0.46</v>
      </c>
      <c r="D27" s="106">
        <v>1.17</v>
      </c>
      <c r="E27" s="106">
        <v>0</v>
      </c>
      <c r="H27" s="105">
        <v>60</v>
      </c>
      <c r="I27" s="106">
        <v>17.37</v>
      </c>
      <c r="J27" s="106">
        <v>0.93</v>
      </c>
      <c r="K27" s="106">
        <v>1.81</v>
      </c>
      <c r="L27" s="106">
        <v>0</v>
      </c>
    </row>
    <row r="28" spans="1:12" x14ac:dyDescent="0.25">
      <c r="A28" s="105">
        <v>19</v>
      </c>
      <c r="B28" s="106">
        <v>9.43</v>
      </c>
      <c r="C28" s="106">
        <v>0.46</v>
      </c>
      <c r="D28" s="106">
        <v>1.21</v>
      </c>
      <c r="E28" s="106">
        <v>0</v>
      </c>
      <c r="H28" s="105">
        <v>61</v>
      </c>
      <c r="I28" s="106">
        <v>17.670000000000002</v>
      </c>
      <c r="J28" s="106">
        <v>0.94</v>
      </c>
      <c r="K28" s="106">
        <v>1.8</v>
      </c>
      <c r="L28" s="106">
        <v>0</v>
      </c>
    </row>
    <row r="29" spans="1:12" x14ac:dyDescent="0.25">
      <c r="A29" s="105">
        <v>20</v>
      </c>
      <c r="B29" s="106">
        <v>9.56</v>
      </c>
      <c r="C29" s="106">
        <v>0.47</v>
      </c>
      <c r="D29" s="106">
        <v>1.23</v>
      </c>
      <c r="E29" s="106">
        <v>0</v>
      </c>
      <c r="H29" s="105">
        <v>62</v>
      </c>
      <c r="I29" s="106">
        <v>17.989999999999998</v>
      </c>
      <c r="J29" s="106">
        <v>0.96</v>
      </c>
      <c r="K29" s="106">
        <v>1.8</v>
      </c>
      <c r="L29" s="106">
        <v>0</v>
      </c>
    </row>
    <row r="30" spans="1:12" x14ac:dyDescent="0.25">
      <c r="A30" s="105">
        <v>21</v>
      </c>
      <c r="B30" s="106">
        <v>9.6999999999999993</v>
      </c>
      <c r="C30" s="106">
        <v>0.48</v>
      </c>
      <c r="D30" s="106">
        <v>1.25</v>
      </c>
      <c r="E30" s="106">
        <v>0</v>
      </c>
      <c r="H30" s="105">
        <v>63</v>
      </c>
      <c r="I30" s="106">
        <v>18.309999999999999</v>
      </c>
      <c r="J30" s="106">
        <v>0.98</v>
      </c>
      <c r="K30" s="106">
        <v>1.79</v>
      </c>
      <c r="L30" s="106">
        <v>0</v>
      </c>
    </row>
    <row r="31" spans="1:12" x14ac:dyDescent="0.25">
      <c r="A31" s="105">
        <v>22</v>
      </c>
      <c r="B31" s="106">
        <v>9.84</v>
      </c>
      <c r="C31" s="106">
        <v>0.49</v>
      </c>
      <c r="D31" s="106">
        <v>1.27</v>
      </c>
      <c r="E31" s="106">
        <v>0</v>
      </c>
      <c r="H31" s="105">
        <v>64</v>
      </c>
      <c r="I31" s="106">
        <v>18.66</v>
      </c>
      <c r="J31" s="106">
        <v>0.99</v>
      </c>
      <c r="K31" s="106">
        <v>1.77</v>
      </c>
      <c r="L31" s="106">
        <v>0</v>
      </c>
    </row>
    <row r="32" spans="1:12" x14ac:dyDescent="0.25">
      <c r="A32" s="105">
        <v>23</v>
      </c>
      <c r="B32" s="106">
        <v>9.99</v>
      </c>
      <c r="C32" s="106">
        <v>0.5</v>
      </c>
      <c r="D32" s="106">
        <v>1.29</v>
      </c>
      <c r="E32" s="106">
        <v>0</v>
      </c>
    </row>
    <row r="33" spans="1:5" x14ac:dyDescent="0.25">
      <c r="A33" s="105">
        <v>24</v>
      </c>
      <c r="B33" s="106">
        <v>10.130000000000001</v>
      </c>
      <c r="C33" s="106">
        <v>0.51</v>
      </c>
      <c r="D33" s="106">
        <v>1.31</v>
      </c>
      <c r="E33" s="106">
        <v>0</v>
      </c>
    </row>
    <row r="34" spans="1:5" x14ac:dyDescent="0.25">
      <c r="A34" s="105">
        <v>25</v>
      </c>
      <c r="B34" s="106">
        <v>10.28</v>
      </c>
      <c r="C34" s="106">
        <v>0.51</v>
      </c>
      <c r="D34" s="106">
        <v>1.33</v>
      </c>
      <c r="E34" s="106">
        <v>0</v>
      </c>
    </row>
    <row r="35" spans="1:5" x14ac:dyDescent="0.25">
      <c r="A35" s="105">
        <v>26</v>
      </c>
      <c r="B35" s="106">
        <v>10.43</v>
      </c>
      <c r="C35" s="106">
        <v>0.52</v>
      </c>
      <c r="D35" s="106">
        <v>1.35</v>
      </c>
      <c r="E35" s="106">
        <v>0</v>
      </c>
    </row>
    <row r="36" spans="1:5" x14ac:dyDescent="0.25">
      <c r="A36" s="105">
        <v>27</v>
      </c>
      <c r="B36" s="106">
        <v>10.58</v>
      </c>
      <c r="C36" s="106">
        <v>0.53</v>
      </c>
      <c r="D36" s="106">
        <v>1.37</v>
      </c>
      <c r="E36" s="106">
        <v>0</v>
      </c>
    </row>
    <row r="37" spans="1:5" x14ac:dyDescent="0.25">
      <c r="A37" s="105">
        <v>28</v>
      </c>
      <c r="B37" s="106">
        <v>10.73</v>
      </c>
      <c r="C37" s="106">
        <v>0.54</v>
      </c>
      <c r="D37" s="106">
        <v>1.39</v>
      </c>
      <c r="E37" s="106">
        <v>0</v>
      </c>
    </row>
    <row r="38" spans="1:5" x14ac:dyDescent="0.25">
      <c r="A38" s="105">
        <v>29</v>
      </c>
      <c r="B38" s="106">
        <v>10.89</v>
      </c>
      <c r="C38" s="106">
        <v>0.55000000000000004</v>
      </c>
      <c r="D38" s="106">
        <v>1.4</v>
      </c>
      <c r="E38" s="106">
        <v>0</v>
      </c>
    </row>
    <row r="39" spans="1:5" x14ac:dyDescent="0.25">
      <c r="A39" s="105">
        <v>30</v>
      </c>
      <c r="B39" s="106">
        <v>11.04</v>
      </c>
      <c r="C39" s="106">
        <v>0.56000000000000005</v>
      </c>
      <c r="D39" s="106">
        <v>1.42</v>
      </c>
      <c r="E39" s="106">
        <v>0</v>
      </c>
    </row>
    <row r="40" spans="1:5" x14ac:dyDescent="0.25">
      <c r="A40" s="105">
        <v>31</v>
      </c>
      <c r="B40" s="106">
        <v>11.2</v>
      </c>
      <c r="C40" s="106">
        <v>0.56999999999999995</v>
      </c>
      <c r="D40" s="106">
        <v>1.44</v>
      </c>
      <c r="E40" s="106">
        <v>0</v>
      </c>
    </row>
    <row r="41" spans="1:5" x14ac:dyDescent="0.25">
      <c r="A41" s="105">
        <v>32</v>
      </c>
      <c r="B41" s="106">
        <v>11.37</v>
      </c>
      <c r="C41" s="106">
        <v>0.57999999999999996</v>
      </c>
      <c r="D41" s="106">
        <v>1.46</v>
      </c>
      <c r="E41" s="106">
        <v>0</v>
      </c>
    </row>
    <row r="42" spans="1:5" x14ac:dyDescent="0.25">
      <c r="A42" s="105">
        <v>33</v>
      </c>
      <c r="B42" s="106">
        <v>11.53</v>
      </c>
      <c r="C42" s="106">
        <v>0.59</v>
      </c>
      <c r="D42" s="106">
        <v>1.48</v>
      </c>
      <c r="E42" s="106">
        <v>0</v>
      </c>
    </row>
    <row r="43" spans="1:5" x14ac:dyDescent="0.25">
      <c r="A43" s="105">
        <v>34</v>
      </c>
      <c r="B43" s="106">
        <v>11.7</v>
      </c>
      <c r="C43" s="106">
        <v>0.6</v>
      </c>
      <c r="D43" s="106">
        <v>1.5</v>
      </c>
      <c r="E43" s="106">
        <v>0</v>
      </c>
    </row>
    <row r="44" spans="1:5" x14ac:dyDescent="0.25">
      <c r="A44" s="105">
        <v>35</v>
      </c>
      <c r="B44" s="106">
        <v>11.87</v>
      </c>
      <c r="C44" s="106">
        <v>0.61</v>
      </c>
      <c r="D44" s="106">
        <v>1.52</v>
      </c>
      <c r="E44" s="106">
        <v>0</v>
      </c>
    </row>
    <row r="45" spans="1:5" x14ac:dyDescent="0.25">
      <c r="A45" s="105">
        <v>36</v>
      </c>
      <c r="B45" s="106">
        <v>12.04</v>
      </c>
      <c r="C45" s="106">
        <v>0.62</v>
      </c>
      <c r="D45" s="106">
        <v>1.54</v>
      </c>
      <c r="E45" s="106">
        <v>0</v>
      </c>
    </row>
    <row r="46" spans="1:5" x14ac:dyDescent="0.25">
      <c r="A46" s="105">
        <v>37</v>
      </c>
      <c r="B46" s="106">
        <v>12.22</v>
      </c>
      <c r="C46" s="106">
        <v>0.63</v>
      </c>
      <c r="D46" s="106">
        <v>1.56</v>
      </c>
      <c r="E46" s="106">
        <v>0</v>
      </c>
    </row>
    <row r="47" spans="1:5" x14ac:dyDescent="0.25">
      <c r="A47" s="105">
        <v>38</v>
      </c>
      <c r="B47" s="106">
        <v>12.4</v>
      </c>
      <c r="C47" s="106">
        <v>0.64</v>
      </c>
      <c r="D47" s="106">
        <v>1.57</v>
      </c>
      <c r="E47" s="106">
        <v>0</v>
      </c>
    </row>
    <row r="48" spans="1:5" x14ac:dyDescent="0.25">
      <c r="A48" s="105">
        <v>39</v>
      </c>
      <c r="B48" s="106">
        <v>12.58</v>
      </c>
      <c r="C48" s="106">
        <v>0.65</v>
      </c>
      <c r="D48" s="106">
        <v>1.59</v>
      </c>
      <c r="E48" s="106">
        <v>0</v>
      </c>
    </row>
    <row r="49" spans="1:5" x14ac:dyDescent="0.25">
      <c r="A49" s="105">
        <v>40</v>
      </c>
      <c r="B49" s="106">
        <v>12.76</v>
      </c>
      <c r="C49" s="106">
        <v>0.66</v>
      </c>
      <c r="D49" s="106">
        <v>1.61</v>
      </c>
      <c r="E49" s="106">
        <v>0</v>
      </c>
    </row>
    <row r="50" spans="1:5" x14ac:dyDescent="0.25">
      <c r="A50" s="105">
        <v>41</v>
      </c>
      <c r="B50" s="106">
        <v>12.95</v>
      </c>
      <c r="C50" s="106">
        <v>0.67</v>
      </c>
      <c r="D50" s="106">
        <v>1.63</v>
      </c>
      <c r="E50" s="106">
        <v>0</v>
      </c>
    </row>
    <row r="51" spans="1:5" x14ac:dyDescent="0.25">
      <c r="A51" s="105">
        <v>42</v>
      </c>
      <c r="B51" s="106">
        <v>13.14</v>
      </c>
      <c r="C51" s="106">
        <v>0.68</v>
      </c>
      <c r="D51" s="106">
        <v>1.64</v>
      </c>
      <c r="E51" s="106">
        <v>0</v>
      </c>
    </row>
    <row r="52" spans="1:5" x14ac:dyDescent="0.25">
      <c r="A52" s="105">
        <v>43</v>
      </c>
      <c r="B52" s="106">
        <v>13.34</v>
      </c>
      <c r="C52" s="106">
        <v>0.7</v>
      </c>
      <c r="D52" s="106">
        <v>1.66</v>
      </c>
      <c r="E52" s="106">
        <v>0</v>
      </c>
    </row>
    <row r="53" spans="1:5" x14ac:dyDescent="0.25">
      <c r="A53" s="105">
        <v>44</v>
      </c>
      <c r="B53" s="106">
        <v>13.53</v>
      </c>
      <c r="C53" s="106">
        <v>0.71</v>
      </c>
      <c r="D53" s="106">
        <v>1.68</v>
      </c>
      <c r="E53" s="106">
        <v>0</v>
      </c>
    </row>
    <row r="54" spans="1:5" x14ac:dyDescent="0.25">
      <c r="A54" s="105">
        <v>45</v>
      </c>
      <c r="B54" s="106">
        <v>13.74</v>
      </c>
      <c r="C54" s="106">
        <v>0.72</v>
      </c>
      <c r="D54" s="106">
        <v>1.69</v>
      </c>
      <c r="E54" s="106">
        <v>0</v>
      </c>
    </row>
    <row r="55" spans="1:5" x14ac:dyDescent="0.25">
      <c r="A55" s="105">
        <v>46</v>
      </c>
      <c r="B55" s="106">
        <v>13.94</v>
      </c>
      <c r="C55" s="106">
        <v>0.73</v>
      </c>
      <c r="D55" s="106">
        <v>1.71</v>
      </c>
      <c r="E55" s="106">
        <v>0</v>
      </c>
    </row>
    <row r="56" spans="1:5" x14ac:dyDescent="0.25">
      <c r="A56" s="105">
        <v>47</v>
      </c>
      <c r="B56" s="106">
        <v>14.15</v>
      </c>
      <c r="C56" s="106">
        <v>0.74</v>
      </c>
      <c r="D56" s="106">
        <v>1.72</v>
      </c>
      <c r="E56" s="106">
        <v>0</v>
      </c>
    </row>
    <row r="57" spans="1:5" x14ac:dyDescent="0.25">
      <c r="A57" s="105">
        <v>48</v>
      </c>
      <c r="B57" s="106">
        <v>14.36</v>
      </c>
      <c r="C57" s="106">
        <v>0.76</v>
      </c>
      <c r="D57" s="106">
        <v>1.73</v>
      </c>
      <c r="E57" s="106">
        <v>0</v>
      </c>
    </row>
    <row r="58" spans="1:5" x14ac:dyDescent="0.25">
      <c r="A58" s="105">
        <v>49</v>
      </c>
      <c r="B58" s="106">
        <v>14.58</v>
      </c>
      <c r="C58" s="106">
        <v>0.77</v>
      </c>
      <c r="D58" s="106">
        <v>1.74</v>
      </c>
      <c r="E58" s="106">
        <v>0</v>
      </c>
    </row>
    <row r="59" spans="1:5" x14ac:dyDescent="0.25">
      <c r="A59" s="105">
        <v>50</v>
      </c>
      <c r="B59" s="106">
        <v>14.81</v>
      </c>
      <c r="C59" s="106">
        <v>0.78</v>
      </c>
      <c r="D59" s="106">
        <v>1.76</v>
      </c>
      <c r="E59" s="106">
        <v>0</v>
      </c>
    </row>
    <row r="60" spans="1:5" x14ac:dyDescent="0.25">
      <c r="A60" s="105">
        <v>51</v>
      </c>
      <c r="B60" s="106">
        <v>15.03</v>
      </c>
      <c r="C60" s="106">
        <v>0.8</v>
      </c>
      <c r="D60" s="106">
        <v>1.77</v>
      </c>
      <c r="E60" s="106">
        <v>0</v>
      </c>
    </row>
    <row r="61" spans="1:5" x14ac:dyDescent="0.25">
      <c r="A61" s="105">
        <v>52</v>
      </c>
      <c r="B61" s="106">
        <v>15.27</v>
      </c>
      <c r="C61" s="106">
        <v>0.81</v>
      </c>
      <c r="D61" s="106">
        <v>1.78</v>
      </c>
      <c r="E61" s="106">
        <v>0</v>
      </c>
    </row>
    <row r="62" spans="1:5" x14ac:dyDescent="0.25">
      <c r="A62" s="105">
        <v>53</v>
      </c>
      <c r="B62" s="106">
        <v>15.5</v>
      </c>
      <c r="C62" s="106">
        <v>0.82</v>
      </c>
      <c r="D62" s="106">
        <v>1.79</v>
      </c>
      <c r="E62" s="106">
        <v>0</v>
      </c>
    </row>
    <row r="63" spans="1:5" x14ac:dyDescent="0.25">
      <c r="A63" s="105">
        <v>54</v>
      </c>
      <c r="B63" s="106">
        <v>15.75</v>
      </c>
      <c r="C63" s="106">
        <v>0.84</v>
      </c>
      <c r="D63" s="106">
        <v>1.79</v>
      </c>
      <c r="E63" s="106">
        <v>0</v>
      </c>
    </row>
    <row r="64" spans="1:5" x14ac:dyDescent="0.25">
      <c r="A64" s="105">
        <v>55</v>
      </c>
      <c r="B64" s="106">
        <v>16</v>
      </c>
      <c r="C64" s="106">
        <v>0.85</v>
      </c>
      <c r="D64" s="106">
        <v>1.8</v>
      </c>
      <c r="E64" s="106">
        <v>0</v>
      </c>
    </row>
    <row r="65" spans="1:5" x14ac:dyDescent="0.25">
      <c r="A65" s="105">
        <v>56</v>
      </c>
      <c r="B65" s="106">
        <v>16.25</v>
      </c>
      <c r="C65" s="106">
        <v>0.87</v>
      </c>
      <c r="D65" s="106">
        <v>1.81</v>
      </c>
      <c r="E65" s="106">
        <v>0</v>
      </c>
    </row>
    <row r="66" spans="1:5" x14ac:dyDescent="0.25">
      <c r="A66" s="105">
        <v>57</v>
      </c>
      <c r="B66" s="106">
        <v>16.52</v>
      </c>
      <c r="C66" s="106">
        <v>0.88</v>
      </c>
      <c r="D66" s="106">
        <v>1.81</v>
      </c>
      <c r="E66" s="106">
        <v>0</v>
      </c>
    </row>
    <row r="67" spans="1:5" x14ac:dyDescent="0.25">
      <c r="A67" s="105">
        <v>58</v>
      </c>
      <c r="B67" s="106">
        <v>16.79</v>
      </c>
      <c r="C67" s="106">
        <v>0.9</v>
      </c>
      <c r="D67" s="106">
        <v>1.81</v>
      </c>
      <c r="E67" s="106">
        <v>0</v>
      </c>
    </row>
    <row r="68" spans="1:5" x14ac:dyDescent="0.25">
      <c r="A68" s="105">
        <v>59</v>
      </c>
      <c r="B68" s="106">
        <v>17.07</v>
      </c>
      <c r="C68" s="106">
        <v>0.91</v>
      </c>
      <c r="D68" s="106">
        <v>1.81</v>
      </c>
      <c r="E68" s="106">
        <v>0</v>
      </c>
    </row>
  </sheetData>
  <sheetProtection algorithmName="SHA-512" hashValue="qtu/lX1R2ZqaoCnPKbgCw3iWcBQebXJrF+SPdCVUB7YjY/KR7jG2n4/FQkcghQn8PNfui7tceNWJ05r7lvagxw==" saltValue="NCu2hxHw+iH8RcnaucgvSA==" spinCount="100000" sheet="1" objects="1" scenarios="1"/>
  <conditionalFormatting sqref="A6:A16 A18:A21">
    <cfRule type="expression" dxfId="1751" priority="39" stopIfTrue="1">
      <formula>MOD(ROW(),2)=0</formula>
    </cfRule>
    <cfRule type="expression" dxfId="1750" priority="40" stopIfTrue="1">
      <formula>MOD(ROW(),2)&lt;&gt;0</formula>
    </cfRule>
  </conditionalFormatting>
  <conditionalFormatting sqref="B6:E16 C17:E21">
    <cfRule type="expression" dxfId="1749" priority="41" stopIfTrue="1">
      <formula>MOD(ROW(),2)=0</formula>
    </cfRule>
    <cfRule type="expression" dxfId="1748" priority="42" stopIfTrue="1">
      <formula>MOD(ROW(),2)&lt;&gt;0</formula>
    </cfRule>
  </conditionalFormatting>
  <conditionalFormatting sqref="H6:H16 H18:H21">
    <cfRule type="expression" dxfId="1747" priority="47" stopIfTrue="1">
      <formula>MOD(ROW(),2)=0</formula>
    </cfRule>
    <cfRule type="expression" dxfId="1746" priority="48" stopIfTrue="1">
      <formula>MOD(ROW(),2)&lt;&gt;0</formula>
    </cfRule>
  </conditionalFormatting>
  <conditionalFormatting sqref="I6:L16 J17:L21">
    <cfRule type="expression" dxfId="1745" priority="49" stopIfTrue="1">
      <formula>MOD(ROW(),2)=0</formula>
    </cfRule>
    <cfRule type="expression" dxfId="1744" priority="50" stopIfTrue="1">
      <formula>MOD(ROW(),2)&lt;&gt;0</formula>
    </cfRule>
  </conditionalFormatting>
  <conditionalFormatting sqref="A17">
    <cfRule type="expression" dxfId="1743" priority="29" stopIfTrue="1">
      <formula>MOD(ROW(),2)=0</formula>
    </cfRule>
    <cfRule type="expression" dxfId="1742" priority="30" stopIfTrue="1">
      <formula>MOD(ROW(),2)&lt;&gt;0</formula>
    </cfRule>
  </conditionalFormatting>
  <conditionalFormatting sqref="B17">
    <cfRule type="expression" dxfId="1741" priority="27" stopIfTrue="1">
      <formula>MOD(ROW(),2)=0</formula>
    </cfRule>
    <cfRule type="expression" dxfId="1740" priority="28" stopIfTrue="1">
      <formula>MOD(ROW(),2)&lt;&gt;0</formula>
    </cfRule>
  </conditionalFormatting>
  <conditionalFormatting sqref="H17">
    <cfRule type="expression" dxfId="1739" priority="25" stopIfTrue="1">
      <formula>MOD(ROW(),2)=0</formula>
    </cfRule>
    <cfRule type="expression" dxfId="1738" priority="26" stopIfTrue="1">
      <formula>MOD(ROW(),2)&lt;&gt;0</formula>
    </cfRule>
  </conditionalFormatting>
  <conditionalFormatting sqref="I17">
    <cfRule type="expression" dxfId="1737" priority="23" stopIfTrue="1">
      <formula>MOD(ROW(),2)=0</formula>
    </cfRule>
    <cfRule type="expression" dxfId="1736" priority="24" stopIfTrue="1">
      <formula>MOD(ROW(),2)&lt;&gt;0</formula>
    </cfRule>
  </conditionalFormatting>
  <conditionalFormatting sqref="A26:A68">
    <cfRule type="expression" dxfId="1735" priority="15" stopIfTrue="1">
      <formula>MOD(ROW(),2)=0</formula>
    </cfRule>
    <cfRule type="expression" dxfId="1734" priority="16" stopIfTrue="1">
      <formula>MOD(ROW(),2)&lt;&gt;0</formula>
    </cfRule>
  </conditionalFormatting>
  <conditionalFormatting sqref="B26:E68">
    <cfRule type="expression" dxfId="1733" priority="17" stopIfTrue="1">
      <formula>MOD(ROW(),2)=0</formula>
    </cfRule>
    <cfRule type="expression" dxfId="1732" priority="18" stopIfTrue="1">
      <formula>MOD(ROW(),2)&lt;&gt;0</formula>
    </cfRule>
  </conditionalFormatting>
  <conditionalFormatting sqref="H26:H31">
    <cfRule type="expression" dxfId="1731" priority="11" stopIfTrue="1">
      <formula>MOD(ROW(),2)=0</formula>
    </cfRule>
    <cfRule type="expression" dxfId="1730" priority="12" stopIfTrue="1">
      <formula>MOD(ROW(),2)&lt;&gt;0</formula>
    </cfRule>
  </conditionalFormatting>
  <conditionalFormatting sqref="I26:L31">
    <cfRule type="expression" dxfId="1729" priority="13" stopIfTrue="1">
      <formula>MOD(ROW(),2)=0</formula>
    </cfRule>
    <cfRule type="expression" dxfId="1728" priority="14" stopIfTrue="1">
      <formula>MOD(ROW(),2)&lt;&gt;0</formula>
    </cfRule>
  </conditionalFormatting>
  <conditionalFormatting sqref="B18:B21">
    <cfRule type="expression" dxfId="1727" priority="5" stopIfTrue="1">
      <formula>MOD(ROW(),2)=0</formula>
    </cfRule>
    <cfRule type="expression" dxfId="1726" priority="6" stopIfTrue="1">
      <formula>MOD(ROW(),2)&lt;&gt;0</formula>
    </cfRule>
  </conditionalFormatting>
  <conditionalFormatting sqref="I18 I20:I21">
    <cfRule type="expression" dxfId="1725" priority="3" stopIfTrue="1">
      <formula>MOD(ROW(),2)=0</formula>
    </cfRule>
    <cfRule type="expression" dxfId="1724" priority="4" stopIfTrue="1">
      <formula>MOD(ROW(),2)&lt;&gt;0</formula>
    </cfRule>
  </conditionalFormatting>
  <conditionalFormatting sqref="I19">
    <cfRule type="expression" dxfId="1723" priority="1" stopIfTrue="1">
      <formula>MOD(ROW(),2)=0</formula>
    </cfRule>
    <cfRule type="expression" dxfId="1722" priority="2" stopIfTrue="1">
      <formula>MOD(ROW(),2)&lt;&gt;0</formula>
    </cfRule>
  </conditionalFormatting>
  <hyperlinks>
    <hyperlink ref="B24" location="Assumptions!A1" display="Assumptions" xr:uid="{B7959B7F-5704-4AFF-9F75-C2247606B28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H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x-205</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295</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205</v>
      </c>
      <c r="C14" s="79"/>
      <c r="D14" s="79"/>
      <c r="E14" s="79"/>
    </row>
    <row r="15" spans="1:8" x14ac:dyDescent="0.25">
      <c r="A15" s="77" t="s">
        <v>53</v>
      </c>
      <c r="B15" s="79" t="s">
        <v>296</v>
      </c>
      <c r="C15" s="79"/>
      <c r="D15" s="79"/>
      <c r="E15" s="79"/>
    </row>
    <row r="16" spans="1:8" x14ac:dyDescent="0.25">
      <c r="A16" s="77" t="s">
        <v>54</v>
      </c>
      <c r="B16" s="79" t="s">
        <v>297</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274</v>
      </c>
      <c r="C26" s="104" t="s">
        <v>275</v>
      </c>
      <c r="D26" s="104" t="s">
        <v>276</v>
      </c>
      <c r="E26" s="104" t="s">
        <v>277</v>
      </c>
    </row>
    <row r="27" spans="1:5" x14ac:dyDescent="0.25">
      <c r="A27" s="105">
        <v>35</v>
      </c>
      <c r="B27" s="106">
        <v>18.29</v>
      </c>
      <c r="C27" s="106">
        <v>0.72</v>
      </c>
      <c r="D27" s="106">
        <v>1.45</v>
      </c>
      <c r="E27" s="106">
        <v>0</v>
      </c>
    </row>
    <row r="28" spans="1:5" x14ac:dyDescent="0.25">
      <c r="A28" s="105">
        <v>36</v>
      </c>
      <c r="B28" s="106">
        <v>18.57</v>
      </c>
      <c r="C28" s="106">
        <v>0.73</v>
      </c>
      <c r="D28" s="106">
        <v>1.46</v>
      </c>
      <c r="E28" s="106">
        <v>0</v>
      </c>
    </row>
    <row r="29" spans="1:5" x14ac:dyDescent="0.25">
      <c r="A29" s="105">
        <v>37</v>
      </c>
      <c r="B29" s="106">
        <v>18.86</v>
      </c>
      <c r="C29" s="106">
        <v>0.74</v>
      </c>
      <c r="D29" s="106">
        <v>1.48</v>
      </c>
      <c r="E29" s="106">
        <v>0</v>
      </c>
    </row>
    <row r="30" spans="1:5" x14ac:dyDescent="0.25">
      <c r="A30" s="105">
        <v>38</v>
      </c>
      <c r="B30" s="106">
        <v>19.16</v>
      </c>
      <c r="C30" s="106">
        <v>0.76</v>
      </c>
      <c r="D30" s="106">
        <v>1.5</v>
      </c>
      <c r="E30" s="106">
        <v>0</v>
      </c>
    </row>
    <row r="31" spans="1:5" x14ac:dyDescent="0.25">
      <c r="A31" s="105">
        <v>39</v>
      </c>
      <c r="B31" s="106">
        <v>19.45</v>
      </c>
      <c r="C31" s="106">
        <v>0.77</v>
      </c>
      <c r="D31" s="106">
        <v>1.51</v>
      </c>
      <c r="E31" s="106">
        <v>0</v>
      </c>
    </row>
    <row r="32" spans="1:5" x14ac:dyDescent="0.25">
      <c r="A32" s="105">
        <v>40</v>
      </c>
      <c r="B32" s="106">
        <v>19.760000000000002</v>
      </c>
      <c r="C32" s="106">
        <v>0.78</v>
      </c>
      <c r="D32" s="106">
        <v>1.53</v>
      </c>
      <c r="E32" s="106">
        <v>0</v>
      </c>
    </row>
    <row r="33" spans="1:5" x14ac:dyDescent="0.25">
      <c r="A33" s="105">
        <v>41</v>
      </c>
      <c r="B33" s="106">
        <v>20.07</v>
      </c>
      <c r="C33" s="106">
        <v>0.8</v>
      </c>
      <c r="D33" s="106">
        <v>1.54</v>
      </c>
      <c r="E33" s="106">
        <v>0</v>
      </c>
    </row>
    <row r="34" spans="1:5" x14ac:dyDescent="0.25">
      <c r="A34" s="105">
        <v>42</v>
      </c>
      <c r="B34" s="106">
        <v>20.38</v>
      </c>
      <c r="C34" s="106">
        <v>0.81</v>
      </c>
      <c r="D34" s="106">
        <v>1.56</v>
      </c>
      <c r="E34" s="106">
        <v>0</v>
      </c>
    </row>
    <row r="35" spans="1:5" x14ac:dyDescent="0.25">
      <c r="A35" s="105">
        <v>43</v>
      </c>
      <c r="B35" s="106">
        <v>20.7</v>
      </c>
      <c r="C35" s="106">
        <v>0.82</v>
      </c>
      <c r="D35" s="106">
        <v>1.57</v>
      </c>
      <c r="E35" s="106">
        <v>0</v>
      </c>
    </row>
    <row r="36" spans="1:5" x14ac:dyDescent="0.25">
      <c r="A36" s="105">
        <v>44</v>
      </c>
      <c r="B36" s="106">
        <v>21.03</v>
      </c>
      <c r="C36" s="106">
        <v>0.84</v>
      </c>
      <c r="D36" s="106">
        <v>1.59</v>
      </c>
      <c r="E36" s="106">
        <v>0</v>
      </c>
    </row>
    <row r="37" spans="1:5" x14ac:dyDescent="0.25">
      <c r="A37" s="105">
        <v>45</v>
      </c>
      <c r="B37" s="106">
        <v>21.37</v>
      </c>
      <c r="C37" s="106">
        <v>0.85</v>
      </c>
      <c r="D37" s="106">
        <v>1.6</v>
      </c>
      <c r="E37" s="106">
        <v>0</v>
      </c>
    </row>
    <row r="38" spans="1:5" x14ac:dyDescent="0.25">
      <c r="A38" s="105">
        <v>46</v>
      </c>
      <c r="B38" s="106">
        <v>21.71</v>
      </c>
      <c r="C38" s="106">
        <v>0.87</v>
      </c>
      <c r="D38" s="106">
        <v>1.61</v>
      </c>
      <c r="E38" s="106">
        <v>0</v>
      </c>
    </row>
    <row r="39" spans="1:5" x14ac:dyDescent="0.25">
      <c r="A39" s="105">
        <v>47</v>
      </c>
      <c r="B39" s="106">
        <v>22.05</v>
      </c>
      <c r="C39" s="106">
        <v>0.88</v>
      </c>
      <c r="D39" s="106">
        <v>1.62</v>
      </c>
      <c r="E39" s="106">
        <v>0</v>
      </c>
    </row>
    <row r="40" spans="1:5" x14ac:dyDescent="0.25">
      <c r="A40" s="105">
        <v>48</v>
      </c>
      <c r="B40" s="106">
        <v>22.41</v>
      </c>
      <c r="C40" s="106">
        <v>0.9</v>
      </c>
      <c r="D40" s="106">
        <v>1.64</v>
      </c>
      <c r="E40" s="106">
        <v>0</v>
      </c>
    </row>
    <row r="41" spans="1:5" x14ac:dyDescent="0.25">
      <c r="A41" s="105">
        <v>49</v>
      </c>
      <c r="B41" s="106">
        <v>22.77</v>
      </c>
      <c r="C41" s="106">
        <v>0.91</v>
      </c>
      <c r="D41" s="106">
        <v>1.65</v>
      </c>
      <c r="E41" s="106">
        <v>0</v>
      </c>
    </row>
    <row r="42" spans="1:5" x14ac:dyDescent="0.25">
      <c r="A42" s="105">
        <v>50</v>
      </c>
      <c r="B42" s="106">
        <v>23.14</v>
      </c>
      <c r="C42" s="106">
        <v>0.93</v>
      </c>
      <c r="D42" s="106">
        <v>1.66</v>
      </c>
      <c r="E42" s="106">
        <v>0</v>
      </c>
    </row>
    <row r="43" spans="1:5" x14ac:dyDescent="0.25">
      <c r="A43" s="105">
        <v>51</v>
      </c>
      <c r="B43" s="106">
        <v>23.52</v>
      </c>
      <c r="C43" s="106">
        <v>0.94</v>
      </c>
      <c r="D43" s="106">
        <v>1.67</v>
      </c>
      <c r="E43" s="106">
        <v>0</v>
      </c>
    </row>
    <row r="44" spans="1:5" x14ac:dyDescent="0.25">
      <c r="A44" s="105">
        <v>52</v>
      </c>
      <c r="B44" s="106">
        <v>23.91</v>
      </c>
      <c r="C44" s="106">
        <v>0.96</v>
      </c>
      <c r="D44" s="106">
        <v>1.67</v>
      </c>
      <c r="E44" s="106">
        <v>0</v>
      </c>
    </row>
    <row r="45" spans="1:5" x14ac:dyDescent="0.25">
      <c r="A45" s="105">
        <v>53</v>
      </c>
      <c r="B45" s="106">
        <v>24.3</v>
      </c>
      <c r="C45" s="106">
        <v>0.98</v>
      </c>
      <c r="D45" s="106">
        <v>1.68</v>
      </c>
      <c r="E45" s="106">
        <v>0</v>
      </c>
    </row>
    <row r="46" spans="1:5" x14ac:dyDescent="0.25">
      <c r="A46" s="105">
        <v>54</v>
      </c>
      <c r="B46" s="106">
        <v>24.71</v>
      </c>
      <c r="C46" s="106">
        <v>0.99</v>
      </c>
      <c r="D46" s="106">
        <v>1.69</v>
      </c>
      <c r="E46" s="106">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R4KLdiOiByoG+0YtzIMeYkVtdwKqgjpBC2lBZCkA8lEXMDizrg2TTswQ9NlMBv8RlVAf39sZMDRlrS8BZP8Jw==" saltValue="QNJkuZIZnc+VXehtUsJq9w==" spinCount="100000" sheet="1" objects="1" scenarios="1"/>
  <conditionalFormatting sqref="A6:A16 A18:A21">
    <cfRule type="expression" dxfId="1721" priority="19" stopIfTrue="1">
      <formula>MOD(ROW(),2)=0</formula>
    </cfRule>
    <cfRule type="expression" dxfId="1720" priority="20" stopIfTrue="1">
      <formula>MOD(ROW(),2)&lt;&gt;0</formula>
    </cfRule>
  </conditionalFormatting>
  <conditionalFormatting sqref="B6:E16 C17:E21">
    <cfRule type="expression" dxfId="1719" priority="21" stopIfTrue="1">
      <formula>MOD(ROW(),2)=0</formula>
    </cfRule>
    <cfRule type="expression" dxfId="1718" priority="22" stopIfTrue="1">
      <formula>MOD(ROW(),2)&lt;&gt;0</formula>
    </cfRule>
  </conditionalFormatting>
  <conditionalFormatting sqref="A17">
    <cfRule type="expression" dxfId="1717" priority="13" stopIfTrue="1">
      <formula>MOD(ROW(),2)=0</formula>
    </cfRule>
    <cfRule type="expression" dxfId="1716" priority="14" stopIfTrue="1">
      <formula>MOD(ROW(),2)&lt;&gt;0</formula>
    </cfRule>
  </conditionalFormatting>
  <conditionalFormatting sqref="B17">
    <cfRule type="expression" dxfId="1715" priority="11" stopIfTrue="1">
      <formula>MOD(ROW(),2)=0</formula>
    </cfRule>
    <cfRule type="expression" dxfId="1714" priority="12" stopIfTrue="1">
      <formula>MOD(ROW(),2)&lt;&gt;0</formula>
    </cfRule>
  </conditionalFormatting>
  <conditionalFormatting sqref="A26:A46">
    <cfRule type="expression" dxfId="1713" priority="5" stopIfTrue="1">
      <formula>MOD(ROW(),2)=0</formula>
    </cfRule>
    <cfRule type="expression" dxfId="1712" priority="6" stopIfTrue="1">
      <formula>MOD(ROW(),2)&lt;&gt;0</formula>
    </cfRule>
  </conditionalFormatting>
  <conditionalFormatting sqref="B26:E46">
    <cfRule type="expression" dxfId="1711" priority="7" stopIfTrue="1">
      <formula>MOD(ROW(),2)=0</formula>
    </cfRule>
    <cfRule type="expression" dxfId="1710" priority="8" stopIfTrue="1">
      <formula>MOD(ROW(),2)&lt;&gt;0</formula>
    </cfRule>
  </conditionalFormatting>
  <conditionalFormatting sqref="B18:B21">
    <cfRule type="expression" dxfId="1709" priority="1" stopIfTrue="1">
      <formula>MOD(ROW(),2)=0</formula>
    </cfRule>
    <cfRule type="expression" dxfId="1708" priority="2" stopIfTrue="1">
      <formula>MOD(ROW(),2)&lt;&gt;0</formula>
    </cfRule>
  </conditionalFormatting>
  <hyperlinks>
    <hyperlink ref="B24" location="Assumptions!A1" display="Assumptions" xr:uid="{F1B06572-58B3-48AE-B6E6-E6A708B82CF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H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x-206</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298</v>
      </c>
      <c r="C10" s="79"/>
      <c r="D10" s="79"/>
      <c r="E10" s="79"/>
    </row>
    <row r="11" spans="1:8" x14ac:dyDescent="0.25">
      <c r="A11" s="77" t="s">
        <v>23</v>
      </c>
      <c r="B11" s="79" t="s">
        <v>279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206</v>
      </c>
      <c r="C14" s="79"/>
      <c r="D14" s="79"/>
      <c r="E14" s="79"/>
    </row>
    <row r="15" spans="1:8" x14ac:dyDescent="0.25">
      <c r="A15" s="77" t="s">
        <v>53</v>
      </c>
      <c r="B15" s="79" t="s">
        <v>299</v>
      </c>
      <c r="C15" s="79"/>
      <c r="D15" s="79"/>
      <c r="E15" s="79"/>
    </row>
    <row r="16" spans="1:8" x14ac:dyDescent="0.25">
      <c r="A16" s="77" t="s">
        <v>54</v>
      </c>
      <c r="B16" s="79" t="s">
        <v>300</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274</v>
      </c>
      <c r="C26" s="104" t="s">
        <v>275</v>
      </c>
      <c r="D26" s="104" t="s">
        <v>276</v>
      </c>
      <c r="E26" s="104" t="s">
        <v>277</v>
      </c>
    </row>
    <row r="27" spans="1:5" x14ac:dyDescent="0.25">
      <c r="A27" s="105">
        <v>35</v>
      </c>
      <c r="B27" s="106">
        <v>18.29</v>
      </c>
      <c r="C27" s="106">
        <v>0.72</v>
      </c>
      <c r="D27" s="106">
        <v>1.45</v>
      </c>
      <c r="E27" s="106">
        <v>0</v>
      </c>
    </row>
    <row r="28" spans="1:5" x14ac:dyDescent="0.25">
      <c r="A28" s="105">
        <v>36</v>
      </c>
      <c r="B28" s="106">
        <v>18.57</v>
      </c>
      <c r="C28" s="106">
        <v>0.73</v>
      </c>
      <c r="D28" s="106">
        <v>1.46</v>
      </c>
      <c r="E28" s="106">
        <v>0</v>
      </c>
    </row>
    <row r="29" spans="1:5" x14ac:dyDescent="0.25">
      <c r="A29" s="105">
        <v>37</v>
      </c>
      <c r="B29" s="106">
        <v>18.86</v>
      </c>
      <c r="C29" s="106">
        <v>0.74</v>
      </c>
      <c r="D29" s="106">
        <v>1.48</v>
      </c>
      <c r="E29" s="106">
        <v>0</v>
      </c>
    </row>
    <row r="30" spans="1:5" x14ac:dyDescent="0.25">
      <c r="A30" s="105">
        <v>38</v>
      </c>
      <c r="B30" s="106">
        <v>19.16</v>
      </c>
      <c r="C30" s="106">
        <v>0.76</v>
      </c>
      <c r="D30" s="106">
        <v>1.5</v>
      </c>
      <c r="E30" s="106">
        <v>0</v>
      </c>
    </row>
    <row r="31" spans="1:5" x14ac:dyDescent="0.25">
      <c r="A31" s="105">
        <v>39</v>
      </c>
      <c r="B31" s="106">
        <v>19.45</v>
      </c>
      <c r="C31" s="106">
        <v>0.77</v>
      </c>
      <c r="D31" s="106">
        <v>1.51</v>
      </c>
      <c r="E31" s="106">
        <v>0</v>
      </c>
    </row>
    <row r="32" spans="1:5" x14ac:dyDescent="0.25">
      <c r="A32" s="105">
        <v>40</v>
      </c>
      <c r="B32" s="106">
        <v>19.760000000000002</v>
      </c>
      <c r="C32" s="106">
        <v>0.78</v>
      </c>
      <c r="D32" s="106">
        <v>1.53</v>
      </c>
      <c r="E32" s="106">
        <v>0</v>
      </c>
    </row>
    <row r="33" spans="1:5" x14ac:dyDescent="0.25">
      <c r="A33" s="105">
        <v>41</v>
      </c>
      <c r="B33" s="106">
        <v>20.07</v>
      </c>
      <c r="C33" s="106">
        <v>0.8</v>
      </c>
      <c r="D33" s="106">
        <v>1.54</v>
      </c>
      <c r="E33" s="106">
        <v>0</v>
      </c>
    </row>
    <row r="34" spans="1:5" x14ac:dyDescent="0.25">
      <c r="A34" s="105">
        <v>42</v>
      </c>
      <c r="B34" s="106">
        <v>20.38</v>
      </c>
      <c r="C34" s="106">
        <v>0.81</v>
      </c>
      <c r="D34" s="106">
        <v>1.56</v>
      </c>
      <c r="E34" s="106">
        <v>0</v>
      </c>
    </row>
    <row r="35" spans="1:5" x14ac:dyDescent="0.25">
      <c r="A35" s="105">
        <v>43</v>
      </c>
      <c r="B35" s="106">
        <v>20.7</v>
      </c>
      <c r="C35" s="106">
        <v>0.82</v>
      </c>
      <c r="D35" s="106">
        <v>1.57</v>
      </c>
      <c r="E35" s="106">
        <v>0</v>
      </c>
    </row>
    <row r="36" spans="1:5" x14ac:dyDescent="0.25">
      <c r="A36" s="105">
        <v>44</v>
      </c>
      <c r="B36" s="106">
        <v>21.03</v>
      </c>
      <c r="C36" s="106">
        <v>0.84</v>
      </c>
      <c r="D36" s="106">
        <v>1.59</v>
      </c>
      <c r="E36" s="106">
        <v>0</v>
      </c>
    </row>
    <row r="37" spans="1:5" x14ac:dyDescent="0.25">
      <c r="A37" s="105">
        <v>45</v>
      </c>
      <c r="B37" s="106">
        <v>21.37</v>
      </c>
      <c r="C37" s="106">
        <v>0.85</v>
      </c>
      <c r="D37" s="106">
        <v>1.6</v>
      </c>
      <c r="E37" s="106">
        <v>0</v>
      </c>
    </row>
    <row r="38" spans="1:5" x14ac:dyDescent="0.25">
      <c r="A38" s="105">
        <v>46</v>
      </c>
      <c r="B38" s="106">
        <v>21.71</v>
      </c>
      <c r="C38" s="106">
        <v>0.87</v>
      </c>
      <c r="D38" s="106">
        <v>1.61</v>
      </c>
      <c r="E38" s="106">
        <v>0</v>
      </c>
    </row>
    <row r="39" spans="1:5" x14ac:dyDescent="0.25">
      <c r="A39" s="105">
        <v>47</v>
      </c>
      <c r="B39" s="106">
        <v>22.05</v>
      </c>
      <c r="C39" s="106">
        <v>0.88</v>
      </c>
      <c r="D39" s="106">
        <v>1.62</v>
      </c>
      <c r="E39" s="106">
        <v>0</v>
      </c>
    </row>
    <row r="40" spans="1:5" x14ac:dyDescent="0.25">
      <c r="A40" s="105">
        <v>48</v>
      </c>
      <c r="B40" s="106">
        <v>22.41</v>
      </c>
      <c r="C40" s="106">
        <v>0.9</v>
      </c>
      <c r="D40" s="106">
        <v>1.64</v>
      </c>
      <c r="E40" s="106">
        <v>0</v>
      </c>
    </row>
    <row r="41" spans="1:5" x14ac:dyDescent="0.25">
      <c r="A41" s="105">
        <v>49</v>
      </c>
      <c r="B41" s="106">
        <v>22.77</v>
      </c>
      <c r="C41" s="106">
        <v>0.91</v>
      </c>
      <c r="D41" s="106">
        <v>1.65</v>
      </c>
      <c r="E41" s="106">
        <v>0</v>
      </c>
    </row>
    <row r="42" spans="1:5" x14ac:dyDescent="0.25">
      <c r="A42" s="105">
        <v>50</v>
      </c>
      <c r="B42" s="106">
        <v>23.14</v>
      </c>
      <c r="C42" s="106">
        <v>0.93</v>
      </c>
      <c r="D42" s="106">
        <v>1.66</v>
      </c>
      <c r="E42" s="106">
        <v>0</v>
      </c>
    </row>
    <row r="43" spans="1:5" x14ac:dyDescent="0.25">
      <c r="A43" s="105">
        <v>51</v>
      </c>
      <c r="B43" s="106">
        <v>23.52</v>
      </c>
      <c r="C43" s="106">
        <v>0.94</v>
      </c>
      <c r="D43" s="106">
        <v>1.67</v>
      </c>
      <c r="E43" s="106">
        <v>0</v>
      </c>
    </row>
    <row r="44" spans="1:5" x14ac:dyDescent="0.25">
      <c r="A44" s="105">
        <v>52</v>
      </c>
      <c r="B44" s="106">
        <v>23.91</v>
      </c>
      <c r="C44" s="106">
        <v>0.96</v>
      </c>
      <c r="D44" s="106">
        <v>1.67</v>
      </c>
      <c r="E44" s="106">
        <v>0</v>
      </c>
    </row>
    <row r="45" spans="1:5" x14ac:dyDescent="0.25">
      <c r="A45" s="105">
        <v>53</v>
      </c>
      <c r="B45" s="106">
        <v>24.3</v>
      </c>
      <c r="C45" s="106">
        <v>0.98</v>
      </c>
      <c r="D45" s="106">
        <v>1.68</v>
      </c>
      <c r="E45" s="106">
        <v>0</v>
      </c>
    </row>
    <row r="46" spans="1:5" x14ac:dyDescent="0.25">
      <c r="A46" s="105">
        <v>54</v>
      </c>
      <c r="B46" s="106">
        <v>24.71</v>
      </c>
      <c r="C46" s="106">
        <v>0.99</v>
      </c>
      <c r="D46" s="106">
        <v>1.69</v>
      </c>
      <c r="E46" s="106">
        <v>0</v>
      </c>
    </row>
    <row r="47" spans="1:5" x14ac:dyDescent="0.25">
      <c r="A47"/>
      <c r="B47"/>
    </row>
    <row r="48" spans="1:5"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3XY4ycKxZnr+IPFyUAccssc6bpWC0qdgfDdo/6qeZC5ci/ubAkwrEhoRHdbFrWQnAeCqZghMOUdIQgfogopSBw==" saltValue="WeBLI7t4zS02H5n+KKr2hQ==" spinCount="100000" sheet="1" objects="1" scenarios="1"/>
  <conditionalFormatting sqref="A6:A16 A18:A21">
    <cfRule type="expression" dxfId="1707" priority="19" stopIfTrue="1">
      <formula>MOD(ROW(),2)=0</formula>
    </cfRule>
    <cfRule type="expression" dxfId="1706" priority="20" stopIfTrue="1">
      <formula>MOD(ROW(),2)&lt;&gt;0</formula>
    </cfRule>
  </conditionalFormatting>
  <conditionalFormatting sqref="B6:E16 C17:E21">
    <cfRule type="expression" dxfId="1705" priority="21" stopIfTrue="1">
      <formula>MOD(ROW(),2)=0</formula>
    </cfRule>
    <cfRule type="expression" dxfId="1704" priority="22" stopIfTrue="1">
      <formula>MOD(ROW(),2)&lt;&gt;0</formula>
    </cfRule>
  </conditionalFormatting>
  <conditionalFormatting sqref="A17">
    <cfRule type="expression" dxfId="1703" priority="13" stopIfTrue="1">
      <formula>MOD(ROW(),2)=0</formula>
    </cfRule>
    <cfRule type="expression" dxfId="1702" priority="14" stopIfTrue="1">
      <formula>MOD(ROW(),2)&lt;&gt;0</formula>
    </cfRule>
  </conditionalFormatting>
  <conditionalFormatting sqref="B17">
    <cfRule type="expression" dxfId="1701" priority="11" stopIfTrue="1">
      <formula>MOD(ROW(),2)=0</formula>
    </cfRule>
    <cfRule type="expression" dxfId="1700" priority="12" stopIfTrue="1">
      <formula>MOD(ROW(),2)&lt;&gt;0</formula>
    </cfRule>
  </conditionalFormatting>
  <conditionalFormatting sqref="A26:A46">
    <cfRule type="expression" dxfId="1699" priority="5" stopIfTrue="1">
      <formula>MOD(ROW(),2)=0</formula>
    </cfRule>
    <cfRule type="expression" dxfId="1698" priority="6" stopIfTrue="1">
      <formula>MOD(ROW(),2)&lt;&gt;0</formula>
    </cfRule>
  </conditionalFormatting>
  <conditionalFormatting sqref="B26:E46">
    <cfRule type="expression" dxfId="1697" priority="7" stopIfTrue="1">
      <formula>MOD(ROW(),2)=0</formula>
    </cfRule>
    <cfRule type="expression" dxfId="1696" priority="8" stopIfTrue="1">
      <formula>MOD(ROW(),2)&lt;&gt;0</formula>
    </cfRule>
  </conditionalFormatting>
  <conditionalFormatting sqref="B18:B21">
    <cfRule type="expression" dxfId="1695" priority="1" stopIfTrue="1">
      <formula>MOD(ROW(),2)=0</formula>
    </cfRule>
    <cfRule type="expression" dxfId="1694" priority="2" stopIfTrue="1">
      <formula>MOD(ROW(),2)&lt;&gt;0</formula>
    </cfRule>
  </conditionalFormatting>
  <hyperlinks>
    <hyperlink ref="B24" location="Assumptions!A1" display="Assumptions" xr:uid="{5B486AEF-6BD1-47F0-AE35-56F884DAF09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H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x-207</v>
      </c>
      <c r="B3" s="42"/>
      <c r="C3" s="42"/>
      <c r="D3" s="42"/>
      <c r="E3" s="42"/>
      <c r="F3" s="42"/>
      <c r="G3" s="42"/>
      <c r="H3" s="42"/>
    </row>
    <row r="4" spans="1:8" x14ac:dyDescent="0.25">
      <c r="A4" s="44"/>
    </row>
    <row r="6" spans="1:8" x14ac:dyDescent="0.25">
      <c r="A6" s="76" t="s">
        <v>24</v>
      </c>
      <c r="B6" s="78" t="s">
        <v>26</v>
      </c>
      <c r="C6" s="78"/>
      <c r="D6" s="78"/>
      <c r="E6" s="78"/>
    </row>
    <row r="7" spans="1:8" x14ac:dyDescent="0.25">
      <c r="A7" s="77" t="s">
        <v>16</v>
      </c>
      <c r="B7" s="79" t="s">
        <v>46</v>
      </c>
      <c r="C7" s="79"/>
      <c r="D7" s="79"/>
      <c r="E7" s="79"/>
    </row>
    <row r="8" spans="1:8" x14ac:dyDescent="0.25">
      <c r="A8" s="77" t="s">
        <v>49</v>
      </c>
      <c r="B8" s="79" t="s">
        <v>48</v>
      </c>
      <c r="C8" s="79"/>
      <c r="D8" s="79"/>
      <c r="E8" s="79"/>
    </row>
    <row r="9" spans="1:8" x14ac:dyDescent="0.25">
      <c r="A9" s="77" t="s">
        <v>17</v>
      </c>
      <c r="B9" s="79" t="s">
        <v>267</v>
      </c>
      <c r="C9" s="79"/>
      <c r="D9" s="79"/>
      <c r="E9" s="79"/>
    </row>
    <row r="10" spans="1:8" x14ac:dyDescent="0.25">
      <c r="A10" s="77" t="s">
        <v>2</v>
      </c>
      <c r="B10" s="79" t="s">
        <v>301</v>
      </c>
      <c r="C10" s="79"/>
      <c r="D10" s="79"/>
      <c r="E10" s="79"/>
    </row>
    <row r="11" spans="1:8" x14ac:dyDescent="0.25">
      <c r="A11" s="77" t="s">
        <v>23</v>
      </c>
      <c r="B11" s="79" t="s">
        <v>269</v>
      </c>
      <c r="C11" s="79"/>
      <c r="D11" s="79"/>
      <c r="E11" s="79"/>
    </row>
    <row r="12" spans="1:8" x14ac:dyDescent="0.25">
      <c r="A12" s="77" t="s">
        <v>262</v>
      </c>
      <c r="B12" s="79" t="s">
        <v>270</v>
      </c>
      <c r="C12" s="79"/>
      <c r="D12" s="79"/>
      <c r="E12" s="79"/>
    </row>
    <row r="13" spans="1:8" x14ac:dyDescent="0.25">
      <c r="A13" s="77" t="s">
        <v>52</v>
      </c>
      <c r="B13" s="79">
        <v>1</v>
      </c>
      <c r="C13" s="79"/>
      <c r="D13" s="79"/>
      <c r="E13" s="79"/>
    </row>
    <row r="14" spans="1:8" x14ac:dyDescent="0.25">
      <c r="A14" s="77" t="s">
        <v>18</v>
      </c>
      <c r="B14" s="79">
        <v>207</v>
      </c>
      <c r="C14" s="79"/>
      <c r="D14" s="79"/>
      <c r="E14" s="79"/>
    </row>
    <row r="15" spans="1:8" x14ac:dyDescent="0.25">
      <c r="A15" s="77" t="s">
        <v>53</v>
      </c>
      <c r="B15" s="79" t="s">
        <v>302</v>
      </c>
      <c r="C15" s="79"/>
      <c r="D15" s="79"/>
      <c r="E15" s="79"/>
    </row>
    <row r="16" spans="1:8" x14ac:dyDescent="0.25">
      <c r="A16" s="77" t="s">
        <v>54</v>
      </c>
      <c r="B16" s="79" t="s">
        <v>303</v>
      </c>
      <c r="C16" s="79"/>
      <c r="D16" s="79"/>
      <c r="E16" s="79"/>
    </row>
    <row r="17" spans="1:5" x14ac:dyDescent="0.25">
      <c r="A17" s="77" t="s">
        <v>735</v>
      </c>
      <c r="B17" s="83" t="s">
        <v>742</v>
      </c>
      <c r="C17" s="79"/>
      <c r="D17" s="79"/>
      <c r="E17" s="79"/>
    </row>
    <row r="18" spans="1:5" x14ac:dyDescent="0.25">
      <c r="A18" s="77" t="s">
        <v>19</v>
      </c>
      <c r="B18" s="90" t="s">
        <v>793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26.4" x14ac:dyDescent="0.25">
      <c r="A26" s="104" t="s">
        <v>273</v>
      </c>
      <c r="B26" s="104" t="s">
        <v>274</v>
      </c>
      <c r="C26" s="104" t="s">
        <v>304</v>
      </c>
      <c r="D26" s="104" t="s">
        <v>305</v>
      </c>
      <c r="E26" s="104" t="s">
        <v>306</v>
      </c>
    </row>
    <row r="27" spans="1:5" x14ac:dyDescent="0.25">
      <c r="A27" s="105" t="s">
        <v>763</v>
      </c>
      <c r="B27" s="106">
        <v>5</v>
      </c>
      <c r="C27" s="106">
        <v>0</v>
      </c>
      <c r="D27" s="106">
        <v>0.6</v>
      </c>
      <c r="E27" s="106">
        <v>4</v>
      </c>
    </row>
    <row r="28" spans="1:5" x14ac:dyDescent="0.25">
      <c r="A28" s="105">
        <v>20</v>
      </c>
      <c r="B28" s="106">
        <v>5.05</v>
      </c>
      <c r="C28" s="106">
        <v>0</v>
      </c>
      <c r="D28" s="106">
        <v>0.6</v>
      </c>
      <c r="E28" s="106">
        <v>4</v>
      </c>
    </row>
    <row r="29" spans="1:5" x14ac:dyDescent="0.25">
      <c r="A29" s="105">
        <v>21</v>
      </c>
      <c r="B29" s="106">
        <v>5.0999999999999996</v>
      </c>
      <c r="C29" s="106">
        <v>0</v>
      </c>
      <c r="D29" s="106">
        <v>0.61</v>
      </c>
      <c r="E29" s="106">
        <v>4</v>
      </c>
    </row>
    <row r="30" spans="1:5" x14ac:dyDescent="0.25">
      <c r="A30" s="105">
        <v>22</v>
      </c>
      <c r="B30" s="106">
        <v>5.15</v>
      </c>
      <c r="C30" s="106">
        <v>0</v>
      </c>
      <c r="D30" s="106">
        <v>0.61</v>
      </c>
      <c r="E30" s="106">
        <v>4</v>
      </c>
    </row>
    <row r="31" spans="1:5" x14ac:dyDescent="0.25">
      <c r="A31" s="105">
        <v>23</v>
      </c>
      <c r="B31" s="106">
        <v>5.2</v>
      </c>
      <c r="C31" s="106">
        <v>0</v>
      </c>
      <c r="D31" s="106">
        <v>0.61</v>
      </c>
      <c r="E31" s="106">
        <v>4</v>
      </c>
    </row>
    <row r="32" spans="1:5" x14ac:dyDescent="0.25">
      <c r="A32" s="105">
        <v>24</v>
      </c>
      <c r="B32" s="106">
        <v>5.25</v>
      </c>
      <c r="C32" s="106">
        <v>0</v>
      </c>
      <c r="D32" s="106">
        <v>0.62</v>
      </c>
      <c r="E32" s="106">
        <v>4</v>
      </c>
    </row>
    <row r="33" spans="1:5" x14ac:dyDescent="0.25">
      <c r="A33" s="105">
        <v>25</v>
      </c>
      <c r="B33" s="106">
        <v>5.3</v>
      </c>
      <c r="C33" s="106">
        <v>0</v>
      </c>
      <c r="D33" s="106">
        <v>0.62</v>
      </c>
      <c r="E33" s="106">
        <v>4</v>
      </c>
    </row>
    <row r="34" spans="1:5" x14ac:dyDescent="0.25">
      <c r="A34" s="105">
        <v>26</v>
      </c>
      <c r="B34" s="106">
        <v>5.35</v>
      </c>
      <c r="C34" s="106">
        <v>0</v>
      </c>
      <c r="D34" s="106">
        <v>0.63</v>
      </c>
      <c r="E34" s="106">
        <v>4</v>
      </c>
    </row>
    <row r="35" spans="1:5" x14ac:dyDescent="0.25">
      <c r="A35" s="105">
        <v>27</v>
      </c>
      <c r="B35" s="106">
        <v>5.4</v>
      </c>
      <c r="C35" s="106">
        <v>0</v>
      </c>
      <c r="D35" s="106">
        <v>0.63</v>
      </c>
      <c r="E35" s="106">
        <v>4</v>
      </c>
    </row>
    <row r="36" spans="1:5" x14ac:dyDescent="0.25">
      <c r="A36" s="105">
        <v>28</v>
      </c>
      <c r="B36" s="106">
        <v>5.45</v>
      </c>
      <c r="C36" s="106">
        <v>0</v>
      </c>
      <c r="D36" s="106">
        <v>0.63</v>
      </c>
      <c r="E36" s="106">
        <v>4</v>
      </c>
    </row>
    <row r="37" spans="1:5" x14ac:dyDescent="0.25">
      <c r="A37" s="105">
        <v>29</v>
      </c>
      <c r="B37" s="106">
        <v>5.5</v>
      </c>
      <c r="C37" s="106">
        <v>0</v>
      </c>
      <c r="D37" s="106">
        <v>0.64</v>
      </c>
      <c r="E37" s="106">
        <v>4</v>
      </c>
    </row>
    <row r="38" spans="1:5" x14ac:dyDescent="0.25">
      <c r="A38" s="105">
        <v>30</v>
      </c>
      <c r="B38" s="106">
        <v>5.55</v>
      </c>
      <c r="C38" s="106">
        <v>0</v>
      </c>
      <c r="D38" s="106">
        <v>0.64</v>
      </c>
      <c r="E38" s="106">
        <v>4</v>
      </c>
    </row>
    <row r="39" spans="1:5" x14ac:dyDescent="0.25">
      <c r="A39" s="105">
        <v>31</v>
      </c>
      <c r="B39" s="106">
        <v>5.6</v>
      </c>
      <c r="C39" s="106">
        <v>0</v>
      </c>
      <c r="D39" s="106">
        <v>0.65</v>
      </c>
      <c r="E39" s="106">
        <v>4</v>
      </c>
    </row>
    <row r="40" spans="1:5" x14ac:dyDescent="0.25">
      <c r="A40" s="105">
        <v>32</v>
      </c>
      <c r="B40" s="106">
        <v>5.65</v>
      </c>
      <c r="C40" s="106">
        <v>0</v>
      </c>
      <c r="D40" s="106">
        <v>0.66</v>
      </c>
      <c r="E40" s="106">
        <v>4</v>
      </c>
    </row>
    <row r="41" spans="1:5" x14ac:dyDescent="0.25">
      <c r="A41" s="105">
        <v>33</v>
      </c>
      <c r="B41" s="106">
        <v>5.7</v>
      </c>
      <c r="C41" s="106">
        <v>0</v>
      </c>
      <c r="D41" s="106">
        <v>0.66</v>
      </c>
      <c r="E41" s="106">
        <v>4</v>
      </c>
    </row>
    <row r="42" spans="1:5" x14ac:dyDescent="0.25">
      <c r="A42" s="105">
        <v>34</v>
      </c>
      <c r="B42" s="106">
        <v>5.75</v>
      </c>
      <c r="C42" s="106">
        <v>0</v>
      </c>
      <c r="D42" s="106">
        <v>0.67</v>
      </c>
      <c r="E42" s="106">
        <v>4</v>
      </c>
    </row>
    <row r="43" spans="1:5" x14ac:dyDescent="0.25">
      <c r="A43" s="105">
        <v>35</v>
      </c>
      <c r="B43" s="106">
        <v>5.8</v>
      </c>
      <c r="C43" s="106">
        <v>0</v>
      </c>
      <c r="D43" s="106">
        <v>0.67</v>
      </c>
      <c r="E43" s="106">
        <v>4</v>
      </c>
    </row>
    <row r="44" spans="1:5" x14ac:dyDescent="0.25">
      <c r="A44" s="105">
        <v>36</v>
      </c>
      <c r="B44" s="106">
        <v>5.85</v>
      </c>
      <c r="C44" s="106">
        <v>0</v>
      </c>
      <c r="D44" s="106">
        <v>0.68</v>
      </c>
      <c r="E44" s="106">
        <v>4</v>
      </c>
    </row>
    <row r="45" spans="1:5" x14ac:dyDescent="0.25">
      <c r="A45" s="105">
        <v>37</v>
      </c>
      <c r="B45" s="106">
        <v>5.9</v>
      </c>
      <c r="C45" s="106">
        <v>0</v>
      </c>
      <c r="D45" s="106">
        <v>0.68</v>
      </c>
      <c r="E45" s="106">
        <v>4</v>
      </c>
    </row>
    <row r="46" spans="1:5" x14ac:dyDescent="0.25">
      <c r="A46" s="105">
        <v>38</v>
      </c>
      <c r="B46" s="106">
        <v>5.95</v>
      </c>
      <c r="C46" s="106">
        <v>0</v>
      </c>
      <c r="D46" s="106">
        <v>0.68</v>
      </c>
      <c r="E46" s="106">
        <v>4</v>
      </c>
    </row>
    <row r="47" spans="1:5" x14ac:dyDescent="0.25">
      <c r="A47" s="105">
        <v>39</v>
      </c>
      <c r="B47" s="106">
        <v>6</v>
      </c>
      <c r="C47" s="106">
        <v>0</v>
      </c>
      <c r="D47" s="106">
        <v>0.69</v>
      </c>
      <c r="E47" s="106">
        <v>4</v>
      </c>
    </row>
    <row r="48" spans="1:5" x14ac:dyDescent="0.25">
      <c r="A48" s="105">
        <v>40</v>
      </c>
      <c r="B48" s="106">
        <v>6.05</v>
      </c>
      <c r="C48" s="106">
        <v>0</v>
      </c>
      <c r="D48" s="106">
        <v>0.69</v>
      </c>
      <c r="E48" s="106">
        <v>4</v>
      </c>
    </row>
    <row r="49" spans="1:5" x14ac:dyDescent="0.25">
      <c r="A49" s="105">
        <v>41</v>
      </c>
      <c r="B49" s="106">
        <v>6.1</v>
      </c>
      <c r="C49" s="106">
        <v>0</v>
      </c>
      <c r="D49" s="106">
        <v>0.7</v>
      </c>
      <c r="E49" s="106">
        <v>4</v>
      </c>
    </row>
    <row r="50" spans="1:5" x14ac:dyDescent="0.25">
      <c r="A50" s="105">
        <v>42</v>
      </c>
      <c r="B50" s="106">
        <v>6.15</v>
      </c>
      <c r="C50" s="106">
        <v>0</v>
      </c>
      <c r="D50" s="106">
        <v>0.7</v>
      </c>
      <c r="E50" s="106">
        <v>4</v>
      </c>
    </row>
    <row r="51" spans="1:5" x14ac:dyDescent="0.25">
      <c r="A51" s="105">
        <v>43</v>
      </c>
      <c r="B51" s="106">
        <v>6.2</v>
      </c>
      <c r="C51" s="106">
        <v>0</v>
      </c>
      <c r="D51" s="106">
        <v>0.71</v>
      </c>
      <c r="E51" s="106">
        <v>4</v>
      </c>
    </row>
    <row r="52" spans="1:5" x14ac:dyDescent="0.25">
      <c r="A52" s="105">
        <v>44</v>
      </c>
      <c r="B52" s="106">
        <v>6.25</v>
      </c>
      <c r="C52" s="106">
        <v>0</v>
      </c>
      <c r="D52" s="106">
        <v>0.72</v>
      </c>
      <c r="E52" s="106">
        <v>4</v>
      </c>
    </row>
    <row r="53" spans="1:5" x14ac:dyDescent="0.25">
      <c r="A53" s="105">
        <v>45</v>
      </c>
      <c r="B53" s="106">
        <v>6.3</v>
      </c>
      <c r="C53" s="106">
        <v>0</v>
      </c>
      <c r="D53" s="106">
        <v>0.72</v>
      </c>
      <c r="E53" s="106">
        <v>4</v>
      </c>
    </row>
    <row r="54" spans="1:5" x14ac:dyDescent="0.25">
      <c r="A54" s="105">
        <v>46</v>
      </c>
      <c r="B54" s="106">
        <v>6.4</v>
      </c>
      <c r="C54" s="106">
        <v>0</v>
      </c>
      <c r="D54" s="106">
        <v>0.73</v>
      </c>
      <c r="E54" s="106">
        <v>4</v>
      </c>
    </row>
    <row r="55" spans="1:5" x14ac:dyDescent="0.25">
      <c r="A55" s="105">
        <v>47</v>
      </c>
      <c r="B55" s="106">
        <v>6.5</v>
      </c>
      <c r="C55" s="106">
        <v>0</v>
      </c>
      <c r="D55" s="106">
        <v>0.74</v>
      </c>
      <c r="E55" s="106">
        <v>4</v>
      </c>
    </row>
    <row r="56" spans="1:5" x14ac:dyDescent="0.25">
      <c r="A56" s="105">
        <v>48</v>
      </c>
      <c r="B56" s="106">
        <v>6.6</v>
      </c>
      <c r="C56" s="106">
        <v>0</v>
      </c>
      <c r="D56" s="106">
        <v>0.74</v>
      </c>
      <c r="E56" s="106">
        <v>4</v>
      </c>
    </row>
    <row r="57" spans="1:5" x14ac:dyDescent="0.25">
      <c r="A57" s="105">
        <v>49</v>
      </c>
      <c r="B57" s="106">
        <v>6.7</v>
      </c>
      <c r="C57" s="106">
        <v>0</v>
      </c>
      <c r="D57" s="106">
        <v>0.75</v>
      </c>
      <c r="E57" s="106">
        <v>4</v>
      </c>
    </row>
    <row r="58" spans="1:5" x14ac:dyDescent="0.25">
      <c r="A58" s="105">
        <v>50</v>
      </c>
      <c r="B58" s="106">
        <v>6.8</v>
      </c>
      <c r="C58" s="106">
        <v>0</v>
      </c>
      <c r="D58" s="106">
        <v>0.75</v>
      </c>
      <c r="E58" s="106">
        <v>4</v>
      </c>
    </row>
    <row r="59" spans="1:5" x14ac:dyDescent="0.25">
      <c r="A59" s="105">
        <v>51</v>
      </c>
      <c r="B59" s="106">
        <v>6.9</v>
      </c>
      <c r="C59" s="106">
        <v>0</v>
      </c>
      <c r="D59" s="106">
        <v>0.76</v>
      </c>
      <c r="E59" s="106">
        <v>4</v>
      </c>
    </row>
    <row r="60" spans="1:5" x14ac:dyDescent="0.25">
      <c r="A60" s="105">
        <v>52</v>
      </c>
      <c r="B60" s="106">
        <v>7.1</v>
      </c>
      <c r="C60" s="106">
        <v>0</v>
      </c>
      <c r="D60" s="106">
        <v>0.76</v>
      </c>
      <c r="E60" s="106">
        <v>4</v>
      </c>
    </row>
    <row r="61" spans="1:5" x14ac:dyDescent="0.25">
      <c r="A61" s="105">
        <v>53</v>
      </c>
      <c r="B61" s="106">
        <v>7.3</v>
      </c>
      <c r="C61" s="106">
        <v>0</v>
      </c>
      <c r="D61" s="106">
        <v>0.77</v>
      </c>
      <c r="E61" s="106">
        <v>4</v>
      </c>
    </row>
    <row r="62" spans="1:5" x14ac:dyDescent="0.25">
      <c r="A62" s="105">
        <v>54</v>
      </c>
      <c r="B62" s="106">
        <v>7.5</v>
      </c>
      <c r="C62" s="106">
        <v>0</v>
      </c>
      <c r="D62" s="106">
        <v>0.78</v>
      </c>
      <c r="E62" s="106">
        <v>4</v>
      </c>
    </row>
    <row r="63" spans="1:5" x14ac:dyDescent="0.25">
      <c r="A63" s="105">
        <v>55</v>
      </c>
      <c r="B63" s="106">
        <v>7.7</v>
      </c>
      <c r="C63" s="106">
        <v>0</v>
      </c>
      <c r="D63" s="106">
        <v>0.79</v>
      </c>
      <c r="E63" s="106">
        <v>4</v>
      </c>
    </row>
    <row r="64" spans="1:5" x14ac:dyDescent="0.25">
      <c r="A64" s="105">
        <v>56</v>
      </c>
      <c r="B64" s="106">
        <v>8</v>
      </c>
      <c r="C64" s="106">
        <v>0</v>
      </c>
      <c r="D64" s="106">
        <v>0.8</v>
      </c>
      <c r="E64" s="106">
        <v>4</v>
      </c>
    </row>
    <row r="65" spans="1:5" x14ac:dyDescent="0.25">
      <c r="A65" s="105">
        <v>57</v>
      </c>
      <c r="B65" s="106">
        <v>8.3000000000000007</v>
      </c>
      <c r="C65" s="106">
        <v>0</v>
      </c>
      <c r="D65" s="106">
        <v>0.81</v>
      </c>
      <c r="E65" s="106">
        <v>4</v>
      </c>
    </row>
    <row r="66" spans="1:5" x14ac:dyDescent="0.25">
      <c r="A66" s="105">
        <v>58</v>
      </c>
      <c r="B66" s="106">
        <v>8.6</v>
      </c>
      <c r="C66" s="106">
        <v>0</v>
      </c>
      <c r="D66" s="106">
        <v>0.82</v>
      </c>
      <c r="E66" s="106">
        <v>4</v>
      </c>
    </row>
    <row r="67" spans="1:5" x14ac:dyDescent="0.25">
      <c r="A67" s="105">
        <v>59</v>
      </c>
      <c r="B67" s="106">
        <v>9</v>
      </c>
      <c r="C67" s="106">
        <v>0</v>
      </c>
      <c r="D67" s="106">
        <v>0.84</v>
      </c>
      <c r="E67" s="106">
        <v>4</v>
      </c>
    </row>
  </sheetData>
  <sheetProtection algorithmName="SHA-512" hashValue="f3pMAu9khRNqX8oZb2NF5IdH0dLiZHMzNev972xB6ufB2GQL1kaPWqXSQtvySJUJZ1IIwSEOwg3FluKXDdq5aA==" saltValue="/lKnHV1IJottkewlblruqw==" spinCount="100000" sheet="1" objects="1" scenarios="1"/>
  <conditionalFormatting sqref="A6:A16 A18:A21">
    <cfRule type="expression" dxfId="1693" priority="19" stopIfTrue="1">
      <formula>MOD(ROW(),2)=0</formula>
    </cfRule>
    <cfRule type="expression" dxfId="1692" priority="20" stopIfTrue="1">
      <formula>MOD(ROW(),2)&lt;&gt;0</formula>
    </cfRule>
  </conditionalFormatting>
  <conditionalFormatting sqref="B6:E16 C17:E21">
    <cfRule type="expression" dxfId="1691" priority="21" stopIfTrue="1">
      <formula>MOD(ROW(),2)=0</formula>
    </cfRule>
    <cfRule type="expression" dxfId="1690" priority="22" stopIfTrue="1">
      <formula>MOD(ROW(),2)&lt;&gt;0</formula>
    </cfRule>
  </conditionalFormatting>
  <conditionalFormatting sqref="A17">
    <cfRule type="expression" dxfId="1689" priority="13" stopIfTrue="1">
      <formula>MOD(ROW(),2)=0</formula>
    </cfRule>
    <cfRule type="expression" dxfId="1688" priority="14" stopIfTrue="1">
      <formula>MOD(ROW(),2)&lt;&gt;0</formula>
    </cfRule>
  </conditionalFormatting>
  <conditionalFormatting sqref="B17">
    <cfRule type="expression" dxfId="1687" priority="11" stopIfTrue="1">
      <formula>MOD(ROW(),2)=0</formula>
    </cfRule>
    <cfRule type="expression" dxfId="1686" priority="12" stopIfTrue="1">
      <formula>MOD(ROW(),2)&lt;&gt;0</formula>
    </cfRule>
  </conditionalFormatting>
  <conditionalFormatting sqref="A26:A67">
    <cfRule type="expression" dxfId="1685" priority="5" stopIfTrue="1">
      <formula>MOD(ROW(),2)=0</formula>
    </cfRule>
    <cfRule type="expression" dxfId="1684" priority="6" stopIfTrue="1">
      <formula>MOD(ROW(),2)&lt;&gt;0</formula>
    </cfRule>
  </conditionalFormatting>
  <conditionalFormatting sqref="B26:E67">
    <cfRule type="expression" dxfId="1683" priority="7" stopIfTrue="1">
      <formula>MOD(ROW(),2)=0</formula>
    </cfRule>
    <cfRule type="expression" dxfId="1682" priority="8" stopIfTrue="1">
      <formula>MOD(ROW(),2)&lt;&gt;0</formula>
    </cfRule>
  </conditionalFormatting>
  <conditionalFormatting sqref="B18:B21">
    <cfRule type="expression" dxfId="1681" priority="1" stopIfTrue="1">
      <formula>MOD(ROW(),2)=0</formula>
    </cfRule>
    <cfRule type="expression" dxfId="1680" priority="2" stopIfTrue="1">
      <formula>MOD(ROW(),2)&lt;&gt;0</formula>
    </cfRule>
  </conditionalFormatting>
  <hyperlinks>
    <hyperlink ref="B24" location="Assumptions!A1" display="Assumptions" xr:uid="{825C0499-7722-4208-A69B-1E3256D40A6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zoomScale="85" zoomScaleNormal="85" workbookViewId="0">
      <selection activeCell="A9" sqref="A9:M12"/>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NHSPS_S - Consolidated Factor Spreadsheet</v>
      </c>
      <c r="B2" s="5"/>
      <c r="C2" s="5"/>
      <c r="D2" s="5"/>
      <c r="E2" s="5"/>
      <c r="F2" s="5"/>
      <c r="G2" s="5"/>
      <c r="H2" s="5"/>
      <c r="I2" s="5"/>
      <c r="J2" s="5"/>
      <c r="K2" s="5"/>
      <c r="L2" s="5"/>
    </row>
    <row r="3" spans="1:13" ht="15.6" x14ac:dyDescent="0.3">
      <c r="A3" s="6" t="s">
        <v>39</v>
      </c>
      <c r="B3" s="6"/>
      <c r="C3" s="6"/>
      <c r="D3" s="6"/>
      <c r="E3" s="6"/>
      <c r="F3" s="6"/>
      <c r="G3" s="6"/>
      <c r="H3" s="6"/>
      <c r="I3" s="6"/>
      <c r="J3" s="6"/>
      <c r="K3" s="6"/>
      <c r="L3" s="6"/>
    </row>
    <row r="4" spans="1:13" x14ac:dyDescent="0.25">
      <c r="A4" s="28" t="str">
        <f ca="1">CELL("filename",A1)</f>
        <v>P:\AST development\Hosted\Factors Modernisation\Data import\Consolidated Factor Workbooks\2025-02\[NHS S Consolidated Factors 2025-01.xlsm]Purpose of spreadsheet</v>
      </c>
      <c r="B4" s="28"/>
    </row>
    <row r="5" spans="1:13" x14ac:dyDescent="0.25">
      <c r="E5" s="8"/>
      <c r="F5" s="8"/>
      <c r="G5" s="8"/>
    </row>
    <row r="7" spans="1:13" x14ac:dyDescent="0.25">
      <c r="A7" s="178" t="s">
        <v>368</v>
      </c>
      <c r="B7" s="179"/>
      <c r="C7" s="179"/>
      <c r="D7" s="179"/>
      <c r="E7" s="179"/>
      <c r="F7" s="179"/>
      <c r="G7" s="179"/>
      <c r="H7" s="179"/>
      <c r="I7" s="179"/>
      <c r="J7" s="179"/>
      <c r="K7" s="179"/>
      <c r="L7" s="179"/>
      <c r="M7" s="180"/>
    </row>
    <row r="8" spans="1:13" x14ac:dyDescent="0.25">
      <c r="A8" s="29"/>
      <c r="M8" s="18"/>
    </row>
    <row r="9" spans="1:13" x14ac:dyDescent="0.25">
      <c r="A9" s="181" t="s">
        <v>799</v>
      </c>
      <c r="B9" s="182"/>
      <c r="C9" s="182"/>
      <c r="D9" s="182"/>
      <c r="E9" s="182"/>
      <c r="F9" s="182"/>
      <c r="G9" s="182"/>
      <c r="H9" s="182"/>
      <c r="I9" s="182"/>
      <c r="J9" s="182"/>
      <c r="K9" s="182"/>
      <c r="L9" s="182"/>
      <c r="M9" s="183"/>
    </row>
    <row r="10" spans="1:13" ht="22.5" customHeight="1" x14ac:dyDescent="0.25">
      <c r="A10" s="184"/>
      <c r="B10" s="182"/>
      <c r="C10" s="182"/>
      <c r="D10" s="182"/>
      <c r="E10" s="182"/>
      <c r="F10" s="182"/>
      <c r="G10" s="182"/>
      <c r="H10" s="182"/>
      <c r="I10" s="182"/>
      <c r="J10" s="182"/>
      <c r="K10" s="182"/>
      <c r="L10" s="182"/>
      <c r="M10" s="183"/>
    </row>
    <row r="11" spans="1:13" ht="31.5" customHeight="1" x14ac:dyDescent="0.25">
      <c r="A11" s="184"/>
      <c r="B11" s="182"/>
      <c r="C11" s="182"/>
      <c r="D11" s="182"/>
      <c r="E11" s="182"/>
      <c r="F11" s="182"/>
      <c r="G11" s="182"/>
      <c r="H11" s="182"/>
      <c r="I11" s="182"/>
      <c r="J11" s="182"/>
      <c r="K11" s="182"/>
      <c r="L11" s="182"/>
      <c r="M11" s="183"/>
    </row>
    <row r="12" spans="1:13" ht="197.25" customHeight="1" x14ac:dyDescent="0.25">
      <c r="A12" s="185"/>
      <c r="B12" s="186"/>
      <c r="C12" s="186"/>
      <c r="D12" s="186"/>
      <c r="E12" s="186"/>
      <c r="F12" s="186"/>
      <c r="G12" s="186"/>
      <c r="H12" s="186"/>
      <c r="I12" s="186"/>
      <c r="J12" s="186"/>
      <c r="K12" s="186"/>
      <c r="L12" s="186"/>
      <c r="M12" s="187"/>
    </row>
  </sheetData>
  <sheetProtection algorithmName="SHA-512" hashValue="RjOVUiwwm9akUKMl8aRhFvxmNwbwFPlgAtpUSFJL184uOIj2uuiVwqAZEoREcMW0PCmhxxbJmkcn4G6/2E8XKQ==" saltValue="e6s2dGE/GVky+JN3HlaRFQ=="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H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4" width="22.5546875" style="26" customWidth="1"/>
    <col min="5" max="16384" width="10" style="26"/>
  </cols>
  <sheetData>
    <row r="1" spans="1:8" ht="21" x14ac:dyDescent="0.4">
      <c r="A1" s="39" t="s">
        <v>4</v>
      </c>
      <c r="B1" s="40"/>
      <c r="C1" s="40"/>
      <c r="D1" s="40"/>
      <c r="E1" s="40"/>
      <c r="F1" s="40"/>
      <c r="G1" s="40"/>
      <c r="H1" s="40"/>
    </row>
    <row r="2" spans="1:8" ht="15.6" x14ac:dyDescent="0.3">
      <c r="A2" s="41" t="str">
        <f>IF(title="&gt; Enter workbook title here","Enter workbook title in Cover sheet",title)</f>
        <v>NHSPS_S - Consolidated Factor Spreadsheet</v>
      </c>
      <c r="B2" s="42"/>
      <c r="C2" s="42"/>
      <c r="D2" s="42"/>
      <c r="E2" s="42"/>
      <c r="F2" s="42"/>
      <c r="G2" s="42"/>
      <c r="H2" s="42"/>
    </row>
    <row r="3" spans="1:8" ht="15.6" x14ac:dyDescent="0.3">
      <c r="A3" s="43" t="str">
        <f>TABLE_FACTOR_TYPE&amp;" - x-"&amp;TABLE_SERIES_NUMBER</f>
        <v>CETV - x-208</v>
      </c>
      <c r="B3" s="42"/>
      <c r="C3" s="42"/>
      <c r="D3" s="42"/>
      <c r="E3" s="42"/>
      <c r="F3" s="42"/>
      <c r="G3" s="42"/>
      <c r="H3" s="42"/>
    </row>
    <row r="4" spans="1:8" x14ac:dyDescent="0.25">
      <c r="A4" s="44"/>
    </row>
    <row r="6" spans="1:8" x14ac:dyDescent="0.25">
      <c r="A6" s="76" t="s">
        <v>24</v>
      </c>
      <c r="B6" s="78" t="s">
        <v>26</v>
      </c>
      <c r="C6" s="78"/>
      <c r="D6" s="78"/>
    </row>
    <row r="7" spans="1:8" x14ac:dyDescent="0.25">
      <c r="A7" s="77" t="s">
        <v>16</v>
      </c>
      <c r="B7" s="79" t="s">
        <v>46</v>
      </c>
      <c r="C7" s="79"/>
      <c r="D7" s="79"/>
    </row>
    <row r="8" spans="1:8" x14ac:dyDescent="0.25">
      <c r="A8" s="77" t="s">
        <v>49</v>
      </c>
      <c r="B8" s="79" t="s">
        <v>48</v>
      </c>
      <c r="C8" s="79"/>
      <c r="D8" s="79"/>
    </row>
    <row r="9" spans="1:8" x14ac:dyDescent="0.25">
      <c r="A9" s="77" t="s">
        <v>17</v>
      </c>
      <c r="B9" s="79" t="s">
        <v>267</v>
      </c>
      <c r="C9" s="79"/>
      <c r="D9" s="79"/>
    </row>
    <row r="10" spans="1:8" ht="26.4" x14ac:dyDescent="0.25">
      <c r="A10" s="77" t="s">
        <v>2</v>
      </c>
      <c r="B10" s="79" t="s">
        <v>307</v>
      </c>
      <c r="C10" s="79"/>
      <c r="D10" s="79"/>
    </row>
    <row r="11" spans="1:8" x14ac:dyDescent="0.25">
      <c r="A11" s="77" t="s">
        <v>23</v>
      </c>
      <c r="B11" s="79" t="s">
        <v>279</v>
      </c>
      <c r="C11" s="79"/>
      <c r="D11" s="79"/>
    </row>
    <row r="12" spans="1:8" x14ac:dyDescent="0.25">
      <c r="A12" s="77" t="s">
        <v>262</v>
      </c>
      <c r="B12" s="79" t="s">
        <v>270</v>
      </c>
      <c r="C12" s="79"/>
      <c r="D12" s="79"/>
    </row>
    <row r="13" spans="1:8" x14ac:dyDescent="0.25">
      <c r="A13" s="77" t="s">
        <v>52</v>
      </c>
      <c r="B13" s="79">
        <v>1</v>
      </c>
      <c r="C13" s="79"/>
      <c r="D13" s="79"/>
    </row>
    <row r="14" spans="1:8" x14ac:dyDescent="0.25">
      <c r="A14" s="77" t="s">
        <v>18</v>
      </c>
      <c r="B14" s="79">
        <v>208</v>
      </c>
      <c r="C14" s="79"/>
      <c r="D14" s="79"/>
    </row>
    <row r="15" spans="1:8" x14ac:dyDescent="0.25">
      <c r="A15" s="77" t="s">
        <v>53</v>
      </c>
      <c r="B15" s="79" t="s">
        <v>308</v>
      </c>
      <c r="C15" s="79"/>
      <c r="D15" s="79"/>
    </row>
    <row r="16" spans="1:8" x14ac:dyDescent="0.25">
      <c r="A16" s="77" t="s">
        <v>54</v>
      </c>
      <c r="B16" s="79" t="s">
        <v>309</v>
      </c>
      <c r="C16" s="79"/>
      <c r="D16" s="79"/>
    </row>
    <row r="17" spans="1:4" x14ac:dyDescent="0.25">
      <c r="A17" s="77" t="s">
        <v>735</v>
      </c>
      <c r="B17" s="83" t="s">
        <v>742</v>
      </c>
      <c r="C17" s="79"/>
      <c r="D17" s="79"/>
    </row>
    <row r="18" spans="1:4" x14ac:dyDescent="0.25">
      <c r="A18" s="77" t="s">
        <v>19</v>
      </c>
      <c r="B18" s="90" t="s">
        <v>793</v>
      </c>
      <c r="C18" s="79"/>
      <c r="D18" s="79"/>
    </row>
    <row r="19" spans="1:4" ht="26.4" x14ac:dyDescent="0.25">
      <c r="A19" s="77" t="s">
        <v>20</v>
      </c>
      <c r="B19" s="90">
        <v>45014</v>
      </c>
      <c r="C19" s="79"/>
      <c r="D19" s="79"/>
    </row>
    <row r="20" spans="1:4" x14ac:dyDescent="0.25">
      <c r="A20" s="77" t="s">
        <v>260</v>
      </c>
      <c r="B20" s="83" t="s">
        <v>725</v>
      </c>
      <c r="C20" s="79"/>
      <c r="D20" s="79"/>
    </row>
    <row r="21" spans="1:4" x14ac:dyDescent="0.25">
      <c r="A21" s="77" t="s">
        <v>804</v>
      </c>
      <c r="B21" s="83" t="s">
        <v>803</v>
      </c>
      <c r="C21" s="79"/>
      <c r="D21" s="79"/>
    </row>
    <row r="23" spans="1:4" x14ac:dyDescent="0.25">
      <c r="B23" s="107" t="str">
        <f>HYPERLINK("#'Factor List'!A1","Back to Factor List")</f>
        <v>Back to Factor List</v>
      </c>
    </row>
    <row r="24" spans="1:4" x14ac:dyDescent="0.25">
      <c r="B24" s="107" t="s">
        <v>797</v>
      </c>
    </row>
    <row r="26" spans="1:4" ht="26.4" x14ac:dyDescent="0.25">
      <c r="A26" s="104" t="s">
        <v>273</v>
      </c>
      <c r="B26" s="104" t="s">
        <v>274</v>
      </c>
      <c r="C26" s="104" t="s">
        <v>304</v>
      </c>
      <c r="D26" s="104" t="s">
        <v>310</v>
      </c>
    </row>
    <row r="27" spans="1:4" x14ac:dyDescent="0.25">
      <c r="A27" s="105" t="s">
        <v>763</v>
      </c>
      <c r="B27" s="106">
        <v>7</v>
      </c>
      <c r="C27" s="106">
        <v>0</v>
      </c>
      <c r="D27" s="106">
        <v>0.6</v>
      </c>
    </row>
    <row r="28" spans="1:4" x14ac:dyDescent="0.25">
      <c r="A28" s="105">
        <v>20</v>
      </c>
      <c r="B28" s="106">
        <v>7.05</v>
      </c>
      <c r="C28" s="106">
        <v>0</v>
      </c>
      <c r="D28" s="106">
        <v>0.6</v>
      </c>
    </row>
    <row r="29" spans="1:4" x14ac:dyDescent="0.25">
      <c r="A29" s="105">
        <v>21</v>
      </c>
      <c r="B29" s="106">
        <v>7.1</v>
      </c>
      <c r="C29" s="106">
        <v>0</v>
      </c>
      <c r="D29" s="106">
        <v>0.61</v>
      </c>
    </row>
    <row r="30" spans="1:4" x14ac:dyDescent="0.25">
      <c r="A30" s="105">
        <v>22</v>
      </c>
      <c r="B30" s="106">
        <v>7.15</v>
      </c>
      <c r="C30" s="106">
        <v>0</v>
      </c>
      <c r="D30" s="106">
        <v>0.61</v>
      </c>
    </row>
    <row r="31" spans="1:4" x14ac:dyDescent="0.25">
      <c r="A31" s="105">
        <v>23</v>
      </c>
      <c r="B31" s="106">
        <v>7.2</v>
      </c>
      <c r="C31" s="106">
        <v>0</v>
      </c>
      <c r="D31" s="106">
        <v>0.61</v>
      </c>
    </row>
    <row r="32" spans="1:4" x14ac:dyDescent="0.25">
      <c r="A32" s="105">
        <v>24</v>
      </c>
      <c r="B32" s="106">
        <v>7.25</v>
      </c>
      <c r="C32" s="106">
        <v>0</v>
      </c>
      <c r="D32" s="106">
        <v>0.62</v>
      </c>
    </row>
    <row r="33" spans="1:4" x14ac:dyDescent="0.25">
      <c r="A33" s="105">
        <v>25</v>
      </c>
      <c r="B33" s="106">
        <v>7.35</v>
      </c>
      <c r="C33" s="106">
        <v>0</v>
      </c>
      <c r="D33" s="106">
        <v>0.62</v>
      </c>
    </row>
    <row r="34" spans="1:4" x14ac:dyDescent="0.25">
      <c r="A34" s="105">
        <v>26</v>
      </c>
      <c r="B34" s="106">
        <v>7.4</v>
      </c>
      <c r="C34" s="106">
        <v>0</v>
      </c>
      <c r="D34" s="106">
        <v>0.63</v>
      </c>
    </row>
    <row r="35" spans="1:4" x14ac:dyDescent="0.25">
      <c r="A35" s="105">
        <v>27</v>
      </c>
      <c r="B35" s="106">
        <v>7.45</v>
      </c>
      <c r="C35" s="106">
        <v>0</v>
      </c>
      <c r="D35" s="106">
        <v>0.63</v>
      </c>
    </row>
    <row r="36" spans="1:4" x14ac:dyDescent="0.25">
      <c r="A36" s="105">
        <v>28</v>
      </c>
      <c r="B36" s="106">
        <v>7.5</v>
      </c>
      <c r="C36" s="106">
        <v>0</v>
      </c>
      <c r="D36" s="106">
        <v>0.63</v>
      </c>
    </row>
    <row r="37" spans="1:4" x14ac:dyDescent="0.25">
      <c r="A37" s="105">
        <v>29</v>
      </c>
      <c r="B37" s="106">
        <v>7.55</v>
      </c>
      <c r="C37" s="106">
        <v>0</v>
      </c>
      <c r="D37" s="106">
        <v>0.64</v>
      </c>
    </row>
    <row r="38" spans="1:4" x14ac:dyDescent="0.25">
      <c r="A38" s="105">
        <v>30</v>
      </c>
      <c r="B38" s="106">
        <v>7.65</v>
      </c>
      <c r="C38" s="106">
        <v>0</v>
      </c>
      <c r="D38" s="106">
        <v>0.64</v>
      </c>
    </row>
    <row r="39" spans="1:4" x14ac:dyDescent="0.25">
      <c r="A39" s="105">
        <v>31</v>
      </c>
      <c r="B39" s="106">
        <v>7.7</v>
      </c>
      <c r="C39" s="106">
        <v>0</v>
      </c>
      <c r="D39" s="106">
        <v>0.65</v>
      </c>
    </row>
    <row r="40" spans="1:4" x14ac:dyDescent="0.25">
      <c r="A40" s="105">
        <v>32</v>
      </c>
      <c r="B40" s="106">
        <v>7.8</v>
      </c>
      <c r="C40" s="106">
        <v>0</v>
      </c>
      <c r="D40" s="106">
        <v>0.66</v>
      </c>
    </row>
    <row r="41" spans="1:4" x14ac:dyDescent="0.25">
      <c r="A41" s="105">
        <v>33</v>
      </c>
      <c r="B41" s="106">
        <v>7.9</v>
      </c>
      <c r="C41" s="106">
        <v>0</v>
      </c>
      <c r="D41" s="106">
        <v>0.66</v>
      </c>
    </row>
    <row r="42" spans="1:4" x14ac:dyDescent="0.25">
      <c r="A42" s="105">
        <v>34</v>
      </c>
      <c r="B42" s="106">
        <v>7.95</v>
      </c>
      <c r="C42" s="106">
        <v>0</v>
      </c>
      <c r="D42" s="106">
        <v>0.67</v>
      </c>
    </row>
    <row r="43" spans="1:4" x14ac:dyDescent="0.25">
      <c r="A43" s="105">
        <v>35</v>
      </c>
      <c r="B43" s="106">
        <v>8.0500000000000007</v>
      </c>
      <c r="C43" s="106">
        <v>0</v>
      </c>
      <c r="D43" s="106">
        <v>0.67</v>
      </c>
    </row>
    <row r="44" spans="1:4" x14ac:dyDescent="0.25">
      <c r="A44" s="105">
        <v>36</v>
      </c>
      <c r="B44" s="106">
        <v>8.15</v>
      </c>
      <c r="C44" s="106">
        <v>0</v>
      </c>
      <c r="D44" s="106">
        <v>0.68</v>
      </c>
    </row>
    <row r="45" spans="1:4" x14ac:dyDescent="0.25">
      <c r="A45" s="105">
        <v>37</v>
      </c>
      <c r="B45" s="106">
        <v>8.25</v>
      </c>
      <c r="C45" s="106">
        <v>0</v>
      </c>
      <c r="D45" s="106">
        <v>0.68</v>
      </c>
    </row>
    <row r="46" spans="1:4" x14ac:dyDescent="0.25">
      <c r="A46" s="105">
        <v>38</v>
      </c>
      <c r="B46" s="106">
        <v>8.35</v>
      </c>
      <c r="C46" s="106">
        <v>0</v>
      </c>
      <c r="D46" s="106">
        <v>0.68</v>
      </c>
    </row>
    <row r="47" spans="1:4" x14ac:dyDescent="0.25">
      <c r="A47" s="105">
        <v>39</v>
      </c>
      <c r="B47" s="106">
        <v>8.4499999999999993</v>
      </c>
      <c r="C47" s="106">
        <v>0</v>
      </c>
      <c r="D47" s="106">
        <v>0.69</v>
      </c>
    </row>
    <row r="48" spans="1:4" x14ac:dyDescent="0.25">
      <c r="A48" s="105">
        <v>40</v>
      </c>
      <c r="B48" s="106">
        <v>8.5500000000000007</v>
      </c>
      <c r="C48" s="106">
        <v>0</v>
      </c>
      <c r="D48" s="106">
        <v>0.69</v>
      </c>
    </row>
    <row r="49" spans="1:4" x14ac:dyDescent="0.25">
      <c r="A49" s="105">
        <v>41</v>
      </c>
      <c r="B49" s="106">
        <v>8.65</v>
      </c>
      <c r="C49" s="106">
        <v>0</v>
      </c>
      <c r="D49" s="106">
        <v>0.7</v>
      </c>
    </row>
    <row r="50" spans="1:4" x14ac:dyDescent="0.25">
      <c r="A50" s="105">
        <v>42</v>
      </c>
      <c r="B50" s="106">
        <v>8.75</v>
      </c>
      <c r="C50" s="106">
        <v>0</v>
      </c>
      <c r="D50" s="106">
        <v>0.7</v>
      </c>
    </row>
    <row r="51" spans="1:4" x14ac:dyDescent="0.25">
      <c r="A51" s="105">
        <v>43</v>
      </c>
      <c r="B51" s="106">
        <v>8.85</v>
      </c>
      <c r="C51" s="106">
        <v>0</v>
      </c>
      <c r="D51" s="106">
        <v>0.71</v>
      </c>
    </row>
    <row r="52" spans="1:4" x14ac:dyDescent="0.25">
      <c r="A52" s="105">
        <v>44</v>
      </c>
      <c r="B52" s="106">
        <v>8.9499999999999993</v>
      </c>
      <c r="C52" s="106">
        <v>0</v>
      </c>
      <c r="D52" s="106">
        <v>0.72</v>
      </c>
    </row>
    <row r="53" spans="1:4" x14ac:dyDescent="0.25">
      <c r="A53" s="105">
        <v>45</v>
      </c>
      <c r="B53" s="106">
        <v>9.0500000000000007</v>
      </c>
      <c r="C53" s="106">
        <v>0</v>
      </c>
      <c r="D53" s="106">
        <v>0.73</v>
      </c>
    </row>
    <row r="54" spans="1:4" x14ac:dyDescent="0.25">
      <c r="A54" s="105">
        <v>46</v>
      </c>
      <c r="B54" s="106">
        <v>9.15</v>
      </c>
      <c r="C54" s="106">
        <v>0</v>
      </c>
      <c r="D54" s="106">
        <v>0.74</v>
      </c>
    </row>
    <row r="55" spans="1:4" x14ac:dyDescent="0.25">
      <c r="A55" s="105">
        <v>47</v>
      </c>
      <c r="B55" s="106">
        <v>9.25</v>
      </c>
      <c r="C55" s="106">
        <v>0</v>
      </c>
      <c r="D55" s="106">
        <v>0.75</v>
      </c>
    </row>
    <row r="56" spans="1:4" x14ac:dyDescent="0.25">
      <c r="A56" s="105">
        <v>48</v>
      </c>
      <c r="B56" s="106">
        <v>9.35</v>
      </c>
      <c r="C56" s="106">
        <v>0</v>
      </c>
      <c r="D56" s="106">
        <v>0.76</v>
      </c>
    </row>
    <row r="57" spans="1:4" x14ac:dyDescent="0.25">
      <c r="A57" s="105">
        <v>49</v>
      </c>
      <c r="B57" s="106">
        <v>9.4499999999999993</v>
      </c>
      <c r="C57" s="106">
        <v>0</v>
      </c>
      <c r="D57" s="106">
        <v>0.77</v>
      </c>
    </row>
    <row r="58" spans="1:4" x14ac:dyDescent="0.25">
      <c r="A58" s="105">
        <v>50</v>
      </c>
      <c r="B58" s="106">
        <v>9.5500000000000007</v>
      </c>
      <c r="C58" s="106">
        <v>0</v>
      </c>
      <c r="D58" s="106">
        <v>0.78</v>
      </c>
    </row>
    <row r="59" spans="1:4" x14ac:dyDescent="0.25">
      <c r="A59" s="105">
        <v>51</v>
      </c>
      <c r="B59" s="106">
        <v>9.65</v>
      </c>
      <c r="C59" s="106">
        <v>0</v>
      </c>
      <c r="D59" s="106">
        <v>0.79</v>
      </c>
    </row>
    <row r="60" spans="1:4" x14ac:dyDescent="0.25">
      <c r="A60" s="105">
        <v>52</v>
      </c>
      <c r="B60" s="106">
        <v>9.8000000000000007</v>
      </c>
      <c r="C60" s="106">
        <v>0</v>
      </c>
      <c r="D60" s="106">
        <v>0.8</v>
      </c>
    </row>
    <row r="61" spans="1:4" x14ac:dyDescent="0.25">
      <c r="A61" s="105">
        <v>53</v>
      </c>
      <c r="B61" s="106">
        <v>9.9499999999999993</v>
      </c>
      <c r="C61" s="106">
        <v>0</v>
      </c>
      <c r="D61" s="106">
        <v>0.81</v>
      </c>
    </row>
    <row r="62" spans="1:4" x14ac:dyDescent="0.25">
      <c r="A62" s="105">
        <v>54</v>
      </c>
      <c r="B62" s="106">
        <v>10.1</v>
      </c>
      <c r="C62" s="106">
        <v>0</v>
      </c>
      <c r="D62" s="106">
        <v>0.82</v>
      </c>
    </row>
    <row r="63" spans="1:4" x14ac:dyDescent="0.25">
      <c r="A63" s="105">
        <v>55</v>
      </c>
      <c r="B63" s="106">
        <v>10.3</v>
      </c>
      <c r="C63" s="106">
        <v>0</v>
      </c>
      <c r="D63" s="106">
        <v>0.83</v>
      </c>
    </row>
    <row r="64" spans="1:4" x14ac:dyDescent="0.25">
      <c r="A64" s="105">
        <v>56</v>
      </c>
      <c r="B64" s="106">
        <v>10.5</v>
      </c>
      <c r="C64" s="106">
        <v>0</v>
      </c>
      <c r="D64" s="106">
        <v>0.84</v>
      </c>
    </row>
    <row r="65" spans="1:4" x14ac:dyDescent="0.25">
      <c r="A65" s="105">
        <v>57</v>
      </c>
      <c r="B65" s="106">
        <v>10.75</v>
      </c>
      <c r="C65" s="106">
        <v>0</v>
      </c>
      <c r="D65" s="106">
        <v>0.85</v>
      </c>
    </row>
    <row r="66" spans="1:4" x14ac:dyDescent="0.25">
      <c r="A66" s="105">
        <v>58</v>
      </c>
      <c r="B66" s="106">
        <v>11.05</v>
      </c>
      <c r="C66" s="106">
        <v>0</v>
      </c>
      <c r="D66" s="106">
        <v>0.87</v>
      </c>
    </row>
    <row r="67" spans="1:4" x14ac:dyDescent="0.25">
      <c r="A67" s="105">
        <v>59</v>
      </c>
      <c r="B67" s="106">
        <v>11.4</v>
      </c>
      <c r="C67" s="106">
        <v>0</v>
      </c>
      <c r="D67" s="106">
        <v>0.89</v>
      </c>
    </row>
  </sheetData>
  <sheetProtection algorithmName="SHA-512" hashValue="gky0h+UjePI0HFmupzBIXfCxXv7T+WjlmDPZlETx4CyF/pH5TDgpD8YcGppJnsptPzSClDQ2pfrj6OR/zvcHbA==" saltValue="KLdpqsDDuMNWEKXUA4n6Gw==" spinCount="100000" sheet="1" objects="1" scenarios="1"/>
  <conditionalFormatting sqref="A6:A16 A18:A21">
    <cfRule type="expression" dxfId="1679" priority="19" stopIfTrue="1">
      <formula>MOD(ROW(),2)=0</formula>
    </cfRule>
    <cfRule type="expression" dxfId="1678" priority="20" stopIfTrue="1">
      <formula>MOD(ROW(),2)&lt;&gt;0</formula>
    </cfRule>
  </conditionalFormatting>
  <conditionalFormatting sqref="B6:D16 C17:D21">
    <cfRule type="expression" dxfId="1677" priority="21" stopIfTrue="1">
      <formula>MOD(ROW(),2)=0</formula>
    </cfRule>
    <cfRule type="expression" dxfId="1676" priority="22" stopIfTrue="1">
      <formula>MOD(ROW(),2)&lt;&gt;0</formula>
    </cfRule>
  </conditionalFormatting>
  <conditionalFormatting sqref="A17">
    <cfRule type="expression" dxfId="1675" priority="13" stopIfTrue="1">
      <formula>MOD(ROW(),2)=0</formula>
    </cfRule>
    <cfRule type="expression" dxfId="1674" priority="14" stopIfTrue="1">
      <formula>MOD(ROW(),2)&lt;&gt;0</formula>
    </cfRule>
  </conditionalFormatting>
  <conditionalFormatting sqref="B17">
    <cfRule type="expression" dxfId="1673" priority="11" stopIfTrue="1">
      <formula>MOD(ROW(),2)=0</formula>
    </cfRule>
    <cfRule type="expression" dxfId="1672" priority="12" stopIfTrue="1">
      <formula>MOD(ROW(),2)&lt;&gt;0</formula>
    </cfRule>
  </conditionalFormatting>
  <conditionalFormatting sqref="A26:A67">
    <cfRule type="expression" dxfId="1671" priority="5" stopIfTrue="1">
      <formula>MOD(ROW(),2)=0</formula>
    </cfRule>
    <cfRule type="expression" dxfId="1670" priority="6" stopIfTrue="1">
      <formula>MOD(ROW(),2)&lt;&gt;0</formula>
    </cfRule>
  </conditionalFormatting>
  <conditionalFormatting sqref="B26:D67">
    <cfRule type="expression" dxfId="1669" priority="7" stopIfTrue="1">
      <formula>MOD(ROW(),2)=0</formula>
    </cfRule>
    <cfRule type="expression" dxfId="1668" priority="8" stopIfTrue="1">
      <formula>MOD(ROW(),2)&lt;&gt;0</formula>
    </cfRule>
  </conditionalFormatting>
  <conditionalFormatting sqref="B18:B21">
    <cfRule type="expression" dxfId="1667" priority="1" stopIfTrue="1">
      <formula>MOD(ROW(),2)=0</formula>
    </cfRule>
    <cfRule type="expression" dxfId="1666" priority="2" stopIfTrue="1">
      <formula>MOD(ROW(),2)&lt;&gt;0</formula>
    </cfRule>
  </conditionalFormatting>
  <hyperlinks>
    <hyperlink ref="B24" location="Assumptions!A1" display="Assumptions" xr:uid="{9C08A36C-E7F0-4A7C-8780-0A789B621D1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I12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CETV - x-209</v>
      </c>
      <c r="B3" s="42"/>
      <c r="C3" s="42"/>
      <c r="D3" s="42"/>
      <c r="E3" s="42"/>
      <c r="F3" s="42"/>
      <c r="G3" s="42"/>
      <c r="H3" s="42"/>
      <c r="I3" s="42"/>
    </row>
    <row r="4" spans="1:9" x14ac:dyDescent="0.25">
      <c r="A4" s="44"/>
    </row>
    <row r="6" spans="1:9" x14ac:dyDescent="0.25">
      <c r="A6" s="76" t="s">
        <v>24</v>
      </c>
      <c r="B6" s="78" t="s">
        <v>26</v>
      </c>
      <c r="C6" s="78"/>
    </row>
    <row r="7" spans="1:9" x14ac:dyDescent="0.25">
      <c r="A7" s="77" t="s">
        <v>16</v>
      </c>
      <c r="B7" s="79" t="s">
        <v>46</v>
      </c>
      <c r="C7" s="79"/>
    </row>
    <row r="8" spans="1:9" x14ac:dyDescent="0.25">
      <c r="A8" s="77" t="s">
        <v>49</v>
      </c>
      <c r="B8" s="79" t="s">
        <v>47</v>
      </c>
      <c r="C8" s="79"/>
    </row>
    <row r="9" spans="1:9" x14ac:dyDescent="0.25">
      <c r="A9" s="77" t="s">
        <v>17</v>
      </c>
      <c r="B9" s="79" t="s">
        <v>267</v>
      </c>
      <c r="C9" s="79"/>
    </row>
    <row r="10" spans="1:9" x14ac:dyDescent="0.25">
      <c r="A10" s="77" t="s">
        <v>2</v>
      </c>
      <c r="B10" s="79" t="s">
        <v>311</v>
      </c>
      <c r="C10" s="79"/>
    </row>
    <row r="11" spans="1:9" x14ac:dyDescent="0.25">
      <c r="A11" s="77" t="s">
        <v>23</v>
      </c>
      <c r="B11" s="79" t="s">
        <v>312</v>
      </c>
      <c r="C11" s="79"/>
    </row>
    <row r="12" spans="1:9" x14ac:dyDescent="0.25">
      <c r="A12" s="77" t="s">
        <v>262</v>
      </c>
      <c r="B12" s="79" t="s">
        <v>313</v>
      </c>
      <c r="C12" s="79"/>
    </row>
    <row r="13" spans="1:9" x14ac:dyDescent="0.25">
      <c r="A13" s="77" t="s">
        <v>52</v>
      </c>
      <c r="B13" s="79">
        <v>0</v>
      </c>
      <c r="C13" s="79"/>
    </row>
    <row r="14" spans="1:9" x14ac:dyDescent="0.25">
      <c r="A14" s="77" t="s">
        <v>18</v>
      </c>
      <c r="B14" s="79">
        <v>209</v>
      </c>
      <c r="C14" s="79"/>
    </row>
    <row r="15" spans="1:9" x14ac:dyDescent="0.25">
      <c r="A15" s="77" t="s">
        <v>53</v>
      </c>
      <c r="B15" s="79" t="s">
        <v>314</v>
      </c>
      <c r="C15" s="79"/>
    </row>
    <row r="16" spans="1:9" x14ac:dyDescent="0.25">
      <c r="A16" s="77" t="s">
        <v>54</v>
      </c>
      <c r="B16" s="79" t="s">
        <v>315</v>
      </c>
      <c r="C16" s="79"/>
    </row>
    <row r="17" spans="1:3" ht="26.4" x14ac:dyDescent="0.25">
      <c r="A17" s="77" t="s">
        <v>735</v>
      </c>
      <c r="B17" s="83" t="s">
        <v>742</v>
      </c>
      <c r="C17" s="79"/>
    </row>
    <row r="18" spans="1:3" x14ac:dyDescent="0.25">
      <c r="A18" s="77" t="s">
        <v>19</v>
      </c>
      <c r="B18" s="90" t="s">
        <v>793</v>
      </c>
      <c r="C18" s="79"/>
    </row>
    <row r="19" spans="1:3" ht="26.4" x14ac:dyDescent="0.25">
      <c r="A19" s="77" t="s">
        <v>20</v>
      </c>
      <c r="B19" s="90">
        <v>45014</v>
      </c>
      <c r="C19" s="79"/>
    </row>
    <row r="20" spans="1:3" x14ac:dyDescent="0.25">
      <c r="A20" s="77" t="s">
        <v>260</v>
      </c>
      <c r="B20" s="83" t="s">
        <v>725</v>
      </c>
      <c r="C20" s="79"/>
    </row>
    <row r="21" spans="1:3" x14ac:dyDescent="0.25">
      <c r="A21" s="77" t="s">
        <v>804</v>
      </c>
      <c r="B21" s="83" t="s">
        <v>803</v>
      </c>
      <c r="C21" s="79"/>
    </row>
    <row r="23" spans="1:3" x14ac:dyDescent="0.25">
      <c r="B23" s="107" t="str">
        <f>HYPERLINK("#'Factor List'!A1","Back to Factor List")</f>
        <v>Back to Factor List</v>
      </c>
    </row>
    <row r="24" spans="1:3" x14ac:dyDescent="0.25">
      <c r="B24" s="107" t="s">
        <v>797</v>
      </c>
    </row>
    <row r="26" spans="1:3" ht="39.6" x14ac:dyDescent="0.25">
      <c r="A26" s="104" t="s">
        <v>353</v>
      </c>
      <c r="B26" s="104" t="s">
        <v>274</v>
      </c>
      <c r="C26" s="104" t="s">
        <v>354</v>
      </c>
    </row>
    <row r="27" spans="1:3" x14ac:dyDescent="0.25">
      <c r="A27" s="105">
        <v>1</v>
      </c>
      <c r="B27" s="106">
        <v>17.690000000000001</v>
      </c>
      <c r="C27" s="106">
        <v>1.78</v>
      </c>
    </row>
    <row r="28" spans="1:3" x14ac:dyDescent="0.25">
      <c r="A28" s="105">
        <v>2</v>
      </c>
      <c r="B28" s="106">
        <v>17.2</v>
      </c>
      <c r="C28" s="106">
        <v>1.8</v>
      </c>
    </row>
    <row r="29" spans="1:3" x14ac:dyDescent="0.25">
      <c r="A29" s="105">
        <v>3</v>
      </c>
      <c r="B29" s="106">
        <v>16.73</v>
      </c>
      <c r="C29" s="106">
        <v>1.82</v>
      </c>
    </row>
    <row r="30" spans="1:3" x14ac:dyDescent="0.25">
      <c r="A30" s="105">
        <v>4</v>
      </c>
      <c r="B30" s="106">
        <v>16.28</v>
      </c>
      <c r="C30" s="106">
        <v>1.83</v>
      </c>
    </row>
    <row r="31" spans="1:3" x14ac:dyDescent="0.25">
      <c r="A31" s="105">
        <v>5</v>
      </c>
      <c r="B31" s="106">
        <v>16</v>
      </c>
      <c r="C31" s="106">
        <v>1.84</v>
      </c>
    </row>
    <row r="32" spans="1:3" x14ac:dyDescent="0.25">
      <c r="A32" s="105">
        <v>6</v>
      </c>
      <c r="B32" s="106">
        <v>15.72</v>
      </c>
      <c r="C32" s="106">
        <v>1.84</v>
      </c>
    </row>
    <row r="33" spans="1:3" x14ac:dyDescent="0.25">
      <c r="A33" s="105">
        <v>7</v>
      </c>
      <c r="B33" s="106">
        <v>15.46</v>
      </c>
      <c r="C33" s="106">
        <v>1.85</v>
      </c>
    </row>
    <row r="34" spans="1:3" x14ac:dyDescent="0.25">
      <c r="A34" s="105">
        <v>8</v>
      </c>
      <c r="B34" s="106">
        <v>15.21</v>
      </c>
      <c r="C34" s="106">
        <v>1.85</v>
      </c>
    </row>
    <row r="35" spans="1:3" x14ac:dyDescent="0.25">
      <c r="A35" s="105">
        <v>9</v>
      </c>
      <c r="B35" s="106">
        <v>14.96</v>
      </c>
      <c r="C35" s="106">
        <v>1.85</v>
      </c>
    </row>
    <row r="36" spans="1:3" x14ac:dyDescent="0.25">
      <c r="A36" s="105">
        <v>10</v>
      </c>
      <c r="B36" s="106">
        <v>14.73</v>
      </c>
      <c r="C36" s="106">
        <v>1.84</v>
      </c>
    </row>
    <row r="37" spans="1:3" x14ac:dyDescent="0.25">
      <c r="A37" s="105">
        <v>11</v>
      </c>
      <c r="B37" s="106">
        <v>14.5</v>
      </c>
      <c r="C37" s="106">
        <v>1.84</v>
      </c>
    </row>
    <row r="38" spans="1:3" x14ac:dyDescent="0.25">
      <c r="A38" s="105">
        <v>12</v>
      </c>
      <c r="B38" s="106">
        <v>14.27</v>
      </c>
      <c r="C38" s="106">
        <v>1.83</v>
      </c>
    </row>
    <row r="39" spans="1:3" x14ac:dyDescent="0.25">
      <c r="A39" s="105">
        <v>13</v>
      </c>
      <c r="B39" s="106">
        <v>14.05</v>
      </c>
      <c r="C39" s="106">
        <v>1.82</v>
      </c>
    </row>
    <row r="40" spans="1:3" x14ac:dyDescent="0.25">
      <c r="A40" s="105">
        <v>14</v>
      </c>
      <c r="B40" s="106">
        <v>13.84</v>
      </c>
      <c r="C40" s="106">
        <v>1.81</v>
      </c>
    </row>
    <row r="41" spans="1:3" x14ac:dyDescent="0.25">
      <c r="A41" s="105">
        <v>15</v>
      </c>
      <c r="B41" s="106">
        <v>13.63</v>
      </c>
      <c r="C41" s="106">
        <v>1.8</v>
      </c>
    </row>
    <row r="42" spans="1:3" x14ac:dyDescent="0.25">
      <c r="A42" s="105">
        <v>16</v>
      </c>
      <c r="B42" s="106">
        <v>13.43</v>
      </c>
      <c r="C42" s="106">
        <v>1.79</v>
      </c>
    </row>
    <row r="43" spans="1:3" x14ac:dyDescent="0.25">
      <c r="A43" s="105">
        <v>17</v>
      </c>
      <c r="B43" s="106">
        <v>13.23</v>
      </c>
      <c r="C43" s="106">
        <v>1.78</v>
      </c>
    </row>
    <row r="44" spans="1:3" x14ac:dyDescent="0.25">
      <c r="A44" s="105">
        <v>18</v>
      </c>
      <c r="B44" s="106">
        <v>13.04</v>
      </c>
      <c r="C44" s="106">
        <v>1.77</v>
      </c>
    </row>
    <row r="45" spans="1:3" x14ac:dyDescent="0.25">
      <c r="A45" s="105">
        <v>19</v>
      </c>
      <c r="B45" s="106">
        <v>12.72</v>
      </c>
      <c r="C45" s="106">
        <v>1.76</v>
      </c>
    </row>
    <row r="46" spans="1:3" x14ac:dyDescent="0.25">
      <c r="A46" s="105">
        <v>20</v>
      </c>
      <c r="B46" s="106">
        <v>12.41</v>
      </c>
      <c r="C46" s="106">
        <v>1.76</v>
      </c>
    </row>
    <row r="47" spans="1:3" x14ac:dyDescent="0.25">
      <c r="A47" s="105">
        <v>21</v>
      </c>
      <c r="B47" s="106">
        <v>12.11</v>
      </c>
      <c r="C47" s="106">
        <v>1.75</v>
      </c>
    </row>
    <row r="48" spans="1:3" x14ac:dyDescent="0.25">
      <c r="A48" s="105">
        <v>22</v>
      </c>
      <c r="B48" s="106">
        <v>11.82</v>
      </c>
      <c r="C48" s="106">
        <v>1.74</v>
      </c>
    </row>
    <row r="49" spans="1:3" x14ac:dyDescent="0.25">
      <c r="A49" s="105">
        <v>23</v>
      </c>
      <c r="B49" s="106">
        <v>11.65</v>
      </c>
      <c r="C49" s="106">
        <v>1.73</v>
      </c>
    </row>
    <row r="50" spans="1:3" x14ac:dyDescent="0.25">
      <c r="A50" s="105">
        <v>24</v>
      </c>
      <c r="B50" s="106">
        <v>11.48</v>
      </c>
      <c r="C50" s="106">
        <v>1.71</v>
      </c>
    </row>
    <row r="51" spans="1:3" x14ac:dyDescent="0.25">
      <c r="A51" s="105">
        <v>25</v>
      </c>
      <c r="B51" s="106">
        <v>11.32</v>
      </c>
      <c r="C51" s="106">
        <v>1.69</v>
      </c>
    </row>
    <row r="52" spans="1:3" x14ac:dyDescent="0.25">
      <c r="A52" s="105">
        <v>26</v>
      </c>
      <c r="B52" s="106">
        <v>11.16</v>
      </c>
      <c r="C52" s="106">
        <v>1.68</v>
      </c>
    </row>
    <row r="53" spans="1:3" x14ac:dyDescent="0.25">
      <c r="A53" s="105">
        <v>27</v>
      </c>
      <c r="B53" s="106">
        <v>11</v>
      </c>
      <c r="C53" s="106">
        <v>1.66</v>
      </c>
    </row>
    <row r="54" spans="1:3" x14ac:dyDescent="0.25">
      <c r="A54" s="105">
        <v>28</v>
      </c>
      <c r="B54" s="106">
        <v>10.85</v>
      </c>
      <c r="C54" s="106">
        <v>1.64</v>
      </c>
    </row>
    <row r="55" spans="1:3" x14ac:dyDescent="0.25">
      <c r="A55" s="105">
        <v>29</v>
      </c>
      <c r="B55" s="106">
        <v>10.69</v>
      </c>
      <c r="C55" s="106">
        <v>1.62</v>
      </c>
    </row>
    <row r="56" spans="1:3" x14ac:dyDescent="0.25">
      <c r="A56" s="105">
        <v>30</v>
      </c>
      <c r="B56" s="106">
        <v>10.54</v>
      </c>
      <c r="C56" s="106">
        <v>1.6</v>
      </c>
    </row>
    <row r="57" spans="1:3" x14ac:dyDescent="0.25">
      <c r="A57" s="105">
        <v>31</v>
      </c>
      <c r="B57" s="106">
        <v>10.4</v>
      </c>
      <c r="C57" s="106">
        <v>1.58</v>
      </c>
    </row>
    <row r="58" spans="1:3" x14ac:dyDescent="0.25">
      <c r="A58" s="105">
        <v>32</v>
      </c>
      <c r="B58" s="106">
        <v>10.25</v>
      </c>
      <c r="C58" s="106">
        <v>1.56</v>
      </c>
    </row>
    <row r="59" spans="1:3" x14ac:dyDescent="0.25">
      <c r="A59" s="105">
        <v>33</v>
      </c>
      <c r="B59" s="106">
        <v>10.11</v>
      </c>
      <c r="C59" s="106">
        <v>1.54</v>
      </c>
    </row>
    <row r="60" spans="1:3" x14ac:dyDescent="0.25">
      <c r="A60" s="105">
        <v>34</v>
      </c>
      <c r="B60" s="106">
        <v>9.9600000000000009</v>
      </c>
      <c r="C60" s="106">
        <v>1.53</v>
      </c>
    </row>
    <row r="61" spans="1:3" x14ac:dyDescent="0.25">
      <c r="A61" s="105">
        <v>35</v>
      </c>
      <c r="B61" s="106">
        <v>9.83</v>
      </c>
      <c r="C61" s="106">
        <v>1.51</v>
      </c>
    </row>
    <row r="62" spans="1:3" x14ac:dyDescent="0.25">
      <c r="A62" s="105">
        <v>36</v>
      </c>
      <c r="B62" s="106">
        <v>9.69</v>
      </c>
      <c r="C62" s="106">
        <v>1.49</v>
      </c>
    </row>
    <row r="63" spans="1:3" x14ac:dyDescent="0.25">
      <c r="A63" s="105">
        <v>37</v>
      </c>
      <c r="B63" s="106">
        <v>9.5500000000000007</v>
      </c>
      <c r="C63" s="106">
        <v>1.47</v>
      </c>
    </row>
    <row r="64" spans="1:3" x14ac:dyDescent="0.25">
      <c r="A64" s="105">
        <v>38</v>
      </c>
      <c r="B64" s="106">
        <v>9.42</v>
      </c>
      <c r="C64" s="106">
        <v>1.45</v>
      </c>
    </row>
    <row r="65" spans="1:3" x14ac:dyDescent="0.25">
      <c r="A65" s="105">
        <v>39</v>
      </c>
      <c r="B65" s="106">
        <v>9.2899999999999991</v>
      </c>
      <c r="C65" s="106">
        <v>1.43</v>
      </c>
    </row>
    <row r="66" spans="1:3" x14ac:dyDescent="0.25">
      <c r="A66" s="105">
        <v>40</v>
      </c>
      <c r="B66" s="106">
        <v>9.16</v>
      </c>
      <c r="C66" s="106">
        <v>1.4</v>
      </c>
    </row>
    <row r="67" spans="1:3" x14ac:dyDescent="0.25">
      <c r="A67" s="105">
        <v>41</v>
      </c>
      <c r="B67" s="106">
        <v>9.0299999999999994</v>
      </c>
      <c r="C67" s="106">
        <v>1.38</v>
      </c>
    </row>
    <row r="68" spans="1:3" x14ac:dyDescent="0.25">
      <c r="A68" s="105">
        <v>42</v>
      </c>
      <c r="B68" s="106">
        <v>8.91</v>
      </c>
      <c r="C68" s="106">
        <v>1.36</v>
      </c>
    </row>
    <row r="69" spans="1:3" x14ac:dyDescent="0.25">
      <c r="A69" s="105">
        <v>43</v>
      </c>
      <c r="B69" s="106">
        <v>8.7799999999999994</v>
      </c>
      <c r="C69" s="106">
        <v>1.34</v>
      </c>
    </row>
    <row r="70" spans="1:3" x14ac:dyDescent="0.25">
      <c r="A70" s="105">
        <v>44</v>
      </c>
      <c r="B70" s="106">
        <v>8.66</v>
      </c>
      <c r="C70" s="106">
        <v>1.32</v>
      </c>
    </row>
    <row r="71" spans="1:3" x14ac:dyDescent="0.25">
      <c r="A71" s="105">
        <v>45</v>
      </c>
      <c r="B71" s="106">
        <v>8.5399999999999991</v>
      </c>
      <c r="C71" s="106">
        <v>1.3</v>
      </c>
    </row>
    <row r="72" spans="1:3" x14ac:dyDescent="0.25">
      <c r="A72" s="105">
        <v>46</v>
      </c>
      <c r="B72" s="106">
        <v>8.42</v>
      </c>
      <c r="C72" s="106">
        <v>1.28</v>
      </c>
    </row>
    <row r="73" spans="1:3" x14ac:dyDescent="0.25">
      <c r="A73" s="105">
        <v>47</v>
      </c>
      <c r="B73" s="106">
        <v>8.3000000000000007</v>
      </c>
      <c r="C73" s="106">
        <v>1.26</v>
      </c>
    </row>
    <row r="74" spans="1:3" x14ac:dyDescent="0.25">
      <c r="A74" s="105">
        <v>48</v>
      </c>
      <c r="B74" s="106">
        <v>8.19</v>
      </c>
      <c r="C74" s="106">
        <v>1.24</v>
      </c>
    </row>
    <row r="75" spans="1:3" x14ac:dyDescent="0.25">
      <c r="A75" s="105">
        <v>49</v>
      </c>
      <c r="B75" s="106">
        <v>8.07</v>
      </c>
      <c r="C75" s="106">
        <v>1.22</v>
      </c>
    </row>
    <row r="76" spans="1:3" x14ac:dyDescent="0.25">
      <c r="A76" s="105">
        <v>50</v>
      </c>
      <c r="B76" s="106">
        <v>7.96</v>
      </c>
      <c r="C76" s="106">
        <v>1.1599999999999999</v>
      </c>
    </row>
    <row r="77" spans="1:3" x14ac:dyDescent="0.25">
      <c r="A77"/>
      <c r="B77"/>
      <c r="C77"/>
    </row>
    <row r="78" spans="1:3" x14ac:dyDescent="0.25">
      <c r="A78"/>
      <c r="B78"/>
      <c r="C78"/>
    </row>
    <row r="79" spans="1:3" x14ac:dyDescent="0.25">
      <c r="A79"/>
      <c r="B79"/>
      <c r="C79"/>
    </row>
    <row r="80" spans="1:3" x14ac:dyDescent="0.25">
      <c r="A80"/>
      <c r="B80"/>
      <c r="C80"/>
    </row>
    <row r="81" spans="1:3" x14ac:dyDescent="0.25">
      <c r="A81"/>
      <c r="B81"/>
      <c r="C81"/>
    </row>
    <row r="82" spans="1:3" x14ac:dyDescent="0.25">
      <c r="A82"/>
      <c r="B82"/>
      <c r="C82"/>
    </row>
    <row r="83" spans="1:3" x14ac:dyDescent="0.25">
      <c r="A83"/>
      <c r="B83"/>
      <c r="C83"/>
    </row>
    <row r="84" spans="1:3" x14ac:dyDescent="0.25">
      <c r="A84"/>
      <c r="B84"/>
      <c r="C84"/>
    </row>
    <row r="85" spans="1:3" x14ac:dyDescent="0.25">
      <c r="A85"/>
      <c r="B85"/>
      <c r="C85"/>
    </row>
    <row r="86" spans="1:3" x14ac:dyDescent="0.25">
      <c r="A86"/>
      <c r="B86"/>
      <c r="C86"/>
    </row>
    <row r="87" spans="1:3" x14ac:dyDescent="0.25">
      <c r="A87"/>
      <c r="B87"/>
      <c r="C87"/>
    </row>
    <row r="88" spans="1:3" x14ac:dyDescent="0.25">
      <c r="A88"/>
      <c r="B88"/>
      <c r="C88"/>
    </row>
    <row r="89" spans="1:3" x14ac:dyDescent="0.25">
      <c r="A89"/>
      <c r="B89"/>
      <c r="C89"/>
    </row>
    <row r="90" spans="1:3" x14ac:dyDescent="0.25">
      <c r="A90"/>
      <c r="B90"/>
      <c r="C90"/>
    </row>
    <row r="91" spans="1:3" x14ac:dyDescent="0.25">
      <c r="A91"/>
      <c r="B91"/>
      <c r="C91"/>
    </row>
    <row r="92" spans="1:3" x14ac:dyDescent="0.25">
      <c r="A92"/>
      <c r="B92"/>
      <c r="C92"/>
    </row>
    <row r="93" spans="1:3" x14ac:dyDescent="0.25">
      <c r="A93"/>
      <c r="B93"/>
      <c r="C93"/>
    </row>
    <row r="94" spans="1:3" x14ac:dyDescent="0.25">
      <c r="A94"/>
      <c r="B94"/>
      <c r="C94"/>
    </row>
    <row r="95" spans="1:3" x14ac:dyDescent="0.25">
      <c r="A95"/>
      <c r="B95"/>
      <c r="C95"/>
    </row>
    <row r="96" spans="1:3" x14ac:dyDescent="0.25">
      <c r="A96"/>
      <c r="B96"/>
      <c r="C96"/>
    </row>
    <row r="97" spans="1:3" x14ac:dyDescent="0.25">
      <c r="A97"/>
      <c r="B97"/>
      <c r="C97"/>
    </row>
    <row r="98" spans="1:3" x14ac:dyDescent="0.25">
      <c r="A98"/>
      <c r="B98"/>
      <c r="C98"/>
    </row>
    <row r="99" spans="1:3" x14ac:dyDescent="0.25">
      <c r="A99"/>
      <c r="B99"/>
      <c r="C99"/>
    </row>
    <row r="100" spans="1:3" x14ac:dyDescent="0.25">
      <c r="A100"/>
      <c r="B100"/>
      <c r="C100"/>
    </row>
    <row r="101" spans="1:3" x14ac:dyDescent="0.25">
      <c r="A101"/>
      <c r="B101"/>
      <c r="C101"/>
    </row>
    <row r="102" spans="1:3" x14ac:dyDescent="0.25">
      <c r="A102"/>
      <c r="B102"/>
      <c r="C102"/>
    </row>
    <row r="103" spans="1:3" x14ac:dyDescent="0.25">
      <c r="A103"/>
      <c r="B103"/>
      <c r="C103"/>
    </row>
    <row r="104" spans="1:3" x14ac:dyDescent="0.25">
      <c r="A104"/>
      <c r="B104"/>
      <c r="C104"/>
    </row>
    <row r="105" spans="1:3" x14ac:dyDescent="0.25">
      <c r="A105"/>
      <c r="B105"/>
      <c r="C105"/>
    </row>
    <row r="106" spans="1:3" x14ac:dyDescent="0.25">
      <c r="A106"/>
      <c r="B106"/>
      <c r="C106"/>
    </row>
    <row r="107" spans="1:3" x14ac:dyDescent="0.25">
      <c r="A107"/>
      <c r="B107"/>
      <c r="C107"/>
    </row>
    <row r="108" spans="1:3" x14ac:dyDescent="0.25">
      <c r="A108"/>
      <c r="B108"/>
      <c r="C108"/>
    </row>
    <row r="109" spans="1:3" x14ac:dyDescent="0.25">
      <c r="A109"/>
      <c r="B109"/>
      <c r="C109"/>
    </row>
    <row r="110" spans="1:3" x14ac:dyDescent="0.25">
      <c r="A110"/>
      <c r="B110"/>
      <c r="C110"/>
    </row>
    <row r="111" spans="1:3" x14ac:dyDescent="0.25">
      <c r="A111"/>
      <c r="B111"/>
      <c r="C111"/>
    </row>
    <row r="112" spans="1:3" x14ac:dyDescent="0.25">
      <c r="A112"/>
      <c r="B112"/>
      <c r="C112"/>
    </row>
    <row r="113" spans="1:3" x14ac:dyDescent="0.25">
      <c r="A113"/>
      <c r="B113"/>
      <c r="C113"/>
    </row>
    <row r="114" spans="1:3" x14ac:dyDescent="0.25">
      <c r="A114"/>
      <c r="B114"/>
      <c r="C114"/>
    </row>
    <row r="115" spans="1:3" x14ac:dyDescent="0.25">
      <c r="A115"/>
      <c r="B115"/>
      <c r="C115"/>
    </row>
    <row r="116" spans="1:3" x14ac:dyDescent="0.25">
      <c r="A116"/>
      <c r="B116"/>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sheetData>
  <sheetProtection algorithmName="SHA-512" hashValue="Xb5o/ma4KSP036LOF6oof3oMNRlEep9cVcAy+fDU3oazSple+4roB5+LxvwLyfjeYCMwZnVSLOJpVqZmKoJpsQ==" saltValue="X8uJZP82nALUvu8tRVAYkw==" spinCount="100000" sheet="1" objects="1" scenarios="1"/>
  <conditionalFormatting sqref="A6:A16 A18:A21">
    <cfRule type="expression" dxfId="1665" priority="25" stopIfTrue="1">
      <formula>MOD(ROW(),2)=0</formula>
    </cfRule>
    <cfRule type="expression" dxfId="1664" priority="26" stopIfTrue="1">
      <formula>MOD(ROW(),2)&lt;&gt;0</formula>
    </cfRule>
  </conditionalFormatting>
  <conditionalFormatting sqref="B6:C16 C17:C21">
    <cfRule type="expression" dxfId="1663" priority="27" stopIfTrue="1">
      <formula>MOD(ROW(),2)=0</formula>
    </cfRule>
    <cfRule type="expression" dxfId="1662" priority="28" stopIfTrue="1">
      <formula>MOD(ROW(),2)&lt;&gt;0</formula>
    </cfRule>
  </conditionalFormatting>
  <conditionalFormatting sqref="A17">
    <cfRule type="expression" dxfId="1661" priority="13" stopIfTrue="1">
      <formula>MOD(ROW(),2)=0</formula>
    </cfRule>
    <cfRule type="expression" dxfId="1660" priority="14" stopIfTrue="1">
      <formula>MOD(ROW(),2)&lt;&gt;0</formula>
    </cfRule>
  </conditionalFormatting>
  <conditionalFormatting sqref="B17">
    <cfRule type="expression" dxfId="1659" priority="11" stopIfTrue="1">
      <formula>MOD(ROW(),2)=0</formula>
    </cfRule>
    <cfRule type="expression" dxfId="1658" priority="12" stopIfTrue="1">
      <formula>MOD(ROW(),2)&lt;&gt;0</formula>
    </cfRule>
  </conditionalFormatting>
  <conditionalFormatting sqref="A26:A76">
    <cfRule type="expression" dxfId="1657" priority="5" stopIfTrue="1">
      <formula>MOD(ROW(),2)=0</formula>
    </cfRule>
    <cfRule type="expression" dxfId="1656" priority="6" stopIfTrue="1">
      <formula>MOD(ROW(),2)&lt;&gt;0</formula>
    </cfRule>
  </conditionalFormatting>
  <conditionalFormatting sqref="B26:C76">
    <cfRule type="expression" dxfId="1655" priority="7" stopIfTrue="1">
      <formula>MOD(ROW(),2)=0</formula>
    </cfRule>
    <cfRule type="expression" dxfId="1654" priority="8" stopIfTrue="1">
      <formula>MOD(ROW(),2)&lt;&gt;0</formula>
    </cfRule>
  </conditionalFormatting>
  <conditionalFormatting sqref="B18:B21">
    <cfRule type="expression" dxfId="1653" priority="1" stopIfTrue="1">
      <formula>MOD(ROW(),2)=0</formula>
    </cfRule>
    <cfRule type="expression" dxfId="1652" priority="2" stopIfTrue="1">
      <formula>MOD(ROW(),2)&lt;&gt;0</formula>
    </cfRule>
  </conditionalFormatting>
  <hyperlinks>
    <hyperlink ref="B24" location="Assumptions!A1" display="Assumptions" xr:uid="{D7E8B10C-2795-416D-A08E-55910F95A04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A804-2B5D-498D-8CD4-75D06C26A3CC}">
  <sheetPr codeName="Sheet37"/>
  <dimension ref="A1:I7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x-214</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687</v>
      </c>
      <c r="C9" s="79"/>
      <c r="D9" s="79"/>
    </row>
    <row r="10" spans="1:9" ht="39.6" x14ac:dyDescent="0.25">
      <c r="A10" s="77" t="s">
        <v>2</v>
      </c>
      <c r="B10" s="79" t="s">
        <v>779</v>
      </c>
      <c r="C10" s="79"/>
      <c r="D10" s="79"/>
    </row>
    <row r="11" spans="1:9" x14ac:dyDescent="0.25">
      <c r="A11" s="77" t="s">
        <v>23</v>
      </c>
      <c r="B11" s="79" t="s">
        <v>269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214</v>
      </c>
      <c r="C14" s="79"/>
      <c r="D14" s="79"/>
    </row>
    <row r="15" spans="1:9" x14ac:dyDescent="0.25">
      <c r="A15" s="77" t="s">
        <v>53</v>
      </c>
      <c r="B15" s="79" t="s">
        <v>780</v>
      </c>
      <c r="C15" s="79"/>
      <c r="D15" s="79"/>
    </row>
    <row r="16" spans="1:9" x14ac:dyDescent="0.25">
      <c r="A16" s="77" t="s">
        <v>54</v>
      </c>
      <c r="B16" s="79" t="s">
        <v>781</v>
      </c>
      <c r="C16" s="79"/>
      <c r="D16" s="79"/>
    </row>
    <row r="17" spans="1:4" x14ac:dyDescent="0.25">
      <c r="A17" s="77" t="s">
        <v>735</v>
      </c>
      <c r="B17" s="83" t="s">
        <v>760</v>
      </c>
      <c r="C17" s="79"/>
      <c r="D17" s="79"/>
    </row>
    <row r="18" spans="1:4" x14ac:dyDescent="0.25">
      <c r="A18" s="77" t="s">
        <v>19</v>
      </c>
      <c r="B18" s="128">
        <v>45138</v>
      </c>
      <c r="C18" s="79"/>
      <c r="D18" s="79"/>
    </row>
    <row r="19" spans="1:4" ht="26.4" x14ac:dyDescent="0.25">
      <c r="A19" s="77" t="s">
        <v>20</v>
      </c>
      <c r="B19" s="128">
        <v>45014</v>
      </c>
      <c r="C19" s="79"/>
      <c r="D19" s="79"/>
    </row>
    <row r="20" spans="1:4" x14ac:dyDescent="0.25">
      <c r="A20" s="77" t="s">
        <v>260</v>
      </c>
      <c r="B20" s="79" t="s">
        <v>725</v>
      </c>
      <c r="C20" s="79"/>
      <c r="D20" s="79"/>
    </row>
    <row r="21" spans="1:4" x14ac:dyDescent="0.25">
      <c r="A21" s="77" t="s">
        <v>804</v>
      </c>
      <c r="B21" s="79" t="s">
        <v>803</v>
      </c>
      <c r="C21" s="79"/>
      <c r="D21" s="79"/>
    </row>
    <row r="23" spans="1:4" x14ac:dyDescent="0.25">
      <c r="B23" s="107" t="str">
        <f>HYPERLINK("#'Factor List'!A1","Back to Factor List")</f>
        <v>Back to Factor List</v>
      </c>
    </row>
    <row r="24" spans="1:4" x14ac:dyDescent="0.25">
      <c r="B24" s="107" t="s">
        <v>797</v>
      </c>
    </row>
    <row r="26" spans="1:4" ht="26.4" x14ac:dyDescent="0.25">
      <c r="A26" s="73" t="s">
        <v>273</v>
      </c>
      <c r="B26" s="73" t="s">
        <v>493</v>
      </c>
      <c r="C26" s="73" t="s">
        <v>782</v>
      </c>
      <c r="D26" s="73" t="s">
        <v>783</v>
      </c>
    </row>
    <row r="27" spans="1:4" x14ac:dyDescent="0.25">
      <c r="A27" s="74">
        <v>16</v>
      </c>
      <c r="B27" s="75">
        <v>52.17</v>
      </c>
      <c r="C27" s="75">
        <v>5.91</v>
      </c>
      <c r="D27" s="75">
        <v>0.91</v>
      </c>
    </row>
    <row r="28" spans="1:4" x14ac:dyDescent="0.25">
      <c r="A28" s="74">
        <v>17</v>
      </c>
      <c r="B28" s="75">
        <v>52.03</v>
      </c>
      <c r="C28" s="75">
        <v>6.13</v>
      </c>
      <c r="D28" s="75">
        <v>0.91</v>
      </c>
    </row>
    <row r="29" spans="1:4" x14ac:dyDescent="0.25">
      <c r="A29" s="74">
        <v>18</v>
      </c>
      <c r="B29" s="75">
        <v>51.89</v>
      </c>
      <c r="C29" s="75">
        <v>6.42</v>
      </c>
      <c r="D29" s="75">
        <v>0.9</v>
      </c>
    </row>
    <row r="30" spans="1:4" x14ac:dyDescent="0.25">
      <c r="A30" s="74">
        <v>19</v>
      </c>
      <c r="B30" s="75">
        <v>51.75</v>
      </c>
      <c r="C30" s="75">
        <v>6.59</v>
      </c>
      <c r="D30" s="75">
        <v>0.9</v>
      </c>
    </row>
    <row r="31" spans="1:4" x14ac:dyDescent="0.25">
      <c r="A31" s="74">
        <v>20</v>
      </c>
      <c r="B31" s="75">
        <v>50.06</v>
      </c>
      <c r="C31" s="75">
        <v>6.38</v>
      </c>
      <c r="D31" s="75">
        <v>0.87</v>
      </c>
    </row>
    <row r="32" spans="1:4" x14ac:dyDescent="0.25">
      <c r="A32" s="74">
        <v>21</v>
      </c>
      <c r="B32" s="75">
        <v>47.02</v>
      </c>
      <c r="C32" s="75">
        <v>5.99</v>
      </c>
      <c r="D32" s="75">
        <v>0.82</v>
      </c>
    </row>
    <row r="33" spans="1:4" x14ac:dyDescent="0.25">
      <c r="A33" s="74">
        <v>22</v>
      </c>
      <c r="B33" s="75">
        <v>44.32</v>
      </c>
      <c r="C33" s="75">
        <v>5.64</v>
      </c>
      <c r="D33" s="75">
        <v>0.77</v>
      </c>
    </row>
    <row r="34" spans="1:4" x14ac:dyDescent="0.25">
      <c r="A34" s="74">
        <v>23</v>
      </c>
      <c r="B34" s="75">
        <v>41.9</v>
      </c>
      <c r="C34" s="75">
        <v>5.33</v>
      </c>
      <c r="D34" s="75">
        <v>0.73</v>
      </c>
    </row>
    <row r="35" spans="1:4" x14ac:dyDescent="0.25">
      <c r="A35" s="74">
        <v>24</v>
      </c>
      <c r="B35" s="75">
        <v>39.72</v>
      </c>
      <c r="C35" s="75">
        <v>5.05</v>
      </c>
      <c r="D35" s="75">
        <v>0.69</v>
      </c>
    </row>
    <row r="36" spans="1:4" x14ac:dyDescent="0.25">
      <c r="A36" s="74">
        <v>25</v>
      </c>
      <c r="B36" s="75">
        <v>37.64</v>
      </c>
      <c r="C36" s="75">
        <v>4.78</v>
      </c>
      <c r="D36" s="75">
        <v>0.66</v>
      </c>
    </row>
    <row r="37" spans="1:4" x14ac:dyDescent="0.25">
      <c r="A37" s="74">
        <v>26</v>
      </c>
      <c r="B37" s="75">
        <v>35.65</v>
      </c>
      <c r="C37" s="75">
        <v>4.5199999999999996</v>
      </c>
      <c r="D37" s="75">
        <v>0.62</v>
      </c>
    </row>
    <row r="38" spans="1:4" x14ac:dyDescent="0.25">
      <c r="A38" s="74">
        <v>27</v>
      </c>
      <c r="B38" s="75">
        <v>33.86</v>
      </c>
      <c r="C38" s="75">
        <v>4.29</v>
      </c>
      <c r="D38" s="75">
        <v>0.59</v>
      </c>
    </row>
    <row r="39" spans="1:4" x14ac:dyDescent="0.25">
      <c r="A39" s="74">
        <v>28</v>
      </c>
      <c r="B39" s="75">
        <v>32.229999999999997</v>
      </c>
      <c r="C39" s="75">
        <v>4.07</v>
      </c>
      <c r="D39" s="75">
        <v>0.56000000000000005</v>
      </c>
    </row>
    <row r="40" spans="1:4" x14ac:dyDescent="0.25">
      <c r="A40" s="74">
        <v>29</v>
      </c>
      <c r="B40" s="75">
        <v>30.74</v>
      </c>
      <c r="C40" s="75">
        <v>3.88</v>
      </c>
      <c r="D40" s="75">
        <v>0.54</v>
      </c>
    </row>
    <row r="41" spans="1:4" x14ac:dyDescent="0.25">
      <c r="A41" s="74">
        <v>30</v>
      </c>
      <c r="B41" s="75">
        <v>29.52</v>
      </c>
      <c r="C41" s="75">
        <v>3.72</v>
      </c>
      <c r="D41" s="75">
        <v>0.52</v>
      </c>
    </row>
    <row r="42" spans="1:4" x14ac:dyDescent="0.25">
      <c r="A42" s="74">
        <v>31</v>
      </c>
      <c r="B42" s="75">
        <v>28.54</v>
      </c>
      <c r="C42" s="75">
        <v>3.57</v>
      </c>
      <c r="D42" s="75">
        <v>0.5</v>
      </c>
    </row>
    <row r="43" spans="1:4" x14ac:dyDescent="0.25">
      <c r="A43" s="74">
        <v>32</v>
      </c>
      <c r="B43" s="75">
        <v>27.61</v>
      </c>
      <c r="C43" s="75">
        <v>3.44</v>
      </c>
      <c r="D43" s="75">
        <v>0.48</v>
      </c>
    </row>
    <row r="44" spans="1:4" x14ac:dyDescent="0.25">
      <c r="A44" s="74">
        <v>33</v>
      </c>
      <c r="B44" s="75">
        <v>26.75</v>
      </c>
      <c r="C44" s="75">
        <v>3.31</v>
      </c>
      <c r="D44" s="75">
        <v>0.47</v>
      </c>
    </row>
    <row r="45" spans="1:4" x14ac:dyDescent="0.25">
      <c r="A45" s="74">
        <v>34</v>
      </c>
      <c r="B45" s="75">
        <v>25.94</v>
      </c>
      <c r="C45" s="75">
        <v>3.2</v>
      </c>
      <c r="D45" s="75">
        <v>0.45</v>
      </c>
    </row>
    <row r="46" spans="1:4" x14ac:dyDescent="0.25">
      <c r="A46" s="74">
        <v>35</v>
      </c>
      <c r="B46" s="75">
        <v>25.24</v>
      </c>
      <c r="C46" s="75">
        <v>3.09</v>
      </c>
      <c r="D46" s="75">
        <v>0.44</v>
      </c>
    </row>
    <row r="47" spans="1:4" x14ac:dyDescent="0.25">
      <c r="A47" s="74">
        <v>36</v>
      </c>
      <c r="B47" s="75">
        <v>24.64</v>
      </c>
      <c r="C47" s="75">
        <v>3</v>
      </c>
      <c r="D47" s="75">
        <v>0.43</v>
      </c>
    </row>
    <row r="48" spans="1:4" x14ac:dyDescent="0.25">
      <c r="A48" s="74">
        <v>37</v>
      </c>
      <c r="B48" s="75">
        <v>24.07</v>
      </c>
      <c r="C48" s="75">
        <v>2.92</v>
      </c>
      <c r="D48" s="75">
        <v>0.42</v>
      </c>
    </row>
    <row r="49" spans="1:4" x14ac:dyDescent="0.25">
      <c r="A49" s="74">
        <v>38</v>
      </c>
      <c r="B49" s="75">
        <v>23.52</v>
      </c>
      <c r="C49" s="75">
        <v>2.84</v>
      </c>
      <c r="D49" s="75">
        <v>0.41</v>
      </c>
    </row>
    <row r="50" spans="1:4" x14ac:dyDescent="0.25">
      <c r="A50" s="74">
        <v>39</v>
      </c>
      <c r="B50" s="75">
        <v>23</v>
      </c>
      <c r="C50" s="75">
        <v>2.76</v>
      </c>
      <c r="D50" s="75">
        <v>0.4</v>
      </c>
    </row>
    <row r="51" spans="1:4" x14ac:dyDescent="0.25">
      <c r="A51" s="74">
        <v>40</v>
      </c>
      <c r="B51" s="75">
        <v>22.59</v>
      </c>
      <c r="C51" s="75">
        <v>2.7</v>
      </c>
      <c r="D51" s="75">
        <v>0.39</v>
      </c>
    </row>
    <row r="52" spans="1:4" x14ac:dyDescent="0.25">
      <c r="A52" s="74">
        <v>41</v>
      </c>
      <c r="B52" s="75">
        <v>22.27</v>
      </c>
      <c r="C52" s="75">
        <v>2.65</v>
      </c>
      <c r="D52" s="75">
        <v>0.39</v>
      </c>
    </row>
    <row r="53" spans="1:4" x14ac:dyDescent="0.25">
      <c r="A53" s="74">
        <v>42</v>
      </c>
      <c r="B53" s="75">
        <v>21.96</v>
      </c>
      <c r="C53" s="75">
        <v>2.6</v>
      </c>
      <c r="D53" s="75">
        <v>0.38</v>
      </c>
    </row>
    <row r="54" spans="1:4" x14ac:dyDescent="0.25">
      <c r="A54" s="74">
        <v>43</v>
      </c>
      <c r="B54" s="75">
        <v>21.66</v>
      </c>
      <c r="C54" s="75">
        <v>2.5499999999999998</v>
      </c>
      <c r="D54" s="75">
        <v>0.38</v>
      </c>
    </row>
    <row r="55" spans="1:4" x14ac:dyDescent="0.25">
      <c r="A55" s="74">
        <v>44</v>
      </c>
      <c r="B55" s="75">
        <v>21.36</v>
      </c>
      <c r="C55" s="75">
        <v>2.5</v>
      </c>
      <c r="D55" s="75">
        <v>0.37</v>
      </c>
    </row>
    <row r="56" spans="1:4" x14ac:dyDescent="0.25">
      <c r="A56" s="74">
        <v>45</v>
      </c>
      <c r="B56" s="75">
        <v>21.1</v>
      </c>
      <c r="C56" s="75">
        <v>2.46</v>
      </c>
      <c r="D56" s="75">
        <v>0.37</v>
      </c>
    </row>
    <row r="57" spans="1:4" x14ac:dyDescent="0.25">
      <c r="A57" s="74">
        <v>46</v>
      </c>
      <c r="B57" s="75">
        <v>20.88</v>
      </c>
      <c r="C57" s="75">
        <v>2.42</v>
      </c>
      <c r="D57" s="75">
        <v>0.36</v>
      </c>
    </row>
    <row r="58" spans="1:4" x14ac:dyDescent="0.25">
      <c r="A58" s="74">
        <v>47</v>
      </c>
      <c r="B58" s="75">
        <v>20.65</v>
      </c>
      <c r="C58" s="75">
        <v>2.38</v>
      </c>
      <c r="D58" s="75">
        <v>0.36</v>
      </c>
    </row>
    <row r="59" spans="1:4" x14ac:dyDescent="0.25">
      <c r="A59" s="74">
        <v>48</v>
      </c>
      <c r="B59" s="75">
        <v>20.440000000000001</v>
      </c>
      <c r="C59" s="75">
        <v>2.34</v>
      </c>
      <c r="D59" s="75">
        <v>0.36</v>
      </c>
    </row>
    <row r="60" spans="1:4" x14ac:dyDescent="0.25">
      <c r="A60" s="74">
        <v>49</v>
      </c>
      <c r="B60" s="75">
        <v>20.22</v>
      </c>
      <c r="C60" s="75">
        <v>2.2999999999999998</v>
      </c>
      <c r="D60" s="75">
        <v>0.35</v>
      </c>
    </row>
    <row r="61" spans="1:4" x14ac:dyDescent="0.25">
      <c r="A61" s="74">
        <v>50</v>
      </c>
      <c r="B61" s="75">
        <v>20.04</v>
      </c>
      <c r="C61" s="75">
        <v>2.27</v>
      </c>
      <c r="D61" s="75">
        <v>0.35</v>
      </c>
    </row>
    <row r="62" spans="1:4" x14ac:dyDescent="0.25">
      <c r="A62" s="74">
        <v>51</v>
      </c>
      <c r="B62" s="75">
        <v>19.89</v>
      </c>
      <c r="C62" s="75">
        <v>2.2400000000000002</v>
      </c>
      <c r="D62" s="75">
        <v>0.35</v>
      </c>
    </row>
    <row r="63" spans="1:4" x14ac:dyDescent="0.25">
      <c r="A63" s="74">
        <v>52</v>
      </c>
      <c r="B63" s="75">
        <v>19.739999999999998</v>
      </c>
      <c r="C63" s="75">
        <v>2.21</v>
      </c>
      <c r="D63" s="75">
        <v>0.34</v>
      </c>
    </row>
    <row r="64" spans="1:4" x14ac:dyDescent="0.25">
      <c r="A64" s="74">
        <v>53</v>
      </c>
      <c r="B64" s="75">
        <v>19.59</v>
      </c>
      <c r="C64" s="75">
        <v>2.1800000000000002</v>
      </c>
      <c r="D64" s="75">
        <v>0.34</v>
      </c>
    </row>
    <row r="65" spans="1:4" x14ac:dyDescent="0.25">
      <c r="A65" s="74">
        <v>54</v>
      </c>
      <c r="B65" s="75">
        <v>19.45</v>
      </c>
      <c r="C65" s="75">
        <v>2.14</v>
      </c>
      <c r="D65" s="75">
        <v>0.34</v>
      </c>
    </row>
    <row r="66" spans="1:4" x14ac:dyDescent="0.25">
      <c r="A66" s="74">
        <v>55</v>
      </c>
      <c r="B66" s="75">
        <v>19.32</v>
      </c>
      <c r="C66" s="75">
        <v>2.11</v>
      </c>
      <c r="D66" s="75">
        <v>0.34</v>
      </c>
    </row>
    <row r="67" spans="1:4" x14ac:dyDescent="0.25">
      <c r="A67" s="74">
        <v>56</v>
      </c>
      <c r="B67" s="75">
        <v>19.21</v>
      </c>
      <c r="C67" s="75">
        <v>2.08</v>
      </c>
      <c r="D67" s="75">
        <v>0.33</v>
      </c>
    </row>
    <row r="68" spans="1:4" x14ac:dyDescent="0.25">
      <c r="A68" s="74">
        <v>57</v>
      </c>
      <c r="B68" s="75">
        <v>19.100000000000001</v>
      </c>
      <c r="C68" s="75">
        <v>2.04</v>
      </c>
      <c r="D68" s="75">
        <v>0.33</v>
      </c>
    </row>
    <row r="69" spans="1:4" x14ac:dyDescent="0.25">
      <c r="A69" s="74">
        <v>58</v>
      </c>
      <c r="B69" s="75">
        <v>18.989999999999998</v>
      </c>
      <c r="C69" s="75">
        <v>2</v>
      </c>
      <c r="D69" s="75">
        <v>0.33</v>
      </c>
    </row>
    <row r="70" spans="1:4" x14ac:dyDescent="0.25">
      <c r="A70" s="74">
        <v>59</v>
      </c>
      <c r="B70" s="75">
        <v>18.89</v>
      </c>
      <c r="C70" s="75">
        <v>1.97</v>
      </c>
      <c r="D70" s="75">
        <v>0.33</v>
      </c>
    </row>
    <row r="71" spans="1:4" x14ac:dyDescent="0.25">
      <c r="A71" s="74">
        <v>60</v>
      </c>
      <c r="B71" s="75">
        <v>18.84</v>
      </c>
      <c r="C71" s="75">
        <v>1.93</v>
      </c>
      <c r="D71" s="75">
        <v>0.33</v>
      </c>
    </row>
    <row r="72" spans="1:4" x14ac:dyDescent="0.25">
      <c r="A72" s="74">
        <v>61</v>
      </c>
      <c r="B72" s="75">
        <v>18.82</v>
      </c>
      <c r="C72" s="75">
        <v>1.9</v>
      </c>
      <c r="D72" s="75">
        <v>0.33</v>
      </c>
    </row>
    <row r="73" spans="1:4" x14ac:dyDescent="0.25">
      <c r="A73" s="74">
        <v>62</v>
      </c>
      <c r="B73" s="75">
        <v>18.82</v>
      </c>
      <c r="C73" s="75">
        <v>1.86</v>
      </c>
      <c r="D73" s="75">
        <v>0.33</v>
      </c>
    </row>
    <row r="74" spans="1:4" x14ac:dyDescent="0.25">
      <c r="A74" s="74">
        <v>63</v>
      </c>
      <c r="B74" s="75">
        <v>18.82</v>
      </c>
      <c r="C74" s="75">
        <v>1.83</v>
      </c>
      <c r="D74" s="75">
        <v>0.33</v>
      </c>
    </row>
    <row r="75" spans="1:4" x14ac:dyDescent="0.25">
      <c r="A75" s="74">
        <v>64</v>
      </c>
      <c r="B75" s="75">
        <v>18.829999999999998</v>
      </c>
      <c r="C75" s="75">
        <v>1.79</v>
      </c>
      <c r="D75" s="75">
        <v>0.32</v>
      </c>
    </row>
  </sheetData>
  <sheetProtection algorithmName="SHA-512" hashValue="xQk4IeAH3v62ea0bfpd1HSy2oUz76OmT5Edrl8EdMxEMks+2JkderDpjLugZ38Op0OEw7MrIUj6ZcXMFxc8Ekg==" saltValue="THN57Aw6Dl1bNdpH0V6JjQ==" spinCount="100000" sheet="1" objects="1" scenarios="1"/>
  <conditionalFormatting sqref="A26:A75">
    <cfRule type="expression" dxfId="1651" priority="7" stopIfTrue="1">
      <formula>MOD(ROW(),2)=0</formula>
    </cfRule>
    <cfRule type="expression" dxfId="1650" priority="8" stopIfTrue="1">
      <formula>MOD(ROW(),2)&lt;&gt;0</formula>
    </cfRule>
  </conditionalFormatting>
  <conditionalFormatting sqref="B26:D75">
    <cfRule type="expression" dxfId="1649" priority="9" stopIfTrue="1">
      <formula>MOD(ROW(),2)=0</formula>
    </cfRule>
    <cfRule type="expression" dxfId="1648" priority="10" stopIfTrue="1">
      <formula>MOD(ROW(),2)&lt;&gt;0</formula>
    </cfRule>
  </conditionalFormatting>
  <conditionalFormatting sqref="A6:A16 A18:A21">
    <cfRule type="expression" dxfId="1647" priority="11" stopIfTrue="1">
      <formula>MOD(ROW(),2)=0</formula>
    </cfRule>
    <cfRule type="expression" dxfId="1646" priority="12" stopIfTrue="1">
      <formula>MOD(ROW(),2)&lt;&gt;0</formula>
    </cfRule>
  </conditionalFormatting>
  <conditionalFormatting sqref="B6:D16 C17:D21">
    <cfRule type="expression" dxfId="1645" priority="13" stopIfTrue="1">
      <formula>MOD(ROW(),2)=0</formula>
    </cfRule>
    <cfRule type="expression" dxfId="1644" priority="14" stopIfTrue="1">
      <formula>MOD(ROW(),2)&lt;&gt;0</formula>
    </cfRule>
  </conditionalFormatting>
  <conditionalFormatting sqref="A17">
    <cfRule type="expression" dxfId="1643" priority="5" stopIfTrue="1">
      <formula>MOD(ROW(),2)=0</formula>
    </cfRule>
    <cfRule type="expression" dxfId="1642" priority="6" stopIfTrue="1">
      <formula>MOD(ROW(),2)&lt;&gt;0</formula>
    </cfRule>
  </conditionalFormatting>
  <conditionalFormatting sqref="B17">
    <cfRule type="expression" dxfId="1641" priority="3" stopIfTrue="1">
      <formula>MOD(ROW(),2)=0</formula>
    </cfRule>
    <cfRule type="expression" dxfId="1640" priority="4" stopIfTrue="1">
      <formula>MOD(ROW(),2)&lt;&gt;0</formula>
    </cfRule>
  </conditionalFormatting>
  <conditionalFormatting sqref="B18:B21">
    <cfRule type="expression" dxfId="1639" priority="1" stopIfTrue="1">
      <formula>MOD(ROW(),2)=0</formula>
    </cfRule>
    <cfRule type="expression" dxfId="1638" priority="2" stopIfTrue="1">
      <formula>MOD(ROW(),2)&lt;&gt;0</formula>
    </cfRule>
  </conditionalFormatting>
  <hyperlinks>
    <hyperlink ref="B24" location="Assumptions!A1" display="Assumptions" xr:uid="{EEC97D1A-2E44-4B81-A82A-AACD6B5BB60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6685D-F280-4142-B767-A60E7D54864A}">
  <sheetPr codeName="Sheet38"/>
  <dimension ref="A1:I70"/>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x-215</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687</v>
      </c>
      <c r="C9" s="79"/>
      <c r="D9" s="79"/>
    </row>
    <row r="10" spans="1:9" ht="39.6" x14ac:dyDescent="0.25">
      <c r="A10" s="77" t="s">
        <v>2</v>
      </c>
      <c r="B10" s="79" t="s">
        <v>784</v>
      </c>
      <c r="C10" s="79"/>
      <c r="D10" s="79"/>
    </row>
    <row r="11" spans="1:9" x14ac:dyDescent="0.25">
      <c r="A11" s="77" t="s">
        <v>23</v>
      </c>
      <c r="B11" s="79" t="s">
        <v>279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215</v>
      </c>
      <c r="C14" s="79"/>
      <c r="D14" s="79"/>
    </row>
    <row r="15" spans="1:9" x14ac:dyDescent="0.25">
      <c r="A15" s="77" t="s">
        <v>53</v>
      </c>
      <c r="B15" s="79" t="s">
        <v>785</v>
      </c>
      <c r="C15" s="79"/>
      <c r="D15" s="79"/>
    </row>
    <row r="16" spans="1:9" x14ac:dyDescent="0.25">
      <c r="A16" s="77" t="s">
        <v>54</v>
      </c>
      <c r="B16" s="79" t="s">
        <v>786</v>
      </c>
      <c r="C16" s="79"/>
      <c r="D16" s="79"/>
    </row>
    <row r="17" spans="1:4" x14ac:dyDescent="0.25">
      <c r="A17" s="77" t="s">
        <v>735</v>
      </c>
      <c r="B17" s="83" t="s">
        <v>760</v>
      </c>
      <c r="C17" s="79"/>
      <c r="D17" s="79"/>
    </row>
    <row r="18" spans="1:4" x14ac:dyDescent="0.25">
      <c r="A18" s="77" t="s">
        <v>19</v>
      </c>
      <c r="B18" s="128">
        <v>45138</v>
      </c>
      <c r="C18" s="79"/>
      <c r="D18" s="79"/>
    </row>
    <row r="19" spans="1:4" ht="26.4" x14ac:dyDescent="0.25">
      <c r="A19" s="77" t="s">
        <v>20</v>
      </c>
      <c r="B19" s="128">
        <v>45014</v>
      </c>
      <c r="C19" s="79"/>
      <c r="D19" s="79"/>
    </row>
    <row r="20" spans="1:4" x14ac:dyDescent="0.25">
      <c r="A20" s="77" t="s">
        <v>260</v>
      </c>
      <c r="B20" s="79" t="s">
        <v>725</v>
      </c>
      <c r="C20" s="79"/>
      <c r="D20" s="79"/>
    </row>
    <row r="21" spans="1:4" x14ac:dyDescent="0.25">
      <c r="A21" s="77" t="s">
        <v>804</v>
      </c>
      <c r="B21" s="79" t="s">
        <v>803</v>
      </c>
      <c r="C21" s="79"/>
      <c r="D21" s="79"/>
    </row>
    <row r="23" spans="1:4" x14ac:dyDescent="0.25">
      <c r="B23" s="107" t="str">
        <f>HYPERLINK("#'Factor List'!A1","Back to Factor List")</f>
        <v>Back to Factor List</v>
      </c>
    </row>
    <row r="24" spans="1:4" x14ac:dyDescent="0.25">
      <c r="B24" s="107" t="s">
        <v>797</v>
      </c>
    </row>
    <row r="26" spans="1:4" ht="26.4" x14ac:dyDescent="0.25">
      <c r="A26" s="73" t="s">
        <v>273</v>
      </c>
      <c r="B26" s="73" t="s">
        <v>493</v>
      </c>
      <c r="C26" s="73" t="s">
        <v>782</v>
      </c>
      <c r="D26" s="73" t="s">
        <v>783</v>
      </c>
    </row>
    <row r="27" spans="1:4" x14ac:dyDescent="0.25">
      <c r="A27" s="74">
        <v>16</v>
      </c>
      <c r="B27" s="75">
        <v>52.17</v>
      </c>
      <c r="C27" s="75">
        <v>5.91</v>
      </c>
      <c r="D27" s="75">
        <v>0.91</v>
      </c>
    </row>
    <row r="28" spans="1:4" x14ac:dyDescent="0.25">
      <c r="A28" s="74">
        <v>17</v>
      </c>
      <c r="B28" s="75">
        <v>52.03</v>
      </c>
      <c r="C28" s="75">
        <v>6.13</v>
      </c>
      <c r="D28" s="75">
        <v>0.91</v>
      </c>
    </row>
    <row r="29" spans="1:4" x14ac:dyDescent="0.25">
      <c r="A29" s="74">
        <v>18</v>
      </c>
      <c r="B29" s="75">
        <v>51.89</v>
      </c>
      <c r="C29" s="75">
        <v>6.42</v>
      </c>
      <c r="D29" s="75">
        <v>0.9</v>
      </c>
    </row>
    <row r="30" spans="1:4" x14ac:dyDescent="0.25">
      <c r="A30" s="74">
        <v>19</v>
      </c>
      <c r="B30" s="75">
        <v>51.75</v>
      </c>
      <c r="C30" s="75">
        <v>6.59</v>
      </c>
      <c r="D30" s="75">
        <v>0.9</v>
      </c>
    </row>
    <row r="31" spans="1:4" x14ac:dyDescent="0.25">
      <c r="A31" s="74">
        <v>20</v>
      </c>
      <c r="B31" s="75">
        <v>50.06</v>
      </c>
      <c r="C31" s="75">
        <v>6.38</v>
      </c>
      <c r="D31" s="75">
        <v>0.87</v>
      </c>
    </row>
    <row r="32" spans="1:4" x14ac:dyDescent="0.25">
      <c r="A32" s="74">
        <v>21</v>
      </c>
      <c r="B32" s="75">
        <v>47.02</v>
      </c>
      <c r="C32" s="75">
        <v>5.99</v>
      </c>
      <c r="D32" s="75">
        <v>0.82</v>
      </c>
    </row>
    <row r="33" spans="1:4" x14ac:dyDescent="0.25">
      <c r="A33" s="74">
        <v>22</v>
      </c>
      <c r="B33" s="75">
        <v>44.32</v>
      </c>
      <c r="C33" s="75">
        <v>5.64</v>
      </c>
      <c r="D33" s="75">
        <v>0.77</v>
      </c>
    </row>
    <row r="34" spans="1:4" x14ac:dyDescent="0.25">
      <c r="A34" s="74">
        <v>23</v>
      </c>
      <c r="B34" s="75">
        <v>41.9</v>
      </c>
      <c r="C34" s="75">
        <v>5.33</v>
      </c>
      <c r="D34" s="75">
        <v>0.73</v>
      </c>
    </row>
    <row r="35" spans="1:4" x14ac:dyDescent="0.25">
      <c r="A35" s="74">
        <v>24</v>
      </c>
      <c r="B35" s="75">
        <v>39.72</v>
      </c>
      <c r="C35" s="75">
        <v>5.05</v>
      </c>
      <c r="D35" s="75">
        <v>0.69</v>
      </c>
    </row>
    <row r="36" spans="1:4" x14ac:dyDescent="0.25">
      <c r="A36" s="74">
        <v>25</v>
      </c>
      <c r="B36" s="75">
        <v>37.64</v>
      </c>
      <c r="C36" s="75">
        <v>4.78</v>
      </c>
      <c r="D36" s="75">
        <v>0.66</v>
      </c>
    </row>
    <row r="37" spans="1:4" x14ac:dyDescent="0.25">
      <c r="A37" s="74">
        <v>26</v>
      </c>
      <c r="B37" s="75">
        <v>35.65</v>
      </c>
      <c r="C37" s="75">
        <v>4.5199999999999996</v>
      </c>
      <c r="D37" s="75">
        <v>0.62</v>
      </c>
    </row>
    <row r="38" spans="1:4" x14ac:dyDescent="0.25">
      <c r="A38" s="74">
        <v>27</v>
      </c>
      <c r="B38" s="75">
        <v>33.86</v>
      </c>
      <c r="C38" s="75">
        <v>4.29</v>
      </c>
      <c r="D38" s="75">
        <v>0.59</v>
      </c>
    </row>
    <row r="39" spans="1:4" x14ac:dyDescent="0.25">
      <c r="A39" s="74">
        <v>28</v>
      </c>
      <c r="B39" s="75">
        <v>32.229999999999997</v>
      </c>
      <c r="C39" s="75">
        <v>4.07</v>
      </c>
      <c r="D39" s="75">
        <v>0.56000000000000005</v>
      </c>
    </row>
    <row r="40" spans="1:4" x14ac:dyDescent="0.25">
      <c r="A40" s="74">
        <v>29</v>
      </c>
      <c r="B40" s="75">
        <v>30.74</v>
      </c>
      <c r="C40" s="75">
        <v>3.88</v>
      </c>
      <c r="D40" s="75">
        <v>0.54</v>
      </c>
    </row>
    <row r="41" spans="1:4" x14ac:dyDescent="0.25">
      <c r="A41" s="74">
        <v>30</v>
      </c>
      <c r="B41" s="75">
        <v>29.52</v>
      </c>
      <c r="C41" s="75">
        <v>3.72</v>
      </c>
      <c r="D41" s="75">
        <v>0.52</v>
      </c>
    </row>
    <row r="42" spans="1:4" x14ac:dyDescent="0.25">
      <c r="A42" s="74">
        <v>31</v>
      </c>
      <c r="B42" s="75">
        <v>28.54</v>
      </c>
      <c r="C42" s="75">
        <v>3.57</v>
      </c>
      <c r="D42" s="75">
        <v>0.5</v>
      </c>
    </row>
    <row r="43" spans="1:4" x14ac:dyDescent="0.25">
      <c r="A43" s="74">
        <v>32</v>
      </c>
      <c r="B43" s="75">
        <v>27.61</v>
      </c>
      <c r="C43" s="75">
        <v>3.44</v>
      </c>
      <c r="D43" s="75">
        <v>0.48</v>
      </c>
    </row>
    <row r="44" spans="1:4" x14ac:dyDescent="0.25">
      <c r="A44" s="74">
        <v>33</v>
      </c>
      <c r="B44" s="75">
        <v>26.75</v>
      </c>
      <c r="C44" s="75">
        <v>3.31</v>
      </c>
      <c r="D44" s="75">
        <v>0.47</v>
      </c>
    </row>
    <row r="45" spans="1:4" x14ac:dyDescent="0.25">
      <c r="A45" s="74">
        <v>34</v>
      </c>
      <c r="B45" s="75">
        <v>25.94</v>
      </c>
      <c r="C45" s="75">
        <v>3.2</v>
      </c>
      <c r="D45" s="75">
        <v>0.45</v>
      </c>
    </row>
    <row r="46" spans="1:4" x14ac:dyDescent="0.25">
      <c r="A46" s="74">
        <v>35</v>
      </c>
      <c r="B46" s="75">
        <v>25.24</v>
      </c>
      <c r="C46" s="75">
        <v>3.09</v>
      </c>
      <c r="D46" s="75">
        <v>0.44</v>
      </c>
    </row>
    <row r="47" spans="1:4" x14ac:dyDescent="0.25">
      <c r="A47" s="74">
        <v>36</v>
      </c>
      <c r="B47" s="75">
        <v>24.64</v>
      </c>
      <c r="C47" s="75">
        <v>3</v>
      </c>
      <c r="D47" s="75">
        <v>0.43</v>
      </c>
    </row>
    <row r="48" spans="1:4" x14ac:dyDescent="0.25">
      <c r="A48" s="74">
        <v>37</v>
      </c>
      <c r="B48" s="75">
        <v>24.07</v>
      </c>
      <c r="C48" s="75">
        <v>2.92</v>
      </c>
      <c r="D48" s="75">
        <v>0.42</v>
      </c>
    </row>
    <row r="49" spans="1:4" x14ac:dyDescent="0.25">
      <c r="A49" s="74">
        <v>38</v>
      </c>
      <c r="B49" s="75">
        <v>23.52</v>
      </c>
      <c r="C49" s="75">
        <v>2.84</v>
      </c>
      <c r="D49" s="75">
        <v>0.41</v>
      </c>
    </row>
    <row r="50" spans="1:4" x14ac:dyDescent="0.25">
      <c r="A50" s="74">
        <v>39</v>
      </c>
      <c r="B50" s="75">
        <v>23</v>
      </c>
      <c r="C50" s="75">
        <v>2.76</v>
      </c>
      <c r="D50" s="75">
        <v>0.4</v>
      </c>
    </row>
    <row r="51" spans="1:4" x14ac:dyDescent="0.25">
      <c r="A51" s="74">
        <v>40</v>
      </c>
      <c r="B51" s="75">
        <v>22.59</v>
      </c>
      <c r="C51" s="75">
        <v>2.7</v>
      </c>
      <c r="D51" s="75">
        <v>0.39</v>
      </c>
    </row>
    <row r="52" spans="1:4" x14ac:dyDescent="0.25">
      <c r="A52" s="74">
        <v>41</v>
      </c>
      <c r="B52" s="75">
        <v>22.27</v>
      </c>
      <c r="C52" s="75">
        <v>2.65</v>
      </c>
      <c r="D52" s="75">
        <v>0.39</v>
      </c>
    </row>
    <row r="53" spans="1:4" x14ac:dyDescent="0.25">
      <c r="A53" s="74">
        <v>42</v>
      </c>
      <c r="B53" s="75">
        <v>21.96</v>
      </c>
      <c r="C53" s="75">
        <v>2.6</v>
      </c>
      <c r="D53" s="75">
        <v>0.38</v>
      </c>
    </row>
    <row r="54" spans="1:4" x14ac:dyDescent="0.25">
      <c r="A54" s="74">
        <v>43</v>
      </c>
      <c r="B54" s="75">
        <v>21.66</v>
      </c>
      <c r="C54" s="75">
        <v>2.5499999999999998</v>
      </c>
      <c r="D54" s="75">
        <v>0.38</v>
      </c>
    </row>
    <row r="55" spans="1:4" x14ac:dyDescent="0.25">
      <c r="A55" s="74">
        <v>44</v>
      </c>
      <c r="B55" s="75">
        <v>21.36</v>
      </c>
      <c r="C55" s="75">
        <v>2.5</v>
      </c>
      <c r="D55" s="75">
        <v>0.37</v>
      </c>
    </row>
    <row r="56" spans="1:4" x14ac:dyDescent="0.25">
      <c r="A56" s="74">
        <v>45</v>
      </c>
      <c r="B56" s="75">
        <v>21.1</v>
      </c>
      <c r="C56" s="75">
        <v>2.46</v>
      </c>
      <c r="D56" s="75">
        <v>0.37</v>
      </c>
    </row>
    <row r="57" spans="1:4" x14ac:dyDescent="0.25">
      <c r="A57" s="74">
        <v>46</v>
      </c>
      <c r="B57" s="75">
        <v>20.88</v>
      </c>
      <c r="C57" s="75">
        <v>2.42</v>
      </c>
      <c r="D57" s="75">
        <v>0.36</v>
      </c>
    </row>
    <row r="58" spans="1:4" x14ac:dyDescent="0.25">
      <c r="A58" s="74">
        <v>47</v>
      </c>
      <c r="B58" s="75">
        <v>20.65</v>
      </c>
      <c r="C58" s="75">
        <v>2.38</v>
      </c>
      <c r="D58" s="75">
        <v>0.36</v>
      </c>
    </row>
    <row r="59" spans="1:4" x14ac:dyDescent="0.25">
      <c r="A59" s="74">
        <v>48</v>
      </c>
      <c r="B59" s="75">
        <v>20.440000000000001</v>
      </c>
      <c r="C59" s="75">
        <v>2.34</v>
      </c>
      <c r="D59" s="75">
        <v>0.36</v>
      </c>
    </row>
    <row r="60" spans="1:4" x14ac:dyDescent="0.25">
      <c r="A60" s="74">
        <v>49</v>
      </c>
      <c r="B60" s="75">
        <v>20.22</v>
      </c>
      <c r="C60" s="75">
        <v>2.2999999999999998</v>
      </c>
      <c r="D60" s="75">
        <v>0.35</v>
      </c>
    </row>
    <row r="61" spans="1:4" x14ac:dyDescent="0.25">
      <c r="A61" s="74">
        <v>50</v>
      </c>
      <c r="B61" s="75">
        <v>20.04</v>
      </c>
      <c r="C61" s="75">
        <v>2.27</v>
      </c>
      <c r="D61" s="75">
        <v>0.35</v>
      </c>
    </row>
    <row r="62" spans="1:4" x14ac:dyDescent="0.25">
      <c r="A62" s="74">
        <v>51</v>
      </c>
      <c r="B62" s="75">
        <v>19.89</v>
      </c>
      <c r="C62" s="75">
        <v>2.2400000000000002</v>
      </c>
      <c r="D62" s="75">
        <v>0.35</v>
      </c>
    </row>
    <row r="63" spans="1:4" x14ac:dyDescent="0.25">
      <c r="A63" s="74">
        <v>52</v>
      </c>
      <c r="B63" s="75">
        <v>19.739999999999998</v>
      </c>
      <c r="C63" s="75">
        <v>2.21</v>
      </c>
      <c r="D63" s="75">
        <v>0.34</v>
      </c>
    </row>
    <row r="64" spans="1:4" x14ac:dyDescent="0.25">
      <c r="A64" s="74">
        <v>53</v>
      </c>
      <c r="B64" s="75">
        <v>19.59</v>
      </c>
      <c r="C64" s="75">
        <v>2.1800000000000002</v>
      </c>
      <c r="D64" s="75">
        <v>0.34</v>
      </c>
    </row>
    <row r="65" spans="1:4" x14ac:dyDescent="0.25">
      <c r="A65" s="74">
        <v>54</v>
      </c>
      <c r="B65" s="75">
        <v>19.45</v>
      </c>
      <c r="C65" s="75">
        <v>2.14</v>
      </c>
      <c r="D65" s="75">
        <v>0.34</v>
      </c>
    </row>
    <row r="66" spans="1:4" x14ac:dyDescent="0.25">
      <c r="A66" s="74">
        <v>55</v>
      </c>
      <c r="B66" s="75">
        <v>19.32</v>
      </c>
      <c r="C66" s="75">
        <v>2.11</v>
      </c>
      <c r="D66" s="75">
        <v>0.34</v>
      </c>
    </row>
    <row r="67" spans="1:4" x14ac:dyDescent="0.25">
      <c r="A67" s="74">
        <v>56</v>
      </c>
      <c r="B67" s="75">
        <v>19.21</v>
      </c>
      <c r="C67" s="75">
        <v>2.08</v>
      </c>
      <c r="D67" s="75">
        <v>0.33</v>
      </c>
    </row>
    <row r="68" spans="1:4" x14ac:dyDescent="0.25">
      <c r="A68" s="74">
        <v>57</v>
      </c>
      <c r="B68" s="75">
        <v>19.100000000000001</v>
      </c>
      <c r="C68" s="75">
        <v>2.04</v>
      </c>
      <c r="D68" s="75">
        <v>0.33</v>
      </c>
    </row>
    <row r="69" spans="1:4" x14ac:dyDescent="0.25">
      <c r="A69" s="74">
        <v>58</v>
      </c>
      <c r="B69" s="75">
        <v>18.989999999999998</v>
      </c>
      <c r="C69" s="75">
        <v>2</v>
      </c>
      <c r="D69" s="75">
        <v>0.33</v>
      </c>
    </row>
    <row r="70" spans="1:4" x14ac:dyDescent="0.25">
      <c r="A70" s="74">
        <v>59</v>
      </c>
      <c r="B70" s="75">
        <v>18.89</v>
      </c>
      <c r="C70" s="75">
        <v>1.97</v>
      </c>
      <c r="D70" s="75">
        <v>0.33</v>
      </c>
    </row>
  </sheetData>
  <sheetProtection algorithmName="SHA-512" hashValue="bB0zeJIiEiTGjr39fqyuAaPeyTRxldKbauQpGba+Sl38oLCC6xwxvTvMaklRoE+qMSoOjOdP9nTNxAchhqOMdQ==" saltValue="xE3TLdipn05rz1C8i73b5w==" spinCount="100000" sheet="1" objects="1" scenarios="1"/>
  <conditionalFormatting sqref="A26:A70">
    <cfRule type="expression" dxfId="1637" priority="7" stopIfTrue="1">
      <formula>MOD(ROW(),2)=0</formula>
    </cfRule>
    <cfRule type="expression" dxfId="1636" priority="8" stopIfTrue="1">
      <formula>MOD(ROW(),2)&lt;&gt;0</formula>
    </cfRule>
  </conditionalFormatting>
  <conditionalFormatting sqref="B26:D70">
    <cfRule type="expression" dxfId="1635" priority="9" stopIfTrue="1">
      <formula>MOD(ROW(),2)=0</formula>
    </cfRule>
    <cfRule type="expression" dxfId="1634" priority="10" stopIfTrue="1">
      <formula>MOD(ROW(),2)&lt;&gt;0</formula>
    </cfRule>
  </conditionalFormatting>
  <conditionalFormatting sqref="A6:A16 A18:A21">
    <cfRule type="expression" dxfId="1633" priority="11" stopIfTrue="1">
      <formula>MOD(ROW(),2)=0</formula>
    </cfRule>
    <cfRule type="expression" dxfId="1632" priority="12" stopIfTrue="1">
      <formula>MOD(ROW(),2)&lt;&gt;0</formula>
    </cfRule>
  </conditionalFormatting>
  <conditionalFormatting sqref="B6:D16 C17:D21">
    <cfRule type="expression" dxfId="1631" priority="13" stopIfTrue="1">
      <formula>MOD(ROW(),2)=0</formula>
    </cfRule>
    <cfRule type="expression" dxfId="1630" priority="14" stopIfTrue="1">
      <formula>MOD(ROW(),2)&lt;&gt;0</formula>
    </cfRule>
  </conditionalFormatting>
  <conditionalFormatting sqref="A17">
    <cfRule type="expression" dxfId="1629" priority="5" stopIfTrue="1">
      <formula>MOD(ROW(),2)=0</formula>
    </cfRule>
    <cfRule type="expression" dxfId="1628" priority="6" stopIfTrue="1">
      <formula>MOD(ROW(),2)&lt;&gt;0</formula>
    </cfRule>
  </conditionalFormatting>
  <conditionalFormatting sqref="B17">
    <cfRule type="expression" dxfId="1627" priority="3" stopIfTrue="1">
      <formula>MOD(ROW(),2)=0</formula>
    </cfRule>
    <cfRule type="expression" dxfId="1626" priority="4" stopIfTrue="1">
      <formula>MOD(ROW(),2)&lt;&gt;0</formula>
    </cfRule>
  </conditionalFormatting>
  <conditionalFormatting sqref="B18:B21">
    <cfRule type="expression" dxfId="1625" priority="1" stopIfTrue="1">
      <formula>MOD(ROW(),2)=0</formula>
    </cfRule>
    <cfRule type="expression" dxfId="1624" priority="2" stopIfTrue="1">
      <formula>MOD(ROW(),2)&lt;&gt;0</formula>
    </cfRule>
  </conditionalFormatting>
  <hyperlinks>
    <hyperlink ref="B24" location="Assumptions!A1" display="Assumptions" xr:uid="{B22A7208-B3F7-4243-BC19-AEADF1DA4D8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D8D7-B801-4D1C-B6A4-499C08455E8F}">
  <sheetPr codeName="Sheet120"/>
  <dimension ref="A1:I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x-216</v>
      </c>
      <c r="B3" s="42"/>
      <c r="C3" s="42"/>
      <c r="D3" s="42"/>
      <c r="E3" s="42"/>
      <c r="F3" s="42"/>
      <c r="G3" s="42"/>
      <c r="H3" s="42"/>
      <c r="I3" s="42"/>
    </row>
    <row r="4" spans="1:9" x14ac:dyDescent="0.25">
      <c r="A4" s="44"/>
    </row>
    <row r="6" spans="1:9" x14ac:dyDescent="0.25">
      <c r="A6" s="76" t="s">
        <v>24</v>
      </c>
      <c r="B6" s="78" t="s">
        <v>26</v>
      </c>
      <c r="C6" s="78"/>
      <c r="D6" s="78"/>
    </row>
    <row r="7" spans="1:9" x14ac:dyDescent="0.25">
      <c r="A7" s="77" t="s">
        <v>16</v>
      </c>
      <c r="B7" s="79" t="s">
        <v>46</v>
      </c>
      <c r="C7" s="79"/>
      <c r="D7" s="79"/>
    </row>
    <row r="8" spans="1:9" x14ac:dyDescent="0.25">
      <c r="A8" s="77" t="s">
        <v>49</v>
      </c>
      <c r="B8" s="79" t="s">
        <v>48</v>
      </c>
      <c r="C8" s="79"/>
      <c r="D8" s="79"/>
    </row>
    <row r="9" spans="1:9" x14ac:dyDescent="0.25">
      <c r="A9" s="77" t="s">
        <v>17</v>
      </c>
      <c r="B9" s="79" t="s">
        <v>687</v>
      </c>
      <c r="C9" s="79"/>
      <c r="D9" s="79"/>
    </row>
    <row r="10" spans="1:9" ht="39.6" x14ac:dyDescent="0.25">
      <c r="A10" s="77" t="s">
        <v>2</v>
      </c>
      <c r="B10" s="79" t="s">
        <v>787</v>
      </c>
      <c r="C10" s="79"/>
      <c r="D10" s="79"/>
    </row>
    <row r="11" spans="1:9" x14ac:dyDescent="0.25">
      <c r="A11" s="77" t="s">
        <v>23</v>
      </c>
      <c r="B11" s="79" t="s">
        <v>279</v>
      </c>
      <c r="C11" s="79"/>
      <c r="D11" s="79"/>
    </row>
    <row r="12" spans="1:9" x14ac:dyDescent="0.25">
      <c r="A12" s="77" t="s">
        <v>262</v>
      </c>
      <c r="B12" s="79" t="s">
        <v>330</v>
      </c>
      <c r="C12" s="79"/>
      <c r="D12" s="79"/>
    </row>
    <row r="13" spans="1:9" x14ac:dyDescent="0.25">
      <c r="A13" s="77" t="s">
        <v>52</v>
      </c>
      <c r="B13" s="79">
        <v>2</v>
      </c>
      <c r="C13" s="79"/>
      <c r="D13" s="79"/>
    </row>
    <row r="14" spans="1:9" x14ac:dyDescent="0.25">
      <c r="A14" s="77" t="s">
        <v>18</v>
      </c>
      <c r="B14" s="79">
        <v>216</v>
      </c>
      <c r="C14" s="79"/>
      <c r="D14" s="79"/>
    </row>
    <row r="15" spans="1:9" x14ac:dyDescent="0.25">
      <c r="A15" s="77" t="s">
        <v>53</v>
      </c>
      <c r="B15" s="79" t="s">
        <v>788</v>
      </c>
      <c r="C15" s="79"/>
      <c r="D15" s="79"/>
    </row>
    <row r="16" spans="1:9" x14ac:dyDescent="0.25">
      <c r="A16" s="77" t="s">
        <v>54</v>
      </c>
      <c r="B16" s="79" t="s">
        <v>789</v>
      </c>
      <c r="C16" s="79"/>
      <c r="D16" s="79"/>
    </row>
    <row r="17" spans="1:4" x14ac:dyDescent="0.25">
      <c r="A17" s="77" t="s">
        <v>735</v>
      </c>
      <c r="B17" s="83" t="s">
        <v>760</v>
      </c>
      <c r="C17" s="79"/>
      <c r="D17" s="79"/>
    </row>
    <row r="18" spans="1:4" x14ac:dyDescent="0.25">
      <c r="A18" s="77" t="s">
        <v>19</v>
      </c>
      <c r="B18" s="128">
        <v>45138</v>
      </c>
      <c r="C18" s="79"/>
      <c r="D18" s="79"/>
    </row>
    <row r="19" spans="1:4" ht="26.4" x14ac:dyDescent="0.25">
      <c r="A19" s="77" t="s">
        <v>20</v>
      </c>
      <c r="B19" s="128">
        <v>45014</v>
      </c>
      <c r="C19" s="79"/>
      <c r="D19" s="79"/>
    </row>
    <row r="20" spans="1:4" x14ac:dyDescent="0.25">
      <c r="A20" s="77" t="s">
        <v>260</v>
      </c>
      <c r="B20" s="79" t="s">
        <v>725</v>
      </c>
      <c r="C20" s="79"/>
      <c r="D20" s="79"/>
    </row>
    <row r="21" spans="1:4" x14ac:dyDescent="0.25">
      <c r="A21" s="77" t="s">
        <v>804</v>
      </c>
      <c r="B21" s="79" t="s">
        <v>803</v>
      </c>
      <c r="C21" s="79"/>
      <c r="D21" s="79"/>
    </row>
    <row r="23" spans="1:4" x14ac:dyDescent="0.25">
      <c r="B23" s="107" t="str">
        <f>HYPERLINK("#'Factor List'!A1","Back to Factor List")</f>
        <v>Back to Factor List</v>
      </c>
    </row>
    <row r="24" spans="1:4" x14ac:dyDescent="0.25">
      <c r="B24" s="107" t="s">
        <v>797</v>
      </c>
    </row>
    <row r="26" spans="1:4" ht="26.4" x14ac:dyDescent="0.25">
      <c r="A26" s="73" t="s">
        <v>273</v>
      </c>
      <c r="B26" s="73" t="s">
        <v>493</v>
      </c>
      <c r="C26" s="73" t="s">
        <v>782</v>
      </c>
      <c r="D26" s="73" t="s">
        <v>783</v>
      </c>
    </row>
    <row r="27" spans="1:4" x14ac:dyDescent="0.25">
      <c r="A27" s="74">
        <v>60</v>
      </c>
      <c r="B27" s="75">
        <v>18.84</v>
      </c>
      <c r="C27" s="75">
        <v>1.93</v>
      </c>
      <c r="D27" s="75">
        <v>0.33</v>
      </c>
    </row>
    <row r="28" spans="1:4" x14ac:dyDescent="0.25">
      <c r="A28" s="74">
        <v>61</v>
      </c>
      <c r="B28" s="75">
        <v>18.82</v>
      </c>
      <c r="C28" s="75">
        <v>1.9</v>
      </c>
      <c r="D28" s="75">
        <v>0.33</v>
      </c>
    </row>
    <row r="29" spans="1:4" x14ac:dyDescent="0.25">
      <c r="A29" s="74">
        <v>62</v>
      </c>
      <c r="B29" s="75">
        <v>18.82</v>
      </c>
      <c r="C29" s="75">
        <v>1.86</v>
      </c>
      <c r="D29" s="75">
        <v>0.33</v>
      </c>
    </row>
    <row r="30" spans="1:4" x14ac:dyDescent="0.25">
      <c r="A30" s="74">
        <v>63</v>
      </c>
      <c r="B30" s="75">
        <v>18.82</v>
      </c>
      <c r="C30" s="75">
        <v>1.83</v>
      </c>
      <c r="D30" s="75">
        <v>0.33</v>
      </c>
    </row>
    <row r="31" spans="1:4" x14ac:dyDescent="0.25">
      <c r="A31" s="74">
        <v>64</v>
      </c>
      <c r="B31" s="75">
        <v>18.829999999999998</v>
      </c>
      <c r="C31" s="75">
        <v>1.79</v>
      </c>
      <c r="D31" s="75">
        <v>0.32</v>
      </c>
    </row>
    <row r="32" spans="1:4"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zqdH5myxn6k20kMWKFcewS0wrHn1mmSHT2flMN1XnL4r+R4kI3CpBYpnXrCFPpulY7mDtBMsRoAihKzeKmHw3w==" saltValue="SzXLNx55cNmXHIhsTZLbtA==" spinCount="100000" sheet="1" objects="1" scenarios="1"/>
  <conditionalFormatting sqref="A26:A31">
    <cfRule type="expression" dxfId="1623" priority="5" stopIfTrue="1">
      <formula>MOD(ROW(),2)=0</formula>
    </cfRule>
    <cfRule type="expression" dxfId="1622" priority="6" stopIfTrue="1">
      <formula>MOD(ROW(),2)&lt;&gt;0</formula>
    </cfRule>
  </conditionalFormatting>
  <conditionalFormatting sqref="B26:D31">
    <cfRule type="expression" dxfId="1621" priority="7" stopIfTrue="1">
      <formula>MOD(ROW(),2)=0</formula>
    </cfRule>
    <cfRule type="expression" dxfId="1620" priority="8" stopIfTrue="1">
      <formula>MOD(ROW(),2)&lt;&gt;0</formula>
    </cfRule>
  </conditionalFormatting>
  <conditionalFormatting sqref="A6:A16 A18:A21">
    <cfRule type="expression" dxfId="1619" priority="9" stopIfTrue="1">
      <formula>MOD(ROW(),2)=0</formula>
    </cfRule>
    <cfRule type="expression" dxfId="1618" priority="10" stopIfTrue="1">
      <formula>MOD(ROW(),2)&lt;&gt;0</formula>
    </cfRule>
  </conditionalFormatting>
  <conditionalFormatting sqref="B6:D16 C17:D17 B18:D21">
    <cfRule type="expression" dxfId="1617" priority="11" stopIfTrue="1">
      <formula>MOD(ROW(),2)=0</formula>
    </cfRule>
    <cfRule type="expression" dxfId="1616" priority="12" stopIfTrue="1">
      <formula>MOD(ROW(),2)&lt;&gt;0</formula>
    </cfRule>
  </conditionalFormatting>
  <conditionalFormatting sqref="A17">
    <cfRule type="expression" dxfId="1615" priority="3" stopIfTrue="1">
      <formula>MOD(ROW(),2)=0</formula>
    </cfRule>
    <cfRule type="expression" dxfId="1614" priority="4" stopIfTrue="1">
      <formula>MOD(ROW(),2)&lt;&gt;0</formula>
    </cfRule>
  </conditionalFormatting>
  <conditionalFormatting sqref="B17">
    <cfRule type="expression" dxfId="1613" priority="1" stopIfTrue="1">
      <formula>MOD(ROW(),2)=0</formula>
    </cfRule>
    <cfRule type="expression" dxfId="1612" priority="2" stopIfTrue="1">
      <formula>MOD(ROW(),2)&lt;&gt;0</formula>
    </cfRule>
  </conditionalFormatting>
  <hyperlinks>
    <hyperlink ref="B24" location="Assumptions!A1" display="Assumptions" xr:uid="{6D9B6C53-6CD1-42A4-9C47-9DDB733F549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5"/>
  <dimension ref="A1:I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TV in (non club) - x-217</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687</v>
      </c>
    </row>
    <row r="10" spans="1:9" ht="39.6" x14ac:dyDescent="0.25">
      <c r="A10" s="82" t="s">
        <v>2</v>
      </c>
      <c r="B10" s="83" t="s">
        <v>688</v>
      </c>
    </row>
    <row r="11" spans="1:9" x14ac:dyDescent="0.25">
      <c r="A11" s="82" t="s">
        <v>23</v>
      </c>
      <c r="B11" s="83" t="s">
        <v>312</v>
      </c>
    </row>
    <row r="12" spans="1:9" x14ac:dyDescent="0.25">
      <c r="A12" s="82" t="s">
        <v>262</v>
      </c>
      <c r="B12" s="83" t="s">
        <v>642</v>
      </c>
    </row>
    <row r="13" spans="1:9" x14ac:dyDescent="0.25">
      <c r="A13" s="82" t="s">
        <v>52</v>
      </c>
      <c r="B13" s="83">
        <v>0</v>
      </c>
    </row>
    <row r="14" spans="1:9" x14ac:dyDescent="0.25">
      <c r="A14" s="82" t="s">
        <v>18</v>
      </c>
      <c r="B14" s="83">
        <v>217</v>
      </c>
    </row>
    <row r="15" spans="1:9" x14ac:dyDescent="0.25">
      <c r="A15" s="82" t="s">
        <v>53</v>
      </c>
      <c r="B15" s="83" t="s">
        <v>689</v>
      </c>
    </row>
    <row r="16" spans="1:9" x14ac:dyDescent="0.25">
      <c r="A16" s="82" t="s">
        <v>54</v>
      </c>
      <c r="B16" s="83" t="s">
        <v>690</v>
      </c>
    </row>
    <row r="17" spans="1:2" ht="39.6" x14ac:dyDescent="0.25">
      <c r="A17" s="77" t="s">
        <v>735</v>
      </c>
      <c r="B17" s="83" t="str">
        <f>INDEX('Factor List'!$L:$L,MATCH(B$15,'Factor List'!$J:$J,0))</f>
        <v>Incoming non-Club transfer, dated 31 January 2020</v>
      </c>
    </row>
    <row r="18" spans="1:2" ht="66" x14ac:dyDescent="0.25">
      <c r="A18" s="82" t="s">
        <v>19</v>
      </c>
      <c r="B18" s="90" t="s">
        <v>796</v>
      </c>
    </row>
    <row r="19" spans="1:2" ht="26.4" x14ac:dyDescent="0.25">
      <c r="A19" s="82" t="s">
        <v>20</v>
      </c>
      <c r="B19" s="90">
        <v>45014</v>
      </c>
    </row>
    <row r="20" spans="1:2" x14ac:dyDescent="0.25">
      <c r="A20" s="82" t="s">
        <v>260</v>
      </c>
      <c r="B20" s="83" t="s">
        <v>725</v>
      </c>
    </row>
    <row r="21" spans="1:2" ht="26.4" x14ac:dyDescent="0.25">
      <c r="A21" s="82" t="s">
        <v>804</v>
      </c>
      <c r="B21" s="83" t="s">
        <v>803</v>
      </c>
    </row>
    <row r="23" spans="1:2" x14ac:dyDescent="0.25">
      <c r="B23" s="107" t="str">
        <f>HYPERLINK("#'Factor List'!A1","Back to Factor List")</f>
        <v>Back to Factor List</v>
      </c>
    </row>
    <row r="24" spans="1:2" x14ac:dyDescent="0.25">
      <c r="B24" s="107" t="s">
        <v>797</v>
      </c>
    </row>
    <row r="26" spans="1:2" x14ac:dyDescent="0.25">
      <c r="A26" s="104" t="s">
        <v>273</v>
      </c>
      <c r="B26" s="104" t="s">
        <v>691</v>
      </c>
    </row>
    <row r="27" spans="1:2" x14ac:dyDescent="0.25">
      <c r="A27" s="105">
        <v>17</v>
      </c>
      <c r="B27" s="106">
        <v>17.440000000000001</v>
      </c>
    </row>
    <row r="28" spans="1:2" x14ac:dyDescent="0.25">
      <c r="A28" s="105">
        <v>18</v>
      </c>
      <c r="B28" s="106">
        <v>17.47</v>
      </c>
    </row>
    <row r="29" spans="1:2" x14ac:dyDescent="0.25">
      <c r="A29" s="105">
        <v>19</v>
      </c>
      <c r="B29" s="106">
        <v>17.489999999999998</v>
      </c>
    </row>
    <row r="30" spans="1:2" x14ac:dyDescent="0.25">
      <c r="A30" s="105">
        <v>20</v>
      </c>
      <c r="B30" s="106">
        <v>17.48</v>
      </c>
    </row>
    <row r="31" spans="1:2" x14ac:dyDescent="0.25">
      <c r="A31" s="105">
        <v>21</v>
      </c>
      <c r="B31" s="106">
        <v>17.48</v>
      </c>
    </row>
    <row r="32" spans="1:2" x14ac:dyDescent="0.25">
      <c r="A32" s="105">
        <v>22</v>
      </c>
      <c r="B32" s="106">
        <v>17.48</v>
      </c>
    </row>
    <row r="33" spans="1:2" x14ac:dyDescent="0.25">
      <c r="A33" s="105">
        <v>23</v>
      </c>
      <c r="B33" s="106">
        <v>17.47</v>
      </c>
    </row>
    <row r="34" spans="1:2" x14ac:dyDescent="0.25">
      <c r="A34" s="105">
        <v>24</v>
      </c>
      <c r="B34" s="106">
        <v>17.47</v>
      </c>
    </row>
    <row r="35" spans="1:2" x14ac:dyDescent="0.25">
      <c r="A35" s="105">
        <v>25</v>
      </c>
      <c r="B35" s="106">
        <v>17.46</v>
      </c>
    </row>
    <row r="36" spans="1:2" x14ac:dyDescent="0.25">
      <c r="A36" s="105">
        <v>26</v>
      </c>
      <c r="B36" s="106">
        <v>17.46</v>
      </c>
    </row>
    <row r="37" spans="1:2" x14ac:dyDescent="0.25">
      <c r="A37" s="105">
        <v>27</v>
      </c>
      <c r="B37" s="106">
        <v>17.45</v>
      </c>
    </row>
    <row r="38" spans="1:2" x14ac:dyDescent="0.25">
      <c r="A38" s="105">
        <v>28</v>
      </c>
      <c r="B38" s="106">
        <v>17.45</v>
      </c>
    </row>
    <row r="39" spans="1:2" x14ac:dyDescent="0.25">
      <c r="A39" s="105">
        <v>29</v>
      </c>
      <c r="B39" s="106">
        <v>17.440000000000001</v>
      </c>
    </row>
    <row r="40" spans="1:2" x14ac:dyDescent="0.25">
      <c r="A40" s="105">
        <v>30</v>
      </c>
      <c r="B40" s="106">
        <v>17.43</v>
      </c>
    </row>
    <row r="41" spans="1:2" x14ac:dyDescent="0.25">
      <c r="A41" s="105">
        <v>31</v>
      </c>
      <c r="B41" s="106">
        <v>17.43</v>
      </c>
    </row>
    <row r="42" spans="1:2" x14ac:dyDescent="0.25">
      <c r="A42" s="105">
        <v>32</v>
      </c>
      <c r="B42" s="106">
        <v>17.420000000000002</v>
      </c>
    </row>
    <row r="43" spans="1:2" x14ac:dyDescent="0.25">
      <c r="A43" s="105">
        <v>33</v>
      </c>
      <c r="B43" s="106">
        <v>17.41</v>
      </c>
    </row>
    <row r="44" spans="1:2" x14ac:dyDescent="0.25">
      <c r="A44" s="105">
        <v>34</v>
      </c>
      <c r="B44" s="106">
        <v>17.399999999999999</v>
      </c>
    </row>
    <row r="45" spans="1:2" x14ac:dyDescent="0.25">
      <c r="A45" s="105">
        <v>35</v>
      </c>
      <c r="B45" s="106">
        <v>17.399999999999999</v>
      </c>
    </row>
    <row r="46" spans="1:2" x14ac:dyDescent="0.25">
      <c r="A46" s="105">
        <v>36</v>
      </c>
      <c r="B46" s="106">
        <v>17.39</v>
      </c>
    </row>
    <row r="47" spans="1:2" x14ac:dyDescent="0.25">
      <c r="A47" s="105">
        <v>37</v>
      </c>
      <c r="B47" s="106">
        <v>17.38</v>
      </c>
    </row>
    <row r="48" spans="1:2" x14ac:dyDescent="0.25">
      <c r="A48" s="105">
        <v>38</v>
      </c>
      <c r="B48" s="106">
        <v>17.37</v>
      </c>
    </row>
    <row r="49" spans="1:2" x14ac:dyDescent="0.25">
      <c r="A49" s="105">
        <v>39</v>
      </c>
      <c r="B49" s="106">
        <v>17.36</v>
      </c>
    </row>
    <row r="50" spans="1:2" x14ac:dyDescent="0.25">
      <c r="A50" s="105">
        <v>40</v>
      </c>
      <c r="B50" s="106">
        <v>17.350000000000001</v>
      </c>
    </row>
    <row r="51" spans="1:2" x14ac:dyDescent="0.25">
      <c r="A51" s="105">
        <v>41</v>
      </c>
      <c r="B51" s="106">
        <v>17.34</v>
      </c>
    </row>
    <row r="52" spans="1:2" x14ac:dyDescent="0.25">
      <c r="A52" s="105">
        <v>42</v>
      </c>
      <c r="B52" s="106">
        <v>17.329999999999998</v>
      </c>
    </row>
    <row r="53" spans="1:2" x14ac:dyDescent="0.25">
      <c r="A53" s="105">
        <v>43</v>
      </c>
      <c r="B53" s="106">
        <v>17.32</v>
      </c>
    </row>
    <row r="54" spans="1:2" x14ac:dyDescent="0.25">
      <c r="A54" s="105">
        <v>44</v>
      </c>
      <c r="B54" s="106">
        <v>17.309999999999999</v>
      </c>
    </row>
    <row r="55" spans="1:2" x14ac:dyDescent="0.25">
      <c r="A55" s="105">
        <v>45</v>
      </c>
      <c r="B55" s="106">
        <v>17.3</v>
      </c>
    </row>
    <row r="56" spans="1:2" x14ac:dyDescent="0.25">
      <c r="A56" s="105">
        <v>46</v>
      </c>
      <c r="B56" s="106">
        <v>17.440000000000001</v>
      </c>
    </row>
    <row r="57" spans="1:2" x14ac:dyDescent="0.25">
      <c r="A57" s="105">
        <v>47</v>
      </c>
      <c r="B57" s="106">
        <v>17.59</v>
      </c>
    </row>
    <row r="58" spans="1:2" x14ac:dyDescent="0.25">
      <c r="A58" s="105">
        <v>48</v>
      </c>
      <c r="B58" s="106">
        <v>17.73</v>
      </c>
    </row>
    <row r="59" spans="1:2" x14ac:dyDescent="0.25">
      <c r="A59" s="105">
        <v>49</v>
      </c>
      <c r="B59" s="106">
        <v>17.87</v>
      </c>
    </row>
    <row r="60" spans="1:2" x14ac:dyDescent="0.25">
      <c r="A60" s="105">
        <v>50</v>
      </c>
      <c r="B60" s="106">
        <v>17.87</v>
      </c>
    </row>
    <row r="61" spans="1:2" x14ac:dyDescent="0.25">
      <c r="A61" s="105">
        <v>51</v>
      </c>
      <c r="B61" s="106">
        <v>17.86</v>
      </c>
    </row>
    <row r="62" spans="1:2" x14ac:dyDescent="0.25">
      <c r="A62" s="105">
        <v>52</v>
      </c>
      <c r="B62" s="106">
        <v>17.850000000000001</v>
      </c>
    </row>
    <row r="63" spans="1:2" x14ac:dyDescent="0.25">
      <c r="A63" s="105">
        <v>53</v>
      </c>
      <c r="B63" s="106">
        <v>17.850000000000001</v>
      </c>
    </row>
    <row r="64" spans="1:2" x14ac:dyDescent="0.25">
      <c r="A64" s="105">
        <v>54</v>
      </c>
      <c r="B64" s="106">
        <v>17.84</v>
      </c>
    </row>
    <row r="65" spans="1:2" x14ac:dyDescent="0.25">
      <c r="A65" s="105">
        <v>55</v>
      </c>
      <c r="B65" s="106">
        <v>17.84</v>
      </c>
    </row>
    <row r="66" spans="1:2" x14ac:dyDescent="0.25">
      <c r="A66" s="105">
        <v>56</v>
      </c>
      <c r="B66" s="106">
        <v>17.829999999999998</v>
      </c>
    </row>
    <row r="67" spans="1:2" x14ac:dyDescent="0.25">
      <c r="A67" s="105">
        <v>57</v>
      </c>
      <c r="B67" s="106">
        <v>17.829999999999998</v>
      </c>
    </row>
    <row r="68" spans="1:2" x14ac:dyDescent="0.25">
      <c r="A68" s="105">
        <v>58</v>
      </c>
      <c r="B68" s="106">
        <v>17.829999999999998</v>
      </c>
    </row>
    <row r="69" spans="1:2" x14ac:dyDescent="0.25">
      <c r="A69" s="105">
        <v>59</v>
      </c>
      <c r="B69" s="106">
        <v>17.84</v>
      </c>
    </row>
    <row r="70" spans="1:2" x14ac:dyDescent="0.25">
      <c r="A70" s="105">
        <v>60</v>
      </c>
      <c r="B70" s="106">
        <v>17.850000000000001</v>
      </c>
    </row>
    <row r="71" spans="1:2" x14ac:dyDescent="0.25">
      <c r="A71" s="105">
        <v>61</v>
      </c>
      <c r="B71" s="106">
        <v>17.86</v>
      </c>
    </row>
    <row r="72" spans="1:2" x14ac:dyDescent="0.25">
      <c r="A72" s="105">
        <v>62</v>
      </c>
      <c r="B72" s="106">
        <v>17.88</v>
      </c>
    </row>
    <row r="73" spans="1:2" x14ac:dyDescent="0.25">
      <c r="A73" s="105">
        <v>63</v>
      </c>
      <c r="B73" s="106">
        <v>18.079999999999998</v>
      </c>
    </row>
    <row r="74" spans="1:2" x14ac:dyDescent="0.25">
      <c r="A74" s="105">
        <v>64</v>
      </c>
      <c r="B74" s="106">
        <v>18.29</v>
      </c>
    </row>
    <row r="75" spans="1:2" x14ac:dyDescent="0.25">
      <c r="A75" s="105">
        <v>65</v>
      </c>
      <c r="B75" s="106">
        <v>18.52</v>
      </c>
    </row>
    <row r="76" spans="1:2" x14ac:dyDescent="0.25">
      <c r="A76" s="105">
        <v>66</v>
      </c>
      <c r="B76" s="106">
        <v>18.399999999999999</v>
      </c>
    </row>
    <row r="77" spans="1:2" x14ac:dyDescent="0.25">
      <c r="A77" s="105">
        <v>67</v>
      </c>
      <c r="B77" s="106">
        <v>17.75</v>
      </c>
    </row>
    <row r="78" spans="1:2" x14ac:dyDescent="0.25">
      <c r="A78" s="105">
        <v>68</v>
      </c>
      <c r="B78" s="106">
        <v>17.100000000000001</v>
      </c>
    </row>
  </sheetData>
  <sheetProtection algorithmName="SHA-512" hashValue="FWTb9iWDnO6oSxIIkB2aWRJ+iccPbzoA8c+ZhQdvsi+OZoPMUrU//nVf8TP1jMYzXeFatzB9TejyvuMcQoTDoQ==" saltValue="qhIOGSlFjWVjG5XPyzA/lQ==" spinCount="100000" sheet="1" objects="1" scenarios="1"/>
  <conditionalFormatting sqref="A6:A16 A18:A21">
    <cfRule type="expression" dxfId="1611" priority="15" stopIfTrue="1">
      <formula>MOD(ROW(),2)=0</formula>
    </cfRule>
    <cfRule type="expression" dxfId="1610" priority="16" stopIfTrue="1">
      <formula>MOD(ROW(),2)&lt;&gt;0</formula>
    </cfRule>
  </conditionalFormatting>
  <conditionalFormatting sqref="B6:B16">
    <cfRule type="expression" dxfId="1609" priority="17" stopIfTrue="1">
      <formula>MOD(ROW(),2)=0</formula>
    </cfRule>
    <cfRule type="expression" dxfId="1608" priority="18" stopIfTrue="1">
      <formula>MOD(ROW(),2)&lt;&gt;0</formula>
    </cfRule>
  </conditionalFormatting>
  <conditionalFormatting sqref="A17">
    <cfRule type="expression" dxfId="1607" priority="9" stopIfTrue="1">
      <formula>MOD(ROW(),2)=0</formula>
    </cfRule>
    <cfRule type="expression" dxfId="1606" priority="10" stopIfTrue="1">
      <formula>MOD(ROW(),2)&lt;&gt;0</formula>
    </cfRule>
  </conditionalFormatting>
  <conditionalFormatting sqref="B17">
    <cfRule type="expression" dxfId="1605" priority="7" stopIfTrue="1">
      <formula>MOD(ROW(),2)=0</formula>
    </cfRule>
    <cfRule type="expression" dxfId="1604" priority="8" stopIfTrue="1">
      <formula>MOD(ROW(),2)&lt;&gt;0</formula>
    </cfRule>
  </conditionalFormatting>
  <conditionalFormatting sqref="B18:B21">
    <cfRule type="expression" dxfId="1603" priority="5" stopIfTrue="1">
      <formula>MOD(ROW(),2)=0</formula>
    </cfRule>
    <cfRule type="expression" dxfId="1602" priority="6" stopIfTrue="1">
      <formula>MOD(ROW(),2)&lt;&gt;0</formula>
    </cfRule>
  </conditionalFormatting>
  <conditionalFormatting sqref="A26:A78">
    <cfRule type="expression" dxfId="1601" priority="1" stopIfTrue="1">
      <formula>MOD(ROW(),2)=0</formula>
    </cfRule>
    <cfRule type="expression" dxfId="1600" priority="2" stopIfTrue="1">
      <formula>MOD(ROW(),2)&lt;&gt;0</formula>
    </cfRule>
  </conditionalFormatting>
  <conditionalFormatting sqref="B26:B78">
    <cfRule type="expression" dxfId="1599" priority="3" stopIfTrue="1">
      <formula>MOD(ROW(),2)=0</formula>
    </cfRule>
    <cfRule type="expression" dxfId="1598" priority="4" stopIfTrue="1">
      <formula>MOD(ROW(),2)&lt;&gt;0</formula>
    </cfRule>
  </conditionalFormatting>
  <hyperlinks>
    <hyperlink ref="B24" location="Assumptions!A1" display="Assumptions" xr:uid="{BCA90390-17D0-4B31-AEE2-A3C57F4A25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6B2A-F01E-44CD-8455-FF418B7078CD}">
  <sheetPr codeName="Sheet123">
    <pageSetUpPr fitToPage="1"/>
  </sheetPr>
  <dimension ref="A1:I30"/>
  <sheetViews>
    <sheetView showGridLines="0" zoomScale="85" zoomScaleNormal="85" workbookViewId="0">
      <selection activeCell="A10" sqref="A10:XFD16"/>
    </sheetView>
  </sheetViews>
  <sheetFormatPr defaultColWidth="10" defaultRowHeight="13.2" x14ac:dyDescent="0.25"/>
  <cols>
    <col min="1" max="1" width="31.88671875" style="26" customWidth="1"/>
    <col min="2" max="2" width="36.88671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IF(titl="&gt; Enter workbook title here","Enter workbook title in Cover sheet",titl)</f>
        <v>NHSPS_S - Consolidated Factor Spreadsheet</v>
      </c>
      <c r="B2" s="42"/>
      <c r="C2" s="42"/>
      <c r="D2" s="42"/>
      <c r="E2" s="42"/>
      <c r="F2" s="42"/>
      <c r="G2" s="42"/>
      <c r="H2" s="42"/>
      <c r="I2" s="42"/>
    </row>
    <row r="3" spans="1:9" ht="15.6" x14ac:dyDescent="0.3">
      <c r="A3" s="43" t="str">
        <f>TABLE_FACTOR_TYPE&amp;" - x-"&amp;TABLE_SERIES_NUMBER</f>
        <v>TV In (non-club) - x-218</v>
      </c>
      <c r="B3" s="42"/>
      <c r="C3" s="42"/>
      <c r="D3" s="42"/>
      <c r="E3" s="42"/>
      <c r="F3" s="42"/>
      <c r="G3" s="42"/>
      <c r="H3" s="42"/>
      <c r="I3" s="42"/>
    </row>
    <row r="4" spans="1:9" x14ac:dyDescent="0.25">
      <c r="A4" s="44"/>
    </row>
    <row r="6" spans="1:9" x14ac:dyDescent="0.25">
      <c r="A6" s="80" t="s">
        <v>24</v>
      </c>
      <c r="B6" s="81" t="s">
        <v>26</v>
      </c>
    </row>
    <row r="7" spans="1:9" x14ac:dyDescent="0.25">
      <c r="A7" s="82" t="s">
        <v>16</v>
      </c>
      <c r="B7" s="83" t="s">
        <v>46</v>
      </c>
    </row>
    <row r="8" spans="1:9" x14ac:dyDescent="0.25">
      <c r="A8" s="82" t="s">
        <v>49</v>
      </c>
      <c r="B8" s="83" t="s">
        <v>891</v>
      </c>
    </row>
    <row r="9" spans="1:9" x14ac:dyDescent="0.25">
      <c r="A9" s="82" t="s">
        <v>17</v>
      </c>
      <c r="B9" s="83" t="s">
        <v>892</v>
      </c>
    </row>
    <row r="10" spans="1:9" x14ac:dyDescent="0.25">
      <c r="A10" s="82" t="s">
        <v>2</v>
      </c>
      <c r="B10" s="83" t="s">
        <v>893</v>
      </c>
    </row>
    <row r="11" spans="1:9" x14ac:dyDescent="0.25">
      <c r="A11" s="82" t="s">
        <v>23</v>
      </c>
      <c r="B11" s="83" t="s">
        <v>312</v>
      </c>
    </row>
    <row r="12" spans="1:9" x14ac:dyDescent="0.25">
      <c r="A12" s="82" t="s">
        <v>262</v>
      </c>
      <c r="B12" s="83" t="s">
        <v>330</v>
      </c>
    </row>
    <row r="13" spans="1:9" x14ac:dyDescent="0.25">
      <c r="A13" s="82" t="s">
        <v>52</v>
      </c>
      <c r="B13" s="83">
        <v>0</v>
      </c>
    </row>
    <row r="14" spans="1:9" x14ac:dyDescent="0.25">
      <c r="A14" s="82" t="s">
        <v>18</v>
      </c>
      <c r="B14" s="83">
        <v>218</v>
      </c>
    </row>
    <row r="15" spans="1:9" x14ac:dyDescent="0.25">
      <c r="A15" s="82" t="s">
        <v>53</v>
      </c>
      <c r="B15" s="83" t="s">
        <v>903</v>
      </c>
    </row>
    <row r="16" spans="1:9" x14ac:dyDescent="0.25">
      <c r="A16" s="82" t="s">
        <v>54</v>
      </c>
      <c r="B16" s="83" t="s">
        <v>904</v>
      </c>
    </row>
    <row r="17" spans="1:2" ht="26.4" x14ac:dyDescent="0.25">
      <c r="A17" s="82" t="s">
        <v>735</v>
      </c>
      <c r="B17" s="83" t="s">
        <v>905</v>
      </c>
    </row>
    <row r="18" spans="1:2" x14ac:dyDescent="0.25">
      <c r="A18" s="82" t="s">
        <v>19</v>
      </c>
      <c r="B18" s="169">
        <v>45107</v>
      </c>
    </row>
    <row r="19" spans="1:2" x14ac:dyDescent="0.25">
      <c r="A19" s="82" t="s">
        <v>20</v>
      </c>
      <c r="B19" s="90">
        <v>45015</v>
      </c>
    </row>
    <row r="20" spans="1:2" x14ac:dyDescent="0.25">
      <c r="A20" s="82" t="s">
        <v>260</v>
      </c>
      <c r="B20" s="83" t="s">
        <v>725</v>
      </c>
    </row>
    <row r="21" spans="1:2" x14ac:dyDescent="0.25">
      <c r="A21" s="82" t="s">
        <v>804</v>
      </c>
      <c r="B21" s="83" t="s">
        <v>803</v>
      </c>
    </row>
    <row r="22" spans="1:2" x14ac:dyDescent="0.25">
      <c r="B22" s="107"/>
    </row>
    <row r="23" spans="1:2" x14ac:dyDescent="0.25">
      <c r="B23" s="107" t="str">
        <f>HYPERLINK("#'Factor List'!A1","Back to Factor List")</f>
        <v>Back to Factor List</v>
      </c>
    </row>
    <row r="24" spans="1:2" x14ac:dyDescent="0.25">
      <c r="B24" s="107" t="s">
        <v>797</v>
      </c>
    </row>
    <row r="26" spans="1:2" ht="26.4" x14ac:dyDescent="0.25">
      <c r="A26" s="170" t="s">
        <v>894</v>
      </c>
      <c r="B26" s="170" t="s">
        <v>895</v>
      </c>
    </row>
    <row r="27" spans="1:2" x14ac:dyDescent="0.25">
      <c r="A27" s="171" t="s">
        <v>896</v>
      </c>
      <c r="B27" s="172">
        <v>18</v>
      </c>
    </row>
    <row r="28" spans="1:2" x14ac:dyDescent="0.25">
      <c r="A28" s="171" t="s">
        <v>897</v>
      </c>
      <c r="B28" s="172">
        <v>18</v>
      </c>
    </row>
    <row r="29" spans="1:2" x14ac:dyDescent="0.25">
      <c r="A29" s="171" t="s">
        <v>898</v>
      </c>
      <c r="B29" s="172">
        <v>18</v>
      </c>
    </row>
    <row r="30" spans="1:2" x14ac:dyDescent="0.25">
      <c r="A30" s="171" t="s">
        <v>899</v>
      </c>
      <c r="B30" s="172">
        <v>19</v>
      </c>
    </row>
  </sheetData>
  <sheetProtection algorithmName="SHA-512" hashValue="XlwPVojyAk5Z2Uo1O1welnSNgsrOhvR7pMqTzeX93flbgDwuX6u/hIfPAEV2QAgXLjU6V5LmiU0Hx3nFjIlW9Q==" saltValue="F89Sy7lKZZDpLUioHDYCBg==" spinCount="100000" sheet="1" objects="1" scenarios="1"/>
  <conditionalFormatting sqref="A6:A16">
    <cfRule type="expression" dxfId="1597" priority="11" stopIfTrue="1">
      <formula>MOD(ROW(),2)=0</formula>
    </cfRule>
    <cfRule type="expression" dxfId="1596" priority="12" stopIfTrue="1">
      <formula>MOD(ROW(),2)&lt;&gt;0</formula>
    </cfRule>
  </conditionalFormatting>
  <conditionalFormatting sqref="B6:B16">
    <cfRule type="expression" dxfId="1595" priority="13" stopIfTrue="1">
      <formula>MOD(ROW(),2)=0</formula>
    </cfRule>
    <cfRule type="expression" dxfId="1594" priority="14" stopIfTrue="1">
      <formula>MOD(ROW(),2)&lt;&gt;0</formula>
    </cfRule>
  </conditionalFormatting>
  <conditionalFormatting sqref="A18:A21">
    <cfRule type="expression" dxfId="1593" priority="9" stopIfTrue="1">
      <formula>MOD(ROW(),2)=0</formula>
    </cfRule>
    <cfRule type="expression" dxfId="1592" priority="10" stopIfTrue="1">
      <formula>MOD(ROW(),2)&lt;&gt;0</formula>
    </cfRule>
  </conditionalFormatting>
  <conditionalFormatting sqref="B17:B21">
    <cfRule type="expression" dxfId="1591" priority="7" stopIfTrue="1">
      <formula>MOD(ROW(),2)=0</formula>
    </cfRule>
    <cfRule type="expression" dxfId="1590" priority="8" stopIfTrue="1">
      <formula>MOD(ROW(),2)&lt;&gt;0</formula>
    </cfRule>
  </conditionalFormatting>
  <conditionalFormatting sqref="A17">
    <cfRule type="expression" dxfId="1589" priority="5" stopIfTrue="1">
      <formula>MOD(ROW(),2)=0</formula>
    </cfRule>
    <cfRule type="expression" dxfId="1588" priority="6" stopIfTrue="1">
      <formula>MOD(ROW(),2)&lt;&gt;0</formula>
    </cfRule>
  </conditionalFormatting>
  <conditionalFormatting sqref="A26:A30">
    <cfRule type="expression" dxfId="1587" priority="1" stopIfTrue="1">
      <formula>MOD(ROW(),2)=0</formula>
    </cfRule>
    <cfRule type="expression" dxfId="1586" priority="2" stopIfTrue="1">
      <formula>MOD(ROW(),2)&lt;&gt;0</formula>
    </cfRule>
  </conditionalFormatting>
  <conditionalFormatting sqref="B26:B30">
    <cfRule type="expression" dxfId="1585" priority="3" stopIfTrue="1">
      <formula>MOD(ROW(),2)=0</formula>
    </cfRule>
    <cfRule type="expression" dxfId="1584" priority="4" stopIfTrue="1">
      <formula>MOD(ROW(),2)&lt;&gt;0</formula>
    </cfRule>
  </conditionalFormatting>
  <hyperlinks>
    <hyperlink ref="B24" location="Assumptions!A1" display="Assumptions" xr:uid="{E32C847F-C34E-475E-A291-1451E59DF760}"/>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B299-3057-495B-9309-62E61F21F613}">
  <sheetPr codeName="Sheet124">
    <pageSetUpPr fitToPage="1"/>
  </sheetPr>
  <dimension ref="A1:I30"/>
  <sheetViews>
    <sheetView showGridLines="0" zoomScale="85" zoomScaleNormal="85" workbookViewId="0">
      <selection activeCell="A10" sqref="A10:XFD16"/>
    </sheetView>
  </sheetViews>
  <sheetFormatPr defaultColWidth="10" defaultRowHeight="13.2" x14ac:dyDescent="0.25"/>
  <cols>
    <col min="1" max="1" width="31.88671875" style="26" customWidth="1"/>
    <col min="2" max="2" width="36.88671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IF(tit="&gt; Enter workbook title here","Enter workbook title in Cover sheet",tit)</f>
        <v>NHSPS_S - Consolidated Factor Spreadsheet</v>
      </c>
      <c r="B2" s="42"/>
      <c r="C2" s="42"/>
      <c r="D2" s="42"/>
      <c r="E2" s="42"/>
      <c r="F2" s="42"/>
      <c r="G2" s="42"/>
      <c r="H2" s="42"/>
      <c r="I2" s="42"/>
    </row>
    <row r="3" spans="1:9" ht="15.6" x14ac:dyDescent="0.3">
      <c r="A3" s="43" t="str">
        <f>TABLE_FACTOR_TYPE&amp;" - x-"&amp;TABLE_SERIES_NUMBER</f>
        <v>TV In (non-club) - x-219</v>
      </c>
      <c r="B3" s="42"/>
      <c r="C3" s="42"/>
      <c r="D3" s="42"/>
      <c r="E3" s="42"/>
      <c r="F3" s="42"/>
      <c r="G3" s="42"/>
      <c r="H3" s="42"/>
      <c r="I3" s="42"/>
    </row>
    <row r="4" spans="1:9" x14ac:dyDescent="0.25">
      <c r="A4" s="44"/>
    </row>
    <row r="6" spans="1:9" x14ac:dyDescent="0.25">
      <c r="A6" s="80" t="s">
        <v>24</v>
      </c>
      <c r="B6" s="81" t="s">
        <v>26</v>
      </c>
    </row>
    <row r="7" spans="1:9" x14ac:dyDescent="0.25">
      <c r="A7" s="82" t="s">
        <v>16</v>
      </c>
      <c r="B7" s="83" t="s">
        <v>46</v>
      </c>
    </row>
    <row r="8" spans="1:9" x14ac:dyDescent="0.25">
      <c r="A8" s="82" t="s">
        <v>49</v>
      </c>
      <c r="B8" s="83" t="s">
        <v>900</v>
      </c>
    </row>
    <row r="9" spans="1:9" x14ac:dyDescent="0.25">
      <c r="A9" s="82" t="s">
        <v>17</v>
      </c>
      <c r="B9" s="83" t="s">
        <v>892</v>
      </c>
    </row>
    <row r="10" spans="1:9" ht="26.4" x14ac:dyDescent="0.25">
      <c r="A10" s="82" t="s">
        <v>2</v>
      </c>
      <c r="B10" s="83" t="s">
        <v>901</v>
      </c>
    </row>
    <row r="11" spans="1:9" x14ac:dyDescent="0.25">
      <c r="A11" s="82" t="s">
        <v>23</v>
      </c>
      <c r="B11" s="83" t="s">
        <v>312</v>
      </c>
    </row>
    <row r="12" spans="1:9" x14ac:dyDescent="0.25">
      <c r="A12" s="82" t="s">
        <v>262</v>
      </c>
      <c r="B12" s="83" t="s">
        <v>330</v>
      </c>
    </row>
    <row r="13" spans="1:9" x14ac:dyDescent="0.25">
      <c r="A13" s="82" t="s">
        <v>52</v>
      </c>
      <c r="B13" s="83">
        <v>0</v>
      </c>
    </row>
    <row r="14" spans="1:9" x14ac:dyDescent="0.25">
      <c r="A14" s="82" t="s">
        <v>18</v>
      </c>
      <c r="B14" s="83">
        <v>219</v>
      </c>
    </row>
    <row r="15" spans="1:9" x14ac:dyDescent="0.25">
      <c r="A15" s="82" t="s">
        <v>53</v>
      </c>
      <c r="B15" s="83">
        <v>219</v>
      </c>
    </row>
    <row r="16" spans="1:9" x14ac:dyDescent="0.25">
      <c r="A16" s="82" t="s">
        <v>54</v>
      </c>
      <c r="B16" s="83" t="s">
        <v>906</v>
      </c>
    </row>
    <row r="17" spans="1:2" ht="26.4" x14ac:dyDescent="0.25">
      <c r="A17" s="82" t="s">
        <v>735</v>
      </c>
      <c r="B17" s="83" t="s">
        <v>902</v>
      </c>
    </row>
    <row r="18" spans="1:2" x14ac:dyDescent="0.25">
      <c r="A18" s="82" t="s">
        <v>19</v>
      </c>
      <c r="B18" s="169">
        <v>45107</v>
      </c>
    </row>
    <row r="19" spans="1:2" x14ac:dyDescent="0.25">
      <c r="A19" s="82" t="s">
        <v>20</v>
      </c>
      <c r="B19" s="90">
        <v>45015</v>
      </c>
    </row>
    <row r="20" spans="1:2" x14ac:dyDescent="0.25">
      <c r="A20" s="82" t="s">
        <v>260</v>
      </c>
      <c r="B20" s="83" t="s">
        <v>725</v>
      </c>
    </row>
    <row r="21" spans="1:2" x14ac:dyDescent="0.25">
      <c r="A21" s="82" t="s">
        <v>804</v>
      </c>
      <c r="B21" s="83" t="s">
        <v>803</v>
      </c>
    </row>
    <row r="22" spans="1:2" x14ac:dyDescent="0.25">
      <c r="B22" s="107"/>
    </row>
    <row r="23" spans="1:2" x14ac:dyDescent="0.25">
      <c r="B23" s="107" t="str">
        <f>HYPERLINK("#'Factor List'!A1","Back to Factor List")</f>
        <v>Back to Factor List</v>
      </c>
    </row>
    <row r="24" spans="1:2" x14ac:dyDescent="0.25">
      <c r="B24" s="107" t="s">
        <v>797</v>
      </c>
    </row>
    <row r="26" spans="1:2" ht="26.4" x14ac:dyDescent="0.25">
      <c r="A26" s="170" t="s">
        <v>894</v>
      </c>
      <c r="B26" s="170" t="s">
        <v>895</v>
      </c>
    </row>
    <row r="27" spans="1:2" x14ac:dyDescent="0.25">
      <c r="A27" s="171" t="s">
        <v>896</v>
      </c>
      <c r="B27" s="172">
        <v>8</v>
      </c>
    </row>
    <row r="28" spans="1:2" x14ac:dyDescent="0.25">
      <c r="A28" s="171" t="s">
        <v>897</v>
      </c>
      <c r="B28" s="172">
        <v>9</v>
      </c>
    </row>
    <row r="29" spans="1:2" x14ac:dyDescent="0.25">
      <c r="A29" s="171" t="s">
        <v>898</v>
      </c>
      <c r="B29" s="172">
        <v>10</v>
      </c>
    </row>
    <row r="30" spans="1:2" x14ac:dyDescent="0.25">
      <c r="A30" s="171" t="s">
        <v>899</v>
      </c>
      <c r="B30" s="172">
        <v>12</v>
      </c>
    </row>
  </sheetData>
  <sheetProtection algorithmName="SHA-512" hashValue="YqZW6z/7RdMNxz5LwbLp/aS++E76alvZWcysSQeQK9b9+8+GGw6ZYzAV8dvfj2CeV4tXdDJO3VSpuWa6TBNz5w==" saltValue="5HahETSQ1/cKJMbv/cpCfg==" spinCount="100000" sheet="1" objects="1" scenarios="1"/>
  <conditionalFormatting sqref="A6:A16">
    <cfRule type="expression" dxfId="1583" priority="11" stopIfTrue="1">
      <formula>MOD(ROW(),2)=0</formula>
    </cfRule>
    <cfRule type="expression" dxfId="1582" priority="12" stopIfTrue="1">
      <formula>MOD(ROW(),2)&lt;&gt;0</formula>
    </cfRule>
  </conditionalFormatting>
  <conditionalFormatting sqref="B6:B16">
    <cfRule type="expression" dxfId="1581" priority="13" stopIfTrue="1">
      <formula>MOD(ROW(),2)=0</formula>
    </cfRule>
    <cfRule type="expression" dxfId="1580" priority="14" stopIfTrue="1">
      <formula>MOD(ROW(),2)&lt;&gt;0</formula>
    </cfRule>
  </conditionalFormatting>
  <conditionalFormatting sqref="A18:A21">
    <cfRule type="expression" dxfId="1579" priority="9" stopIfTrue="1">
      <formula>MOD(ROW(),2)=0</formula>
    </cfRule>
    <cfRule type="expression" dxfId="1578" priority="10" stopIfTrue="1">
      <formula>MOD(ROW(),2)&lt;&gt;0</formula>
    </cfRule>
  </conditionalFormatting>
  <conditionalFormatting sqref="B17:B21">
    <cfRule type="expression" dxfId="1577" priority="7" stopIfTrue="1">
      <formula>MOD(ROW(),2)=0</formula>
    </cfRule>
    <cfRule type="expression" dxfId="1576" priority="8" stopIfTrue="1">
      <formula>MOD(ROW(),2)&lt;&gt;0</formula>
    </cfRule>
  </conditionalFormatting>
  <conditionalFormatting sqref="A17">
    <cfRule type="expression" dxfId="1575" priority="5" stopIfTrue="1">
      <formula>MOD(ROW(),2)=0</formula>
    </cfRule>
    <cfRule type="expression" dxfId="1574" priority="6" stopIfTrue="1">
      <formula>MOD(ROW(),2)&lt;&gt;0</formula>
    </cfRule>
  </conditionalFormatting>
  <conditionalFormatting sqref="A26:A30">
    <cfRule type="expression" dxfId="1573" priority="1" stopIfTrue="1">
      <formula>MOD(ROW(),2)=0</formula>
    </cfRule>
    <cfRule type="expression" dxfId="1572" priority="2" stopIfTrue="1">
      <formula>MOD(ROW(),2)&lt;&gt;0</formula>
    </cfRule>
  </conditionalFormatting>
  <conditionalFormatting sqref="B26:B30">
    <cfRule type="expression" dxfId="1571" priority="3" stopIfTrue="1">
      <formula>MOD(ROW(),2)=0</formula>
    </cfRule>
    <cfRule type="expression" dxfId="1570" priority="4" stopIfTrue="1">
      <formula>MOD(ROW(),2)&lt;&gt;0</formula>
    </cfRule>
  </conditionalFormatting>
  <hyperlinks>
    <hyperlink ref="B24" location="Assumptions!A1" display="Assumptions" xr:uid="{4DC6EF8A-04D3-41DF-8945-BDC8B405F4C2}"/>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0"/>
  <dimension ref="A1:I7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7" width="22.5546875" style="26" customWidth="1"/>
    <col min="8"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x-301</v>
      </c>
      <c r="B3" s="42"/>
      <c r="C3" s="42"/>
      <c r="D3" s="42"/>
      <c r="E3" s="42"/>
      <c r="F3" s="42"/>
      <c r="G3" s="42"/>
      <c r="H3" s="42"/>
      <c r="I3" s="42"/>
    </row>
    <row r="4" spans="1:9" x14ac:dyDescent="0.25">
      <c r="A4" s="44"/>
    </row>
    <row r="6" spans="1:9" x14ac:dyDescent="0.25">
      <c r="A6" s="76" t="s">
        <v>24</v>
      </c>
      <c r="B6" s="78" t="s">
        <v>26</v>
      </c>
      <c r="C6" s="78"/>
      <c r="D6" s="78"/>
      <c r="E6" s="78"/>
      <c r="F6" s="78"/>
      <c r="G6" s="78"/>
    </row>
    <row r="7" spans="1:9" x14ac:dyDescent="0.25">
      <c r="A7" s="77" t="s">
        <v>16</v>
      </c>
      <c r="B7" s="79" t="s">
        <v>46</v>
      </c>
      <c r="C7" s="79"/>
      <c r="D7" s="79"/>
      <c r="E7" s="79"/>
      <c r="F7" s="79"/>
      <c r="G7" s="79"/>
    </row>
    <row r="8" spans="1:9" x14ac:dyDescent="0.25">
      <c r="A8" s="77" t="s">
        <v>49</v>
      </c>
      <c r="B8" s="79" t="s">
        <v>48</v>
      </c>
      <c r="C8" s="79"/>
      <c r="D8" s="79"/>
      <c r="E8" s="79"/>
      <c r="F8" s="79"/>
      <c r="G8" s="79"/>
    </row>
    <row r="9" spans="1:9" x14ac:dyDescent="0.25">
      <c r="A9" s="77" t="s">
        <v>17</v>
      </c>
      <c r="B9" s="79" t="s">
        <v>316</v>
      </c>
      <c r="C9" s="79"/>
      <c r="D9" s="79"/>
      <c r="E9" s="79"/>
      <c r="F9" s="79"/>
      <c r="G9" s="79"/>
    </row>
    <row r="10" spans="1:9" x14ac:dyDescent="0.25">
      <c r="A10" s="77" t="s">
        <v>2</v>
      </c>
      <c r="B10" s="79" t="s">
        <v>317</v>
      </c>
      <c r="C10" s="79"/>
      <c r="D10" s="79"/>
      <c r="E10" s="79"/>
      <c r="F10" s="79"/>
      <c r="G10" s="79"/>
    </row>
    <row r="11" spans="1:9" x14ac:dyDescent="0.25">
      <c r="A11" s="77" t="s">
        <v>23</v>
      </c>
      <c r="B11" s="79" t="s">
        <v>312</v>
      </c>
      <c r="C11" s="79"/>
      <c r="D11" s="79"/>
      <c r="E11" s="79"/>
      <c r="F11" s="79"/>
      <c r="G11" s="79"/>
    </row>
    <row r="12" spans="1:9" x14ac:dyDescent="0.25">
      <c r="A12" s="77" t="s">
        <v>262</v>
      </c>
      <c r="B12" s="79" t="s">
        <v>318</v>
      </c>
      <c r="C12" s="79"/>
      <c r="D12" s="79"/>
      <c r="E12" s="79"/>
      <c r="F12" s="79"/>
      <c r="G12" s="79"/>
    </row>
    <row r="13" spans="1:9" x14ac:dyDescent="0.25">
      <c r="A13" s="77" t="s">
        <v>52</v>
      </c>
      <c r="B13" s="79">
        <v>1</v>
      </c>
      <c r="C13" s="79"/>
      <c r="D13" s="79"/>
      <c r="E13" s="79"/>
      <c r="F13" s="79"/>
      <c r="G13" s="79"/>
    </row>
    <row r="14" spans="1:9" x14ac:dyDescent="0.25">
      <c r="A14" s="77" t="s">
        <v>18</v>
      </c>
      <c r="B14" s="79">
        <v>301</v>
      </c>
      <c r="C14" s="79"/>
      <c r="D14" s="79"/>
      <c r="E14" s="79"/>
      <c r="F14" s="79"/>
      <c r="G14" s="79"/>
    </row>
    <row r="15" spans="1:9" x14ac:dyDescent="0.25">
      <c r="A15" s="77" t="s">
        <v>53</v>
      </c>
      <c r="B15" s="79" t="s">
        <v>319</v>
      </c>
      <c r="C15" s="79"/>
      <c r="D15" s="79"/>
      <c r="E15" s="79"/>
      <c r="F15" s="79"/>
      <c r="G15" s="79"/>
    </row>
    <row r="16" spans="1:9" x14ac:dyDescent="0.25">
      <c r="A16" s="77" t="s">
        <v>54</v>
      </c>
      <c r="B16" s="79" t="s">
        <v>320</v>
      </c>
      <c r="C16" s="79"/>
      <c r="D16" s="79"/>
      <c r="E16" s="79"/>
      <c r="F16" s="79"/>
      <c r="G16" s="79"/>
    </row>
    <row r="17" spans="1:7" x14ac:dyDescent="0.25">
      <c r="A17" s="77" t="s">
        <v>735</v>
      </c>
      <c r="B17" s="83" t="str">
        <f>INDEX('Factor List'!$L:$L,MATCH(B$15,'Factor List'!$J:$J,0))</f>
        <v>Pension sharing following divorce, dated 20 December 2019</v>
      </c>
      <c r="C17" s="79"/>
      <c r="D17" s="79"/>
      <c r="E17" s="79"/>
      <c r="F17" s="79"/>
      <c r="G17" s="79"/>
    </row>
    <row r="18" spans="1:7" x14ac:dyDescent="0.25">
      <c r="A18" s="77" t="s">
        <v>19</v>
      </c>
      <c r="B18" s="90" t="str">
        <f>"26 May 2023"</f>
        <v>26 May 2023</v>
      </c>
      <c r="C18" s="79"/>
      <c r="D18" s="79"/>
      <c r="E18" s="79"/>
      <c r="F18" s="79"/>
      <c r="G18" s="79"/>
    </row>
    <row r="19" spans="1:7" ht="26.4" x14ac:dyDescent="0.25">
      <c r="A19" s="77" t="s">
        <v>20</v>
      </c>
      <c r="B19" s="90">
        <v>45014</v>
      </c>
      <c r="C19" s="79"/>
      <c r="D19" s="79"/>
      <c r="E19" s="79"/>
      <c r="F19" s="79"/>
      <c r="G19" s="79"/>
    </row>
    <row r="20" spans="1:7" x14ac:dyDescent="0.25">
      <c r="A20" s="77" t="s">
        <v>260</v>
      </c>
      <c r="B20" s="83" t="s">
        <v>725</v>
      </c>
      <c r="C20" s="79"/>
      <c r="D20" s="79"/>
      <c r="E20" s="79"/>
      <c r="F20" s="79"/>
      <c r="G20" s="79"/>
    </row>
    <row r="21" spans="1:7" x14ac:dyDescent="0.25">
      <c r="A21" s="77" t="s">
        <v>804</v>
      </c>
      <c r="B21" s="83" t="s">
        <v>803</v>
      </c>
      <c r="C21" s="79"/>
      <c r="D21" s="79"/>
      <c r="E21" s="79"/>
      <c r="F21" s="79"/>
      <c r="G21" s="79"/>
    </row>
    <row r="23" spans="1:7" x14ac:dyDescent="0.25">
      <c r="B23" s="107" t="str">
        <f>HYPERLINK("#'Factor List'!A1","Back to Factor List")</f>
        <v>Back to Factor List</v>
      </c>
    </row>
    <row r="24" spans="1:7" x14ac:dyDescent="0.25">
      <c r="B24" s="107" t="s">
        <v>797</v>
      </c>
    </row>
    <row r="26" spans="1:7" ht="52.8" x14ac:dyDescent="0.25">
      <c r="A26" s="104" t="s">
        <v>273</v>
      </c>
      <c r="B26" s="104" t="s">
        <v>321</v>
      </c>
      <c r="C26" s="104" t="s">
        <v>322</v>
      </c>
      <c r="D26" s="104" t="s">
        <v>323</v>
      </c>
      <c r="E26" s="104" t="s">
        <v>324</v>
      </c>
      <c r="F26" s="104" t="s">
        <v>355</v>
      </c>
      <c r="G26" s="104" t="s">
        <v>325</v>
      </c>
    </row>
    <row r="27" spans="1:7" x14ac:dyDescent="0.25">
      <c r="A27" s="105">
        <v>50</v>
      </c>
      <c r="B27" s="106">
        <v>27.46</v>
      </c>
      <c r="C27" s="106">
        <v>1.63</v>
      </c>
      <c r="D27" s="106"/>
      <c r="E27" s="106"/>
      <c r="F27" s="106">
        <v>0</v>
      </c>
      <c r="G27" s="106">
        <v>0</v>
      </c>
    </row>
    <row r="28" spans="1:7" x14ac:dyDescent="0.25">
      <c r="A28" s="105">
        <v>51</v>
      </c>
      <c r="B28" s="106">
        <v>26.91</v>
      </c>
      <c r="C28" s="106">
        <v>1.64</v>
      </c>
      <c r="D28" s="106"/>
      <c r="E28" s="106"/>
      <c r="F28" s="106">
        <v>0</v>
      </c>
      <c r="G28" s="106">
        <v>0</v>
      </c>
    </row>
    <row r="29" spans="1:7" x14ac:dyDescent="0.25">
      <c r="A29" s="105">
        <v>52</v>
      </c>
      <c r="B29" s="106">
        <v>26.35</v>
      </c>
      <c r="C29" s="106">
        <v>1.66</v>
      </c>
      <c r="D29" s="106"/>
      <c r="E29" s="106"/>
      <c r="F29" s="106">
        <v>0</v>
      </c>
      <c r="G29" s="106">
        <v>0</v>
      </c>
    </row>
    <row r="30" spans="1:7" x14ac:dyDescent="0.25">
      <c r="A30" s="105">
        <v>53</v>
      </c>
      <c r="B30" s="106">
        <v>25.78</v>
      </c>
      <c r="C30" s="106">
        <v>1.67</v>
      </c>
      <c r="D30" s="106"/>
      <c r="E30" s="106"/>
      <c r="F30" s="106">
        <v>0</v>
      </c>
      <c r="G30" s="106">
        <v>0</v>
      </c>
    </row>
    <row r="31" spans="1:7" x14ac:dyDescent="0.25">
      <c r="A31" s="105">
        <v>54</v>
      </c>
      <c r="B31" s="106">
        <v>25.21</v>
      </c>
      <c r="C31" s="106">
        <v>1.68</v>
      </c>
      <c r="D31" s="106"/>
      <c r="E31" s="106"/>
      <c r="F31" s="106">
        <v>0</v>
      </c>
      <c r="G31" s="106">
        <v>0</v>
      </c>
    </row>
    <row r="32" spans="1:7" x14ac:dyDescent="0.25">
      <c r="A32" s="105">
        <v>55</v>
      </c>
      <c r="B32" s="106">
        <v>24.62</v>
      </c>
      <c r="C32" s="106">
        <v>1.7</v>
      </c>
      <c r="D32" s="106"/>
      <c r="E32" s="106"/>
      <c r="F32" s="106">
        <v>0</v>
      </c>
      <c r="G32" s="106">
        <v>0</v>
      </c>
    </row>
    <row r="33" spans="1:7" x14ac:dyDescent="0.25">
      <c r="A33" s="105">
        <v>56</v>
      </c>
      <c r="B33" s="106">
        <v>24.04</v>
      </c>
      <c r="C33" s="106">
        <v>1.71</v>
      </c>
      <c r="D33" s="106"/>
      <c r="E33" s="106"/>
      <c r="F33" s="106">
        <v>0</v>
      </c>
      <c r="G33" s="106">
        <v>0</v>
      </c>
    </row>
    <row r="34" spans="1:7" x14ac:dyDescent="0.25">
      <c r="A34" s="105">
        <v>57</v>
      </c>
      <c r="B34" s="106">
        <v>23.44</v>
      </c>
      <c r="C34" s="106">
        <v>1.72</v>
      </c>
      <c r="D34" s="106"/>
      <c r="E34" s="106"/>
      <c r="F34" s="106">
        <v>0</v>
      </c>
      <c r="G34" s="106">
        <v>0</v>
      </c>
    </row>
    <row r="35" spans="1:7" x14ac:dyDescent="0.25">
      <c r="A35" s="105">
        <v>58</v>
      </c>
      <c r="B35" s="106">
        <v>22.84</v>
      </c>
      <c r="C35" s="106">
        <v>1.73</v>
      </c>
      <c r="D35" s="106"/>
      <c r="E35" s="106"/>
      <c r="F35" s="106">
        <v>0</v>
      </c>
      <c r="G35" s="106">
        <v>0</v>
      </c>
    </row>
    <row r="36" spans="1:7" x14ac:dyDescent="0.25">
      <c r="A36" s="105">
        <v>59</v>
      </c>
      <c r="B36" s="106">
        <v>22.23</v>
      </c>
      <c r="C36" s="106">
        <v>1.74</v>
      </c>
      <c r="D36" s="106"/>
      <c r="E36" s="106"/>
      <c r="F36" s="106">
        <v>0</v>
      </c>
      <c r="G36" s="106">
        <v>0</v>
      </c>
    </row>
    <row r="37" spans="1:7" x14ac:dyDescent="0.25">
      <c r="A37" s="105">
        <v>60</v>
      </c>
      <c r="B37" s="106">
        <v>21.61</v>
      </c>
      <c r="C37" s="106">
        <v>1.75</v>
      </c>
      <c r="D37" s="106"/>
      <c r="E37" s="106"/>
      <c r="F37" s="106">
        <v>0</v>
      </c>
      <c r="G37" s="106">
        <v>0</v>
      </c>
    </row>
    <row r="38" spans="1:7" x14ac:dyDescent="0.25">
      <c r="A38" s="105">
        <v>61</v>
      </c>
      <c r="B38" s="106">
        <v>20.98</v>
      </c>
      <c r="C38" s="106">
        <v>1.75</v>
      </c>
      <c r="D38" s="106"/>
      <c r="E38" s="106"/>
      <c r="F38" s="106">
        <v>0</v>
      </c>
      <c r="G38" s="106">
        <v>0</v>
      </c>
    </row>
    <row r="39" spans="1:7" x14ac:dyDescent="0.25">
      <c r="A39" s="105">
        <v>62</v>
      </c>
      <c r="B39" s="106">
        <v>20.36</v>
      </c>
      <c r="C39" s="106">
        <v>1.76</v>
      </c>
      <c r="D39" s="106"/>
      <c r="E39" s="106"/>
      <c r="F39" s="106">
        <v>0</v>
      </c>
      <c r="G39" s="106">
        <v>0</v>
      </c>
    </row>
    <row r="40" spans="1:7" x14ac:dyDescent="0.25">
      <c r="A40" s="105">
        <v>63</v>
      </c>
      <c r="B40" s="106">
        <v>19.72</v>
      </c>
      <c r="C40" s="106">
        <v>1.77</v>
      </c>
      <c r="D40" s="106"/>
      <c r="E40" s="106"/>
      <c r="F40" s="106">
        <v>0</v>
      </c>
      <c r="G40" s="106">
        <v>0</v>
      </c>
    </row>
    <row r="41" spans="1:7" x14ac:dyDescent="0.25">
      <c r="A41" s="105">
        <v>64</v>
      </c>
      <c r="B41" s="106">
        <v>19.09</v>
      </c>
      <c r="C41" s="106">
        <v>1.77</v>
      </c>
      <c r="D41" s="106"/>
      <c r="E41" s="106"/>
      <c r="F41" s="106">
        <v>0</v>
      </c>
      <c r="G41" s="106">
        <v>0</v>
      </c>
    </row>
    <row r="42" spans="1:7" x14ac:dyDescent="0.25">
      <c r="A42" s="105">
        <v>65</v>
      </c>
      <c r="B42" s="106">
        <v>18.45</v>
      </c>
      <c r="C42" s="106">
        <v>1.76</v>
      </c>
      <c r="D42" s="106"/>
      <c r="E42" s="106"/>
      <c r="F42" s="106">
        <v>0</v>
      </c>
      <c r="G42" s="106">
        <v>0</v>
      </c>
    </row>
    <row r="43" spans="1:7" x14ac:dyDescent="0.25">
      <c r="A43" s="105">
        <v>66</v>
      </c>
      <c r="B43" s="106">
        <v>17.8</v>
      </c>
      <c r="C43" s="106">
        <v>1.76</v>
      </c>
      <c r="D43" s="106"/>
      <c r="E43" s="106"/>
      <c r="F43" s="106">
        <v>0</v>
      </c>
      <c r="G43" s="106">
        <v>0</v>
      </c>
    </row>
    <row r="44" spans="1:7" x14ac:dyDescent="0.25">
      <c r="A44" s="105">
        <v>67</v>
      </c>
      <c r="B44" s="106">
        <v>17.149999999999999</v>
      </c>
      <c r="C44" s="106">
        <v>1.76</v>
      </c>
      <c r="D44" s="106"/>
      <c r="E44" s="106"/>
      <c r="F44" s="106">
        <v>0</v>
      </c>
      <c r="G44" s="106">
        <v>0</v>
      </c>
    </row>
    <row r="45" spans="1:7" x14ac:dyDescent="0.25">
      <c r="A45" s="105">
        <v>68</v>
      </c>
      <c r="B45" s="106">
        <v>16.5</v>
      </c>
      <c r="C45" s="106">
        <v>1.76</v>
      </c>
      <c r="D45" s="106"/>
      <c r="E45" s="106"/>
      <c r="F45" s="106">
        <v>0</v>
      </c>
      <c r="G45" s="106">
        <v>0</v>
      </c>
    </row>
    <row r="46" spans="1:7" x14ac:dyDescent="0.25">
      <c r="A46" s="105">
        <v>69</v>
      </c>
      <c r="B46" s="106">
        <v>15.85</v>
      </c>
      <c r="C46" s="106">
        <v>1.69</v>
      </c>
      <c r="D46" s="106">
        <v>3.15</v>
      </c>
      <c r="E46" s="106">
        <v>2.81</v>
      </c>
      <c r="F46" s="106">
        <v>0</v>
      </c>
      <c r="G46" s="106">
        <v>0</v>
      </c>
    </row>
    <row r="47" spans="1:7" x14ac:dyDescent="0.25">
      <c r="A47" s="105">
        <v>70</v>
      </c>
      <c r="B47" s="106">
        <v>15.19</v>
      </c>
      <c r="C47" s="106">
        <v>1.63</v>
      </c>
      <c r="D47" s="106">
        <v>2.93</v>
      </c>
      <c r="E47" s="106">
        <v>2.6</v>
      </c>
      <c r="F47" s="106">
        <v>0</v>
      </c>
      <c r="G47" s="106">
        <v>0</v>
      </c>
    </row>
    <row r="48" spans="1:7" x14ac:dyDescent="0.25">
      <c r="A48" s="105">
        <v>71</v>
      </c>
      <c r="B48" s="106">
        <v>14.53</v>
      </c>
      <c r="C48" s="106">
        <v>1.62</v>
      </c>
      <c r="D48" s="106">
        <v>2.72</v>
      </c>
      <c r="E48" s="106">
        <v>2.4</v>
      </c>
      <c r="F48" s="106">
        <v>0</v>
      </c>
      <c r="G48" s="106">
        <v>0</v>
      </c>
    </row>
    <row r="49" spans="1:7" x14ac:dyDescent="0.25">
      <c r="A49" s="105">
        <v>72</v>
      </c>
      <c r="B49" s="106">
        <v>13.87</v>
      </c>
      <c r="C49" s="106">
        <v>1.61</v>
      </c>
      <c r="D49" s="106">
        <v>2.52</v>
      </c>
      <c r="E49" s="106">
        <v>2.21</v>
      </c>
      <c r="F49" s="106">
        <v>0</v>
      </c>
      <c r="G49" s="106">
        <v>0</v>
      </c>
    </row>
    <row r="50" spans="1:7" x14ac:dyDescent="0.25">
      <c r="A50" s="105">
        <v>73</v>
      </c>
      <c r="B50" s="106">
        <v>13.22</v>
      </c>
      <c r="C50" s="106">
        <v>1.6</v>
      </c>
      <c r="D50" s="106">
        <v>2.33</v>
      </c>
      <c r="E50" s="106">
        <v>2.02</v>
      </c>
      <c r="F50" s="106">
        <v>0</v>
      </c>
      <c r="G50" s="106">
        <v>0</v>
      </c>
    </row>
    <row r="51" spans="1:7" x14ac:dyDescent="0.25">
      <c r="A51" s="105">
        <v>74</v>
      </c>
      <c r="B51" s="106">
        <v>12.57</v>
      </c>
      <c r="C51" s="106">
        <v>1.48</v>
      </c>
      <c r="D51" s="106">
        <v>2.13</v>
      </c>
      <c r="E51" s="106">
        <v>1.85</v>
      </c>
      <c r="F51" s="106">
        <v>0</v>
      </c>
      <c r="G51" s="106">
        <v>0</v>
      </c>
    </row>
    <row r="52" spans="1:7" x14ac:dyDescent="0.25">
      <c r="A52" s="105">
        <v>75</v>
      </c>
      <c r="B52" s="106">
        <v>11.92</v>
      </c>
      <c r="C52" s="106">
        <v>1.37</v>
      </c>
      <c r="D52" s="106">
        <v>1.94</v>
      </c>
      <c r="E52" s="106">
        <v>1.68</v>
      </c>
      <c r="F52" s="106">
        <v>0</v>
      </c>
      <c r="G52" s="106">
        <v>0</v>
      </c>
    </row>
    <row r="53" spans="1:7" x14ac:dyDescent="0.25">
      <c r="A53" s="105">
        <v>76</v>
      </c>
      <c r="B53" s="106">
        <v>11.27</v>
      </c>
      <c r="C53" s="106">
        <v>1.35</v>
      </c>
      <c r="D53" s="106">
        <v>1.77</v>
      </c>
      <c r="E53" s="106">
        <v>1.52</v>
      </c>
      <c r="F53" s="106">
        <v>0</v>
      </c>
      <c r="G53" s="106">
        <v>0</v>
      </c>
    </row>
    <row r="54" spans="1:7" x14ac:dyDescent="0.25">
      <c r="A54" s="105">
        <v>77</v>
      </c>
      <c r="B54" s="106">
        <v>10.64</v>
      </c>
      <c r="C54" s="106">
        <v>1.33</v>
      </c>
      <c r="D54" s="106">
        <v>1.61</v>
      </c>
      <c r="E54" s="106">
        <v>1.37</v>
      </c>
      <c r="F54" s="106">
        <v>0</v>
      </c>
      <c r="G54" s="106">
        <v>0</v>
      </c>
    </row>
    <row r="55" spans="1:7" x14ac:dyDescent="0.25">
      <c r="A55" s="105">
        <v>78</v>
      </c>
      <c r="B55" s="106">
        <v>10.01</v>
      </c>
      <c r="C55" s="106">
        <v>1.31</v>
      </c>
      <c r="D55" s="106">
        <v>1.46</v>
      </c>
      <c r="E55" s="106">
        <v>1.23</v>
      </c>
      <c r="F55" s="106">
        <v>0</v>
      </c>
      <c r="G55" s="106">
        <v>0</v>
      </c>
    </row>
    <row r="56" spans="1:7" x14ac:dyDescent="0.25">
      <c r="A56" s="105">
        <v>79</v>
      </c>
      <c r="B56" s="106">
        <v>9.4</v>
      </c>
      <c r="C56" s="106">
        <v>1.1599999999999999</v>
      </c>
      <c r="D56" s="106">
        <v>1.31</v>
      </c>
      <c r="E56" s="106">
        <v>1.1000000000000001</v>
      </c>
      <c r="F56" s="106">
        <v>0</v>
      </c>
      <c r="G56" s="106">
        <v>0</v>
      </c>
    </row>
    <row r="57" spans="1:7" x14ac:dyDescent="0.25">
      <c r="A57" s="105">
        <v>80</v>
      </c>
      <c r="B57" s="106">
        <v>8.8000000000000007</v>
      </c>
      <c r="C57" s="106">
        <v>1.02</v>
      </c>
      <c r="D57" s="106">
        <v>1.1599999999999999</v>
      </c>
      <c r="E57" s="106">
        <v>0.97</v>
      </c>
      <c r="F57" s="106">
        <v>0</v>
      </c>
      <c r="G57" s="106">
        <v>0</v>
      </c>
    </row>
    <row r="58" spans="1:7" x14ac:dyDescent="0.25">
      <c r="A58" s="105">
        <v>81</v>
      </c>
      <c r="B58" s="106">
        <v>8.2100000000000009</v>
      </c>
      <c r="C58" s="106">
        <v>0.99</v>
      </c>
      <c r="D58" s="106">
        <v>1.04</v>
      </c>
      <c r="E58" s="106">
        <v>0.86</v>
      </c>
      <c r="F58" s="106">
        <v>0</v>
      </c>
      <c r="G58" s="106">
        <v>0</v>
      </c>
    </row>
    <row r="59" spans="1:7" x14ac:dyDescent="0.25">
      <c r="A59" s="105">
        <v>82</v>
      </c>
      <c r="B59" s="106">
        <v>7.65</v>
      </c>
      <c r="C59" s="106">
        <v>0.97</v>
      </c>
      <c r="D59" s="106">
        <v>0.93</v>
      </c>
      <c r="E59" s="106">
        <v>0.76</v>
      </c>
      <c r="F59" s="106">
        <v>0</v>
      </c>
      <c r="G59" s="106">
        <v>0</v>
      </c>
    </row>
    <row r="60" spans="1:7" x14ac:dyDescent="0.25">
      <c r="A60" s="105">
        <v>83</v>
      </c>
      <c r="B60" s="106">
        <v>7.11</v>
      </c>
      <c r="C60" s="106">
        <v>0.94</v>
      </c>
      <c r="D60" s="106">
        <v>0.82</v>
      </c>
      <c r="E60" s="106">
        <v>0.66</v>
      </c>
      <c r="F60" s="106">
        <v>0</v>
      </c>
      <c r="G60" s="106">
        <v>0</v>
      </c>
    </row>
    <row r="61" spans="1:7" x14ac:dyDescent="0.25">
      <c r="A61" s="105">
        <v>84</v>
      </c>
      <c r="B61" s="106">
        <v>6.58</v>
      </c>
      <c r="C61" s="106">
        <v>0.8</v>
      </c>
      <c r="D61" s="106">
        <v>0.72</v>
      </c>
      <c r="E61" s="106">
        <v>0.57999999999999996</v>
      </c>
      <c r="F61" s="106">
        <v>0</v>
      </c>
      <c r="G61" s="106">
        <v>0</v>
      </c>
    </row>
    <row r="62" spans="1:7" x14ac:dyDescent="0.25">
      <c r="A62" s="105">
        <v>85</v>
      </c>
      <c r="B62" s="106">
        <v>6.09</v>
      </c>
      <c r="C62" s="106">
        <v>0.66</v>
      </c>
      <c r="D62" s="106">
        <v>0.62</v>
      </c>
      <c r="E62" s="106">
        <v>0.5</v>
      </c>
      <c r="F62" s="106">
        <v>0</v>
      </c>
      <c r="G62" s="106">
        <v>0</v>
      </c>
    </row>
    <row r="63" spans="1:7" x14ac:dyDescent="0.25">
      <c r="A63" s="105">
        <v>86</v>
      </c>
      <c r="B63" s="106">
        <v>5.62</v>
      </c>
      <c r="C63" s="106">
        <v>0.63</v>
      </c>
      <c r="D63" s="106">
        <v>0.54</v>
      </c>
      <c r="E63" s="106">
        <v>0.44</v>
      </c>
      <c r="F63" s="106">
        <v>0</v>
      </c>
      <c r="G63" s="106">
        <v>0</v>
      </c>
    </row>
    <row r="64" spans="1:7" x14ac:dyDescent="0.25">
      <c r="A64" s="105">
        <v>87</v>
      </c>
      <c r="B64" s="106">
        <v>5.17</v>
      </c>
      <c r="C64" s="106">
        <v>0.61</v>
      </c>
      <c r="D64" s="106">
        <v>0.47</v>
      </c>
      <c r="E64" s="106">
        <v>0.38</v>
      </c>
      <c r="F64" s="106">
        <v>0</v>
      </c>
      <c r="G64" s="106">
        <v>0</v>
      </c>
    </row>
    <row r="65" spans="1:7" x14ac:dyDescent="0.25">
      <c r="A65" s="105">
        <v>88</v>
      </c>
      <c r="B65" s="106">
        <v>4.76</v>
      </c>
      <c r="C65" s="106">
        <v>0.57999999999999996</v>
      </c>
      <c r="D65" s="106">
        <v>0.41</v>
      </c>
      <c r="E65" s="106">
        <v>0.32</v>
      </c>
      <c r="F65" s="106">
        <v>0</v>
      </c>
      <c r="G65" s="106">
        <v>0</v>
      </c>
    </row>
    <row r="66" spans="1:7" x14ac:dyDescent="0.25">
      <c r="A66" s="105">
        <v>89</v>
      </c>
      <c r="B66" s="106">
        <v>4.37</v>
      </c>
      <c r="C66" s="106">
        <v>0.46</v>
      </c>
      <c r="D66" s="106">
        <v>0.35</v>
      </c>
      <c r="E66" s="106">
        <v>0.28000000000000003</v>
      </c>
      <c r="F66" s="106">
        <v>0</v>
      </c>
      <c r="G66" s="106">
        <v>0</v>
      </c>
    </row>
    <row r="67" spans="1:7" x14ac:dyDescent="0.25">
      <c r="A67" s="105">
        <v>90</v>
      </c>
      <c r="B67" s="106">
        <v>4.01</v>
      </c>
      <c r="C67" s="106">
        <v>0.34</v>
      </c>
      <c r="D67" s="106">
        <v>0.28999999999999998</v>
      </c>
      <c r="E67" s="106">
        <v>0.24</v>
      </c>
      <c r="F67" s="106">
        <v>0</v>
      </c>
      <c r="G67" s="106">
        <v>0</v>
      </c>
    </row>
    <row r="68" spans="1:7" x14ac:dyDescent="0.25">
      <c r="A68" s="105">
        <v>91</v>
      </c>
      <c r="B68" s="106">
        <v>3.68</v>
      </c>
      <c r="C68" s="106">
        <v>0.32</v>
      </c>
      <c r="D68" s="106">
        <v>0.25</v>
      </c>
      <c r="E68" s="106">
        <v>0.2</v>
      </c>
      <c r="F68" s="106">
        <v>0</v>
      </c>
      <c r="G68" s="106">
        <v>0</v>
      </c>
    </row>
    <row r="69" spans="1:7" x14ac:dyDescent="0.25">
      <c r="A69" s="105">
        <v>92</v>
      </c>
      <c r="B69" s="106">
        <v>3.38</v>
      </c>
      <c r="C69" s="106">
        <v>0.3</v>
      </c>
      <c r="D69" s="106">
        <v>0.22</v>
      </c>
      <c r="E69" s="106">
        <v>0.17</v>
      </c>
      <c r="F69" s="106">
        <v>0</v>
      </c>
      <c r="G69" s="106">
        <v>0</v>
      </c>
    </row>
    <row r="70" spans="1:7" x14ac:dyDescent="0.25">
      <c r="A70" s="105">
        <v>93</v>
      </c>
      <c r="B70" s="106">
        <v>3.11</v>
      </c>
      <c r="C70" s="106">
        <v>0.28999999999999998</v>
      </c>
      <c r="D70" s="106">
        <v>0.19</v>
      </c>
      <c r="E70" s="106">
        <v>0.15</v>
      </c>
      <c r="F70" s="106">
        <v>0</v>
      </c>
      <c r="G70" s="106">
        <v>0</v>
      </c>
    </row>
    <row r="71" spans="1:7" x14ac:dyDescent="0.25">
      <c r="A71" s="105">
        <v>94</v>
      </c>
      <c r="B71" s="106">
        <v>2.86</v>
      </c>
      <c r="C71" s="106">
        <v>0.27</v>
      </c>
      <c r="D71" s="106">
        <v>0.16</v>
      </c>
      <c r="E71" s="106">
        <v>0.13</v>
      </c>
      <c r="F71" s="106">
        <v>0</v>
      </c>
      <c r="G71" s="106">
        <v>0</v>
      </c>
    </row>
    <row r="72" spans="1:7" x14ac:dyDescent="0.25">
      <c r="A72" s="105">
        <v>95</v>
      </c>
      <c r="B72" s="106">
        <v>2.64</v>
      </c>
      <c r="C72" s="106">
        <v>0.25</v>
      </c>
      <c r="D72" s="106">
        <v>0.14000000000000001</v>
      </c>
      <c r="E72" s="106">
        <v>0.11</v>
      </c>
      <c r="F72" s="106">
        <v>0</v>
      </c>
      <c r="G72" s="106">
        <v>0</v>
      </c>
    </row>
    <row r="73" spans="1:7" x14ac:dyDescent="0.25">
      <c r="A73" s="105">
        <v>96</v>
      </c>
      <c r="B73" s="106">
        <v>2.44</v>
      </c>
      <c r="C73" s="106">
        <v>0.23</v>
      </c>
      <c r="D73" s="106">
        <v>0.13</v>
      </c>
      <c r="E73" s="106">
        <v>0.09</v>
      </c>
      <c r="F73" s="106">
        <v>0</v>
      </c>
      <c r="G73" s="106">
        <v>0</v>
      </c>
    </row>
    <row r="74" spans="1:7" x14ac:dyDescent="0.25">
      <c r="A74" s="105">
        <v>97</v>
      </c>
      <c r="B74" s="106">
        <v>2.27</v>
      </c>
      <c r="C74" s="106">
        <v>0.22</v>
      </c>
      <c r="D74" s="106">
        <v>0.11</v>
      </c>
      <c r="E74" s="106">
        <v>0.08</v>
      </c>
      <c r="F74" s="106">
        <v>0</v>
      </c>
      <c r="G74" s="106">
        <v>0</v>
      </c>
    </row>
    <row r="75" spans="1:7" x14ac:dyDescent="0.25">
      <c r="A75" s="105">
        <v>98</v>
      </c>
      <c r="B75" s="106">
        <v>2.12</v>
      </c>
      <c r="C75" s="106">
        <v>0.21</v>
      </c>
      <c r="D75" s="106">
        <v>0.1</v>
      </c>
      <c r="E75" s="106">
        <v>7.0000000000000007E-2</v>
      </c>
      <c r="F75" s="106">
        <v>0</v>
      </c>
      <c r="G75" s="106">
        <v>0</v>
      </c>
    </row>
    <row r="76" spans="1:7" x14ac:dyDescent="0.25">
      <c r="A76" s="105">
        <v>99</v>
      </c>
      <c r="B76" s="106">
        <v>2</v>
      </c>
      <c r="C76" s="106">
        <v>0.19</v>
      </c>
      <c r="D76" s="106">
        <v>0.09</v>
      </c>
      <c r="E76" s="106">
        <v>0.06</v>
      </c>
      <c r="F76" s="106">
        <v>0</v>
      </c>
      <c r="G76" s="106">
        <v>0</v>
      </c>
    </row>
    <row r="77" spans="1:7" x14ac:dyDescent="0.25">
      <c r="A77" s="105">
        <v>100</v>
      </c>
      <c r="B77" s="106">
        <v>1.91</v>
      </c>
      <c r="C77" s="106">
        <v>0.18</v>
      </c>
      <c r="D77" s="106">
        <v>0.08</v>
      </c>
      <c r="E77" s="106">
        <v>0.06</v>
      </c>
      <c r="F77" s="106">
        <v>0</v>
      </c>
      <c r="G77" s="106">
        <v>0</v>
      </c>
    </row>
  </sheetData>
  <sheetProtection algorithmName="SHA-512" hashValue="RGAJeSNygdGgipxg9WsblzWC8dFuzNPYHOM95xmp1f0l1BsAC+c5FpeJsNMnFve+ZXSwZkF022vERnPJgU6fLA==" saltValue="yrx6IXU+8Mz3VxWfTbilaA==" spinCount="100000" sheet="1" objects="1" scenarios="1"/>
  <conditionalFormatting sqref="A6:A16 A18:A21">
    <cfRule type="expression" dxfId="1569" priority="19" stopIfTrue="1">
      <formula>MOD(ROW(),2)=0</formula>
    </cfRule>
    <cfRule type="expression" dxfId="1568" priority="20" stopIfTrue="1">
      <formula>MOD(ROW(),2)&lt;&gt;0</formula>
    </cfRule>
  </conditionalFormatting>
  <conditionalFormatting sqref="B6:G16 C17:G21">
    <cfRule type="expression" dxfId="1567" priority="21" stopIfTrue="1">
      <formula>MOD(ROW(),2)=0</formula>
    </cfRule>
    <cfRule type="expression" dxfId="1566" priority="22" stopIfTrue="1">
      <formula>MOD(ROW(),2)&lt;&gt;0</formula>
    </cfRule>
  </conditionalFormatting>
  <conditionalFormatting sqref="A17">
    <cfRule type="expression" dxfId="1565" priority="13" stopIfTrue="1">
      <formula>MOD(ROW(),2)=0</formula>
    </cfRule>
    <cfRule type="expression" dxfId="1564" priority="14" stopIfTrue="1">
      <formula>MOD(ROW(),2)&lt;&gt;0</formula>
    </cfRule>
  </conditionalFormatting>
  <conditionalFormatting sqref="B17">
    <cfRule type="expression" dxfId="1563" priority="11" stopIfTrue="1">
      <formula>MOD(ROW(),2)=0</formula>
    </cfRule>
    <cfRule type="expression" dxfId="1562" priority="12" stopIfTrue="1">
      <formula>MOD(ROW(),2)&lt;&gt;0</formula>
    </cfRule>
  </conditionalFormatting>
  <conditionalFormatting sqref="A26:A77">
    <cfRule type="expression" dxfId="1561" priority="5" stopIfTrue="1">
      <formula>MOD(ROW(),2)=0</formula>
    </cfRule>
    <cfRule type="expression" dxfId="1560" priority="6" stopIfTrue="1">
      <formula>MOD(ROW(),2)&lt;&gt;0</formula>
    </cfRule>
  </conditionalFormatting>
  <conditionalFormatting sqref="B26:G77">
    <cfRule type="expression" dxfId="1559" priority="7" stopIfTrue="1">
      <formula>MOD(ROW(),2)=0</formula>
    </cfRule>
    <cfRule type="expression" dxfId="1558" priority="8" stopIfTrue="1">
      <formula>MOD(ROW(),2)&lt;&gt;0</formula>
    </cfRule>
  </conditionalFormatting>
  <conditionalFormatting sqref="B18:B21">
    <cfRule type="expression" dxfId="1557" priority="1" stopIfTrue="1">
      <formula>MOD(ROW(),2)=0</formula>
    </cfRule>
    <cfRule type="expression" dxfId="1556" priority="2" stopIfTrue="1">
      <formula>MOD(ROW(),2)&lt;&gt;0</formula>
    </cfRule>
  </conditionalFormatting>
  <hyperlinks>
    <hyperlink ref="B24" location="Assumptions!A1" display="Assumptions" xr:uid="{18D74B3C-244A-4FE2-9D55-DFBC76BBD1B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1"/>
  <dimension ref="A1:I10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7" width="22.5546875" style="26" customWidth="1"/>
    <col min="8"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x-302</v>
      </c>
      <c r="B3" s="42"/>
      <c r="C3" s="42"/>
      <c r="D3" s="42"/>
      <c r="E3" s="42"/>
      <c r="F3" s="42"/>
      <c r="G3" s="42"/>
      <c r="H3" s="42"/>
      <c r="I3" s="42"/>
    </row>
    <row r="4" spans="1:9" x14ac:dyDescent="0.25">
      <c r="A4" s="44"/>
    </row>
    <row r="6" spans="1:9" x14ac:dyDescent="0.25">
      <c r="A6" s="76" t="s">
        <v>24</v>
      </c>
      <c r="B6" s="78" t="s">
        <v>26</v>
      </c>
      <c r="C6" s="78"/>
      <c r="D6" s="78"/>
      <c r="E6" s="78"/>
      <c r="F6" s="78"/>
      <c r="G6" s="78"/>
    </row>
    <row r="7" spans="1:9" x14ac:dyDescent="0.25">
      <c r="A7" s="77" t="s">
        <v>16</v>
      </c>
      <c r="B7" s="79" t="s">
        <v>46</v>
      </c>
      <c r="C7" s="79"/>
      <c r="D7" s="79"/>
      <c r="E7" s="79"/>
      <c r="F7" s="79"/>
      <c r="G7" s="79"/>
    </row>
    <row r="8" spans="1:9" x14ac:dyDescent="0.25">
      <c r="A8" s="77" t="s">
        <v>49</v>
      </c>
      <c r="B8" s="79" t="s">
        <v>48</v>
      </c>
      <c r="C8" s="79"/>
      <c r="D8" s="79"/>
      <c r="E8" s="79"/>
      <c r="F8" s="79"/>
      <c r="G8" s="79"/>
    </row>
    <row r="9" spans="1:9" x14ac:dyDescent="0.25">
      <c r="A9" s="77" t="s">
        <v>17</v>
      </c>
      <c r="B9" s="79" t="s">
        <v>316</v>
      </c>
      <c r="C9" s="79"/>
      <c r="D9" s="79"/>
      <c r="E9" s="79"/>
      <c r="F9" s="79"/>
      <c r="G9" s="79"/>
    </row>
    <row r="10" spans="1:9" x14ac:dyDescent="0.25">
      <c r="A10" s="77" t="s">
        <v>2</v>
      </c>
      <c r="B10" s="79" t="s">
        <v>326</v>
      </c>
      <c r="C10" s="79"/>
      <c r="D10" s="79"/>
      <c r="E10" s="79"/>
      <c r="F10" s="79"/>
      <c r="G10" s="79"/>
    </row>
    <row r="11" spans="1:9" x14ac:dyDescent="0.25">
      <c r="A11" s="77" t="s">
        <v>23</v>
      </c>
      <c r="B11" s="79" t="s">
        <v>312</v>
      </c>
      <c r="C11" s="79"/>
      <c r="D11" s="79"/>
      <c r="E11" s="79"/>
      <c r="F11" s="79"/>
      <c r="G11" s="79"/>
    </row>
    <row r="12" spans="1:9" x14ac:dyDescent="0.25">
      <c r="A12" s="77" t="s">
        <v>262</v>
      </c>
      <c r="B12" s="79" t="s">
        <v>318</v>
      </c>
      <c r="C12" s="79"/>
      <c r="D12" s="79"/>
      <c r="E12" s="79"/>
      <c r="F12" s="79"/>
      <c r="G12" s="79"/>
    </row>
    <row r="13" spans="1:9" x14ac:dyDescent="0.25">
      <c r="A13" s="77" t="s">
        <v>52</v>
      </c>
      <c r="B13" s="79">
        <v>1</v>
      </c>
      <c r="C13" s="79"/>
      <c r="D13" s="79"/>
      <c r="E13" s="79"/>
      <c r="F13" s="79"/>
      <c r="G13" s="79"/>
    </row>
    <row r="14" spans="1:9" x14ac:dyDescent="0.25">
      <c r="A14" s="77" t="s">
        <v>18</v>
      </c>
      <c r="B14" s="79">
        <v>302</v>
      </c>
      <c r="C14" s="79"/>
      <c r="D14" s="79"/>
      <c r="E14" s="79"/>
      <c r="F14" s="79"/>
      <c r="G14" s="79"/>
    </row>
    <row r="15" spans="1:9" x14ac:dyDescent="0.25">
      <c r="A15" s="77" t="s">
        <v>53</v>
      </c>
      <c r="B15" s="79" t="s">
        <v>327</v>
      </c>
      <c r="C15" s="79"/>
      <c r="D15" s="79"/>
      <c r="E15" s="79"/>
      <c r="F15" s="79"/>
      <c r="G15" s="79"/>
    </row>
    <row r="16" spans="1:9" x14ac:dyDescent="0.25">
      <c r="A16" s="77" t="s">
        <v>54</v>
      </c>
      <c r="B16" s="79" t="s">
        <v>328</v>
      </c>
      <c r="C16" s="79"/>
      <c r="D16" s="79"/>
      <c r="E16" s="79"/>
      <c r="F16" s="79"/>
      <c r="G16" s="79"/>
    </row>
    <row r="17" spans="1:7" x14ac:dyDescent="0.25">
      <c r="A17" s="77" t="s">
        <v>735</v>
      </c>
      <c r="B17" s="83" t="str">
        <f>INDEX('Factor List'!$L:$L,MATCH(B$15,'Factor List'!$J:$J,0))</f>
        <v>Pension sharing following divorce, dated 20 December 2019</v>
      </c>
      <c r="C17" s="79"/>
      <c r="D17" s="79"/>
      <c r="E17" s="79"/>
      <c r="F17" s="79"/>
      <c r="G17" s="79"/>
    </row>
    <row r="18" spans="1:7" x14ac:dyDescent="0.25">
      <c r="A18" s="77" t="s">
        <v>19</v>
      </c>
      <c r="B18" s="90" t="str">
        <f>"26 May 2023"</f>
        <v>26 May 2023</v>
      </c>
      <c r="C18" s="79"/>
      <c r="D18" s="79"/>
      <c r="E18" s="79"/>
      <c r="F18" s="79"/>
      <c r="G18" s="79"/>
    </row>
    <row r="19" spans="1:7" ht="26.4" x14ac:dyDescent="0.25">
      <c r="A19" s="77" t="s">
        <v>20</v>
      </c>
      <c r="B19" s="90">
        <v>45014</v>
      </c>
      <c r="C19" s="79"/>
      <c r="D19" s="79"/>
      <c r="E19" s="79"/>
      <c r="F19" s="79"/>
      <c r="G19" s="79"/>
    </row>
    <row r="20" spans="1:7" x14ac:dyDescent="0.25">
      <c r="A20" s="77" t="s">
        <v>260</v>
      </c>
      <c r="B20" s="83" t="s">
        <v>725</v>
      </c>
      <c r="C20" s="79"/>
      <c r="D20" s="79"/>
      <c r="E20" s="79"/>
      <c r="F20" s="79"/>
      <c r="G20" s="79"/>
    </row>
    <row r="21" spans="1:7" x14ac:dyDescent="0.25">
      <c r="A21" s="77" t="s">
        <v>804</v>
      </c>
      <c r="B21" s="83" t="s">
        <v>803</v>
      </c>
      <c r="C21" s="79"/>
      <c r="D21" s="79"/>
      <c r="E21" s="79"/>
      <c r="F21" s="79"/>
      <c r="G21" s="79"/>
    </row>
    <row r="23" spans="1:7" x14ac:dyDescent="0.25">
      <c r="B23" s="107" t="str">
        <f>HYPERLINK("#'Factor List'!A1","Back to Factor List")</f>
        <v>Back to Factor List</v>
      </c>
    </row>
    <row r="24" spans="1:7" x14ac:dyDescent="0.25">
      <c r="B24" s="107" t="s">
        <v>797</v>
      </c>
    </row>
    <row r="26" spans="1:7" ht="52.8" x14ac:dyDescent="0.25">
      <c r="A26" s="104" t="s">
        <v>273</v>
      </c>
      <c r="B26" s="104" t="s">
        <v>321</v>
      </c>
      <c r="C26" s="104" t="s">
        <v>322</v>
      </c>
      <c r="D26" s="104" t="s">
        <v>323</v>
      </c>
      <c r="E26" s="104" t="s">
        <v>324</v>
      </c>
      <c r="F26" s="104" t="s">
        <v>355</v>
      </c>
      <c r="G26" s="104" t="s">
        <v>325</v>
      </c>
    </row>
    <row r="27" spans="1:7" x14ac:dyDescent="0.25">
      <c r="A27" s="105">
        <v>20</v>
      </c>
      <c r="B27" s="106">
        <v>29.45</v>
      </c>
      <c r="C27" s="106">
        <v>7.03</v>
      </c>
      <c r="D27" s="106"/>
      <c r="E27" s="106"/>
      <c r="F27" s="106">
        <v>0</v>
      </c>
      <c r="G27" s="106">
        <v>0</v>
      </c>
    </row>
    <row r="28" spans="1:7" x14ac:dyDescent="0.25">
      <c r="A28" s="105">
        <v>21</v>
      </c>
      <c r="B28" s="106">
        <v>29.22</v>
      </c>
      <c r="C28" s="106">
        <v>6.97</v>
      </c>
      <c r="D28" s="106"/>
      <c r="E28" s="106"/>
      <c r="F28" s="106">
        <v>0</v>
      </c>
      <c r="G28" s="106">
        <v>0</v>
      </c>
    </row>
    <row r="29" spans="1:7" x14ac:dyDescent="0.25">
      <c r="A29" s="105">
        <v>22</v>
      </c>
      <c r="B29" s="106">
        <v>29</v>
      </c>
      <c r="C29" s="106">
        <v>6.9</v>
      </c>
      <c r="D29" s="106"/>
      <c r="E29" s="106"/>
      <c r="F29" s="106">
        <v>0</v>
      </c>
      <c r="G29" s="106">
        <v>0</v>
      </c>
    </row>
    <row r="30" spans="1:7" x14ac:dyDescent="0.25">
      <c r="A30" s="105">
        <v>23</v>
      </c>
      <c r="B30" s="106">
        <v>28.78</v>
      </c>
      <c r="C30" s="106">
        <v>6.83</v>
      </c>
      <c r="D30" s="106"/>
      <c r="E30" s="106"/>
      <c r="F30" s="106">
        <v>0</v>
      </c>
      <c r="G30" s="106">
        <v>0</v>
      </c>
    </row>
    <row r="31" spans="1:7" x14ac:dyDescent="0.25">
      <c r="A31" s="105">
        <v>24</v>
      </c>
      <c r="B31" s="106">
        <v>28.55</v>
      </c>
      <c r="C31" s="106">
        <v>6.75</v>
      </c>
      <c r="D31" s="106"/>
      <c r="E31" s="106"/>
      <c r="F31" s="106">
        <v>0</v>
      </c>
      <c r="G31" s="106">
        <v>0</v>
      </c>
    </row>
    <row r="32" spans="1:7" x14ac:dyDescent="0.25">
      <c r="A32" s="105">
        <v>25</v>
      </c>
      <c r="B32" s="106">
        <v>28.32</v>
      </c>
      <c r="C32" s="106">
        <v>6.68</v>
      </c>
      <c r="D32" s="106"/>
      <c r="E32" s="106"/>
      <c r="F32" s="106">
        <v>0</v>
      </c>
      <c r="G32" s="106">
        <v>0</v>
      </c>
    </row>
    <row r="33" spans="1:7" x14ac:dyDescent="0.25">
      <c r="A33" s="105">
        <v>26</v>
      </c>
      <c r="B33" s="106">
        <v>28.09</v>
      </c>
      <c r="C33" s="106">
        <v>6.6</v>
      </c>
      <c r="D33" s="106"/>
      <c r="E33" s="106"/>
      <c r="F33" s="106">
        <v>0</v>
      </c>
      <c r="G33" s="106">
        <v>0</v>
      </c>
    </row>
    <row r="34" spans="1:7" x14ac:dyDescent="0.25">
      <c r="A34" s="105">
        <v>27</v>
      </c>
      <c r="B34" s="106">
        <v>27.86</v>
      </c>
      <c r="C34" s="106">
        <v>6.52</v>
      </c>
      <c r="D34" s="106"/>
      <c r="E34" s="106"/>
      <c r="F34" s="106">
        <v>0</v>
      </c>
      <c r="G34" s="106">
        <v>0</v>
      </c>
    </row>
    <row r="35" spans="1:7" x14ac:dyDescent="0.25">
      <c r="A35" s="105">
        <v>28</v>
      </c>
      <c r="B35" s="106">
        <v>27.64</v>
      </c>
      <c r="C35" s="106">
        <v>6.44</v>
      </c>
      <c r="D35" s="106"/>
      <c r="E35" s="106"/>
      <c r="F35" s="106">
        <v>0</v>
      </c>
      <c r="G35" s="106">
        <v>0</v>
      </c>
    </row>
    <row r="36" spans="1:7" x14ac:dyDescent="0.25">
      <c r="A36" s="105">
        <v>29</v>
      </c>
      <c r="B36" s="106">
        <v>27.42</v>
      </c>
      <c r="C36" s="106">
        <v>6.35</v>
      </c>
      <c r="D36" s="106"/>
      <c r="E36" s="106"/>
      <c r="F36" s="106">
        <v>0</v>
      </c>
      <c r="G36" s="106">
        <v>0</v>
      </c>
    </row>
    <row r="37" spans="1:7" x14ac:dyDescent="0.25">
      <c r="A37" s="105">
        <v>30</v>
      </c>
      <c r="B37" s="106">
        <v>27.21</v>
      </c>
      <c r="C37" s="106">
        <v>6.25</v>
      </c>
      <c r="D37" s="106"/>
      <c r="E37" s="106"/>
      <c r="F37" s="106">
        <v>0</v>
      </c>
      <c r="G37" s="106">
        <v>0</v>
      </c>
    </row>
    <row r="38" spans="1:7" x14ac:dyDescent="0.25">
      <c r="A38" s="105">
        <v>31</v>
      </c>
      <c r="B38" s="106">
        <v>26.99</v>
      </c>
      <c r="C38" s="106">
        <v>6.14</v>
      </c>
      <c r="D38" s="106"/>
      <c r="E38" s="106"/>
      <c r="F38" s="106">
        <v>0</v>
      </c>
      <c r="G38" s="106">
        <v>0</v>
      </c>
    </row>
    <row r="39" spans="1:7" x14ac:dyDescent="0.25">
      <c r="A39" s="105">
        <v>32</v>
      </c>
      <c r="B39" s="106">
        <v>26.78</v>
      </c>
      <c r="C39" s="106">
        <v>6.04</v>
      </c>
      <c r="D39" s="106"/>
      <c r="E39" s="106"/>
      <c r="F39" s="106">
        <v>0</v>
      </c>
      <c r="G39" s="106">
        <v>0</v>
      </c>
    </row>
    <row r="40" spans="1:7" x14ac:dyDescent="0.25">
      <c r="A40" s="105">
        <v>33</v>
      </c>
      <c r="B40" s="106">
        <v>26.57</v>
      </c>
      <c r="C40" s="106">
        <v>5.93</v>
      </c>
      <c r="D40" s="106"/>
      <c r="E40" s="106"/>
      <c r="F40" s="106">
        <v>0</v>
      </c>
      <c r="G40" s="106">
        <v>0</v>
      </c>
    </row>
    <row r="41" spans="1:7" x14ac:dyDescent="0.25">
      <c r="A41" s="105">
        <v>34</v>
      </c>
      <c r="B41" s="106">
        <v>26.35</v>
      </c>
      <c r="C41" s="106">
        <v>5.81</v>
      </c>
      <c r="D41" s="106"/>
      <c r="E41" s="106"/>
      <c r="F41" s="106">
        <v>0</v>
      </c>
      <c r="G41" s="106">
        <v>0</v>
      </c>
    </row>
    <row r="42" spans="1:7" x14ac:dyDescent="0.25">
      <c r="A42" s="105">
        <v>35</v>
      </c>
      <c r="B42" s="106">
        <v>26.14</v>
      </c>
      <c r="C42" s="106">
        <v>5.7</v>
      </c>
      <c r="D42" s="106"/>
      <c r="E42" s="106"/>
      <c r="F42" s="106">
        <v>0</v>
      </c>
      <c r="G42" s="106">
        <v>0</v>
      </c>
    </row>
    <row r="43" spans="1:7" x14ac:dyDescent="0.25">
      <c r="A43" s="105">
        <v>36</v>
      </c>
      <c r="B43" s="106">
        <v>25.92</v>
      </c>
      <c r="C43" s="106">
        <v>5.58</v>
      </c>
      <c r="D43" s="106"/>
      <c r="E43" s="106"/>
      <c r="F43" s="106">
        <v>0</v>
      </c>
      <c r="G43" s="106">
        <v>0</v>
      </c>
    </row>
    <row r="44" spans="1:7" x14ac:dyDescent="0.25">
      <c r="A44" s="105">
        <v>37</v>
      </c>
      <c r="B44" s="106">
        <v>25.7</v>
      </c>
      <c r="C44" s="106">
        <v>5.46</v>
      </c>
      <c r="D44" s="106"/>
      <c r="E44" s="106"/>
      <c r="F44" s="106">
        <v>0</v>
      </c>
      <c r="G44" s="106">
        <v>0</v>
      </c>
    </row>
    <row r="45" spans="1:7" x14ac:dyDescent="0.25">
      <c r="A45" s="105">
        <v>38</v>
      </c>
      <c r="B45" s="106">
        <v>25.47</v>
      </c>
      <c r="C45" s="106">
        <v>5.34</v>
      </c>
      <c r="D45" s="106"/>
      <c r="E45" s="106"/>
      <c r="F45" s="106">
        <v>0</v>
      </c>
      <c r="G45" s="106">
        <v>0</v>
      </c>
    </row>
    <row r="46" spans="1:7" x14ac:dyDescent="0.25">
      <c r="A46" s="105">
        <v>39</v>
      </c>
      <c r="B46" s="106">
        <v>25.24</v>
      </c>
      <c r="C46" s="106">
        <v>5.23</v>
      </c>
      <c r="D46" s="106"/>
      <c r="E46" s="106"/>
      <c r="F46" s="106">
        <v>0</v>
      </c>
      <c r="G46" s="106">
        <v>0</v>
      </c>
    </row>
    <row r="47" spans="1:7" x14ac:dyDescent="0.25">
      <c r="A47" s="105">
        <v>40</v>
      </c>
      <c r="B47" s="106">
        <v>24.99</v>
      </c>
      <c r="C47" s="106">
        <v>5.1100000000000003</v>
      </c>
      <c r="D47" s="106"/>
      <c r="E47" s="106"/>
      <c r="F47" s="106">
        <v>0</v>
      </c>
      <c r="G47" s="106">
        <v>0</v>
      </c>
    </row>
    <row r="48" spans="1:7" x14ac:dyDescent="0.25">
      <c r="A48" s="105">
        <v>41</v>
      </c>
      <c r="B48" s="106">
        <v>24.74</v>
      </c>
      <c r="C48" s="106">
        <v>5</v>
      </c>
      <c r="D48" s="106"/>
      <c r="E48" s="106"/>
      <c r="F48" s="106">
        <v>0</v>
      </c>
      <c r="G48" s="106">
        <v>0</v>
      </c>
    </row>
    <row r="49" spans="1:7" x14ac:dyDescent="0.25">
      <c r="A49" s="105">
        <v>42</v>
      </c>
      <c r="B49" s="106">
        <v>24.48</v>
      </c>
      <c r="C49" s="106">
        <v>4.88</v>
      </c>
      <c r="D49" s="106"/>
      <c r="E49" s="106"/>
      <c r="F49" s="106">
        <v>0</v>
      </c>
      <c r="G49" s="106">
        <v>0</v>
      </c>
    </row>
    <row r="50" spans="1:7" x14ac:dyDescent="0.25">
      <c r="A50" s="105">
        <v>43</v>
      </c>
      <c r="B50" s="106">
        <v>24.21</v>
      </c>
      <c r="C50" s="106">
        <v>4.7699999999999996</v>
      </c>
      <c r="D50" s="106"/>
      <c r="E50" s="106"/>
      <c r="F50" s="106">
        <v>0</v>
      </c>
      <c r="G50" s="106">
        <v>0</v>
      </c>
    </row>
    <row r="51" spans="1:7" x14ac:dyDescent="0.25">
      <c r="A51" s="105">
        <v>44</v>
      </c>
      <c r="B51" s="106">
        <v>23.93</v>
      </c>
      <c r="C51" s="106">
        <v>4.6500000000000004</v>
      </c>
      <c r="D51" s="106"/>
      <c r="E51" s="106"/>
      <c r="F51" s="106">
        <v>0</v>
      </c>
      <c r="G51" s="106">
        <v>0</v>
      </c>
    </row>
    <row r="52" spans="1:7" x14ac:dyDescent="0.25">
      <c r="A52" s="105">
        <v>45</v>
      </c>
      <c r="B52" s="106">
        <v>23.64</v>
      </c>
      <c r="C52" s="106">
        <v>4.54</v>
      </c>
      <c r="D52" s="106"/>
      <c r="E52" s="106"/>
      <c r="F52" s="106">
        <v>0</v>
      </c>
      <c r="G52" s="106">
        <v>0</v>
      </c>
    </row>
    <row r="53" spans="1:7" x14ac:dyDescent="0.25">
      <c r="A53" s="105">
        <v>46</v>
      </c>
      <c r="B53" s="106">
        <v>23.35</v>
      </c>
      <c r="C53" s="106">
        <v>4.43</v>
      </c>
      <c r="D53" s="106"/>
      <c r="E53" s="106"/>
      <c r="F53" s="106">
        <v>0</v>
      </c>
      <c r="G53" s="106">
        <v>0</v>
      </c>
    </row>
    <row r="54" spans="1:7" x14ac:dyDescent="0.25">
      <c r="A54" s="105">
        <v>47</v>
      </c>
      <c r="B54" s="106">
        <v>23.05</v>
      </c>
      <c r="C54" s="106">
        <v>4.3099999999999996</v>
      </c>
      <c r="D54" s="106"/>
      <c r="E54" s="106"/>
      <c r="F54" s="106">
        <v>0</v>
      </c>
      <c r="G54" s="106">
        <v>0</v>
      </c>
    </row>
    <row r="55" spans="1:7" x14ac:dyDescent="0.25">
      <c r="A55" s="105">
        <v>48</v>
      </c>
      <c r="B55" s="106">
        <v>22.74</v>
      </c>
      <c r="C55" s="106">
        <v>4.2</v>
      </c>
      <c r="D55" s="106"/>
      <c r="E55" s="106"/>
      <c r="F55" s="106">
        <v>0</v>
      </c>
      <c r="G55" s="106">
        <v>0</v>
      </c>
    </row>
    <row r="56" spans="1:7" x14ac:dyDescent="0.25">
      <c r="A56" s="105">
        <v>49</v>
      </c>
      <c r="B56" s="106">
        <v>22.41</v>
      </c>
      <c r="C56" s="106">
        <v>4.0999999999999996</v>
      </c>
      <c r="D56" s="106"/>
      <c r="E56" s="106"/>
      <c r="F56" s="106">
        <v>0</v>
      </c>
      <c r="G56" s="106">
        <v>0</v>
      </c>
    </row>
    <row r="57" spans="1:7" x14ac:dyDescent="0.25">
      <c r="A57" s="105">
        <v>50</v>
      </c>
      <c r="B57" s="106">
        <v>22.07</v>
      </c>
      <c r="C57" s="106">
        <v>4</v>
      </c>
      <c r="D57" s="106"/>
      <c r="E57" s="106"/>
      <c r="F57" s="106">
        <v>0</v>
      </c>
      <c r="G57" s="106">
        <v>0</v>
      </c>
    </row>
    <row r="58" spans="1:7" x14ac:dyDescent="0.25">
      <c r="A58" s="105">
        <v>51</v>
      </c>
      <c r="B58" s="106">
        <v>21.71</v>
      </c>
      <c r="C58" s="106">
        <v>3.9</v>
      </c>
      <c r="D58" s="106"/>
      <c r="E58" s="106"/>
      <c r="F58" s="106">
        <v>0</v>
      </c>
      <c r="G58" s="106">
        <v>0</v>
      </c>
    </row>
    <row r="59" spans="1:7" x14ac:dyDescent="0.25">
      <c r="A59" s="105">
        <v>52</v>
      </c>
      <c r="B59" s="106">
        <v>21.34</v>
      </c>
      <c r="C59" s="106">
        <v>3.8</v>
      </c>
      <c r="D59" s="106"/>
      <c r="E59" s="106"/>
      <c r="F59" s="106">
        <v>0</v>
      </c>
      <c r="G59" s="106">
        <v>0</v>
      </c>
    </row>
    <row r="60" spans="1:7" x14ac:dyDescent="0.25">
      <c r="A60" s="105">
        <v>53</v>
      </c>
      <c r="B60" s="106">
        <v>20.96</v>
      </c>
      <c r="C60" s="106">
        <v>3.71</v>
      </c>
      <c r="D60" s="106"/>
      <c r="E60" s="106"/>
      <c r="F60" s="106">
        <v>0</v>
      </c>
      <c r="G60" s="106">
        <v>0</v>
      </c>
    </row>
    <row r="61" spans="1:7" x14ac:dyDescent="0.25">
      <c r="A61" s="105">
        <v>54</v>
      </c>
      <c r="B61" s="106">
        <v>20.56</v>
      </c>
      <c r="C61" s="106">
        <v>3.63</v>
      </c>
      <c r="D61" s="106"/>
      <c r="E61" s="106"/>
      <c r="F61" s="106">
        <v>0</v>
      </c>
      <c r="G61" s="106">
        <v>0</v>
      </c>
    </row>
    <row r="62" spans="1:7" x14ac:dyDescent="0.25">
      <c r="A62" s="105">
        <v>55</v>
      </c>
      <c r="B62" s="106">
        <v>20.149999999999999</v>
      </c>
      <c r="C62" s="106">
        <v>3.55</v>
      </c>
      <c r="D62" s="106"/>
      <c r="E62" s="106"/>
      <c r="F62" s="106">
        <v>0</v>
      </c>
      <c r="G62" s="106">
        <v>0</v>
      </c>
    </row>
    <row r="63" spans="1:7" x14ac:dyDescent="0.25">
      <c r="A63" s="105">
        <v>56</v>
      </c>
      <c r="B63" s="106">
        <v>19.72</v>
      </c>
      <c r="C63" s="106">
        <v>3.47</v>
      </c>
      <c r="D63" s="106"/>
      <c r="E63" s="106"/>
      <c r="F63" s="106">
        <v>0</v>
      </c>
      <c r="G63" s="106">
        <v>0</v>
      </c>
    </row>
    <row r="64" spans="1:7" x14ac:dyDescent="0.25">
      <c r="A64" s="105">
        <v>57</v>
      </c>
      <c r="B64" s="106">
        <v>19.28</v>
      </c>
      <c r="C64" s="106">
        <v>3.4</v>
      </c>
      <c r="D64" s="106"/>
      <c r="E64" s="106"/>
      <c r="F64" s="106">
        <v>0</v>
      </c>
      <c r="G64" s="106">
        <v>0</v>
      </c>
    </row>
    <row r="65" spans="1:7" x14ac:dyDescent="0.25">
      <c r="A65" s="105">
        <v>58</v>
      </c>
      <c r="B65" s="106">
        <v>18.82</v>
      </c>
      <c r="C65" s="106">
        <v>3.33</v>
      </c>
      <c r="D65" s="106"/>
      <c r="E65" s="106"/>
      <c r="F65" s="106">
        <v>0</v>
      </c>
      <c r="G65" s="106">
        <v>0</v>
      </c>
    </row>
    <row r="66" spans="1:7" x14ac:dyDescent="0.25">
      <c r="A66" s="105">
        <v>59</v>
      </c>
      <c r="B66" s="106">
        <v>18.350000000000001</v>
      </c>
      <c r="C66" s="106">
        <v>3.26</v>
      </c>
      <c r="D66" s="106"/>
      <c r="E66" s="106"/>
      <c r="F66" s="106">
        <v>0</v>
      </c>
      <c r="G66" s="106">
        <v>0</v>
      </c>
    </row>
    <row r="67" spans="1:7" x14ac:dyDescent="0.25">
      <c r="A67" s="105">
        <v>60</v>
      </c>
      <c r="B67" s="106">
        <v>17.87</v>
      </c>
      <c r="C67" s="106">
        <v>3.2</v>
      </c>
      <c r="D67" s="106"/>
      <c r="E67" s="106"/>
      <c r="F67" s="106">
        <v>0</v>
      </c>
      <c r="G67" s="106">
        <v>0</v>
      </c>
    </row>
    <row r="68" spans="1:7" x14ac:dyDescent="0.25">
      <c r="A68" s="105">
        <v>61</v>
      </c>
      <c r="B68" s="106">
        <v>17.37</v>
      </c>
      <c r="C68" s="106">
        <v>3.14</v>
      </c>
      <c r="D68" s="106"/>
      <c r="E68" s="106"/>
      <c r="F68" s="106">
        <v>0</v>
      </c>
      <c r="G68" s="106">
        <v>0</v>
      </c>
    </row>
    <row r="69" spans="1:7" x14ac:dyDescent="0.25">
      <c r="A69" s="105">
        <v>62</v>
      </c>
      <c r="B69" s="106">
        <v>16.86</v>
      </c>
      <c r="C69" s="106">
        <v>3.08</v>
      </c>
      <c r="D69" s="106"/>
      <c r="E69" s="106"/>
      <c r="F69" s="106">
        <v>0</v>
      </c>
      <c r="G69" s="106">
        <v>0</v>
      </c>
    </row>
    <row r="70" spans="1:7" x14ac:dyDescent="0.25">
      <c r="A70" s="105">
        <v>63</v>
      </c>
      <c r="B70" s="106">
        <v>16.329999999999998</v>
      </c>
      <c r="C70" s="106">
        <v>3.03</v>
      </c>
      <c r="D70" s="106"/>
      <c r="E70" s="106"/>
      <c r="F70" s="106">
        <v>0</v>
      </c>
      <c r="G70" s="106">
        <v>0</v>
      </c>
    </row>
    <row r="71" spans="1:7" x14ac:dyDescent="0.25">
      <c r="A71" s="105">
        <v>64</v>
      </c>
      <c r="B71" s="106">
        <v>15.79</v>
      </c>
      <c r="C71" s="106">
        <v>2.98</v>
      </c>
      <c r="D71" s="106"/>
      <c r="E71" s="106"/>
      <c r="F71" s="106">
        <v>0</v>
      </c>
      <c r="G71" s="106">
        <v>0</v>
      </c>
    </row>
    <row r="72" spans="1:7" x14ac:dyDescent="0.25">
      <c r="A72" s="105">
        <v>65</v>
      </c>
      <c r="B72" s="106">
        <v>15.24</v>
      </c>
      <c r="C72" s="106">
        <v>2.93</v>
      </c>
      <c r="D72" s="106"/>
      <c r="E72" s="106"/>
      <c r="F72" s="106">
        <v>0</v>
      </c>
      <c r="G72" s="106">
        <v>0</v>
      </c>
    </row>
    <row r="73" spans="1:7" x14ac:dyDescent="0.25">
      <c r="A73" s="105">
        <v>66</v>
      </c>
      <c r="B73" s="106">
        <v>14.68</v>
      </c>
      <c r="C73" s="106">
        <v>2.88</v>
      </c>
      <c r="D73" s="106"/>
      <c r="E73" s="106"/>
      <c r="F73" s="106">
        <v>0</v>
      </c>
      <c r="G73" s="106">
        <v>0</v>
      </c>
    </row>
    <row r="74" spans="1:7" x14ac:dyDescent="0.25">
      <c r="A74" s="105">
        <v>67</v>
      </c>
      <c r="B74" s="106">
        <v>14.11</v>
      </c>
      <c r="C74" s="106">
        <v>2.84</v>
      </c>
      <c r="D74" s="106"/>
      <c r="E74" s="106"/>
      <c r="F74" s="106">
        <v>0</v>
      </c>
      <c r="G74" s="106">
        <v>0</v>
      </c>
    </row>
    <row r="75" spans="1:7" x14ac:dyDescent="0.25">
      <c r="A75" s="105">
        <v>68</v>
      </c>
      <c r="B75" s="106">
        <v>13.53</v>
      </c>
      <c r="C75" s="106">
        <v>2.8</v>
      </c>
      <c r="D75" s="106"/>
      <c r="E75" s="106"/>
      <c r="F75" s="106">
        <v>0</v>
      </c>
      <c r="G75" s="106">
        <v>0</v>
      </c>
    </row>
    <row r="76" spans="1:7" x14ac:dyDescent="0.25">
      <c r="A76" s="105">
        <v>69</v>
      </c>
      <c r="B76" s="106">
        <v>12.95</v>
      </c>
      <c r="C76" s="106">
        <v>2.67</v>
      </c>
      <c r="D76" s="106">
        <v>2.37</v>
      </c>
      <c r="E76" s="106">
        <v>2.12</v>
      </c>
      <c r="F76" s="106">
        <v>0</v>
      </c>
      <c r="G76" s="106">
        <v>0</v>
      </c>
    </row>
    <row r="77" spans="1:7" x14ac:dyDescent="0.25">
      <c r="A77" s="105">
        <v>70</v>
      </c>
      <c r="B77" s="106">
        <v>12.36</v>
      </c>
      <c r="C77" s="106">
        <v>2.54</v>
      </c>
      <c r="D77" s="106">
        <v>2.19</v>
      </c>
      <c r="E77" s="106">
        <v>1.95</v>
      </c>
      <c r="F77" s="106">
        <v>0</v>
      </c>
      <c r="G77" s="106">
        <v>0</v>
      </c>
    </row>
    <row r="78" spans="1:7" x14ac:dyDescent="0.25">
      <c r="A78" s="105">
        <v>71</v>
      </c>
      <c r="B78" s="106">
        <v>11.76</v>
      </c>
      <c r="C78" s="106">
        <v>2.5</v>
      </c>
      <c r="D78" s="106">
        <v>2.02</v>
      </c>
      <c r="E78" s="106">
        <v>1.78</v>
      </c>
      <c r="F78" s="106">
        <v>0</v>
      </c>
      <c r="G78" s="106">
        <v>0</v>
      </c>
    </row>
    <row r="79" spans="1:7" x14ac:dyDescent="0.25">
      <c r="A79" s="105">
        <v>72</v>
      </c>
      <c r="B79" s="106">
        <v>11.18</v>
      </c>
      <c r="C79" s="106">
        <v>2.46</v>
      </c>
      <c r="D79" s="106">
        <v>1.87</v>
      </c>
      <c r="E79" s="106">
        <v>1.63</v>
      </c>
      <c r="F79" s="106">
        <v>0</v>
      </c>
      <c r="G79" s="106">
        <v>0</v>
      </c>
    </row>
    <row r="80" spans="1:7" x14ac:dyDescent="0.25">
      <c r="A80" s="105">
        <v>73</v>
      </c>
      <c r="B80" s="106">
        <v>10.59</v>
      </c>
      <c r="C80" s="106">
        <v>2.41</v>
      </c>
      <c r="D80" s="106">
        <v>1.72</v>
      </c>
      <c r="E80" s="106">
        <v>1.48</v>
      </c>
      <c r="F80" s="106">
        <v>0</v>
      </c>
      <c r="G80" s="106">
        <v>0</v>
      </c>
    </row>
    <row r="81" spans="1:7" x14ac:dyDescent="0.25">
      <c r="A81" s="105">
        <v>74</v>
      </c>
      <c r="B81" s="106">
        <v>10.01</v>
      </c>
      <c r="C81" s="106">
        <v>2.2200000000000002</v>
      </c>
      <c r="D81" s="106">
        <v>1.55</v>
      </c>
      <c r="E81" s="106">
        <v>1.34</v>
      </c>
      <c r="F81" s="106">
        <v>0</v>
      </c>
      <c r="G81" s="106">
        <v>0</v>
      </c>
    </row>
    <row r="82" spans="1:7" x14ac:dyDescent="0.25">
      <c r="A82" s="105">
        <v>75</v>
      </c>
      <c r="B82" s="106">
        <v>9.44</v>
      </c>
      <c r="C82" s="106">
        <v>2.0299999999999998</v>
      </c>
      <c r="D82" s="106">
        <v>1.4</v>
      </c>
      <c r="E82" s="106">
        <v>1.21</v>
      </c>
      <c r="F82" s="106">
        <v>0</v>
      </c>
      <c r="G82" s="106">
        <v>0</v>
      </c>
    </row>
    <row r="83" spans="1:7" x14ac:dyDescent="0.25">
      <c r="A83" s="105">
        <v>76</v>
      </c>
      <c r="B83" s="106">
        <v>8.8699999999999992</v>
      </c>
      <c r="C83" s="106">
        <v>1.98</v>
      </c>
      <c r="D83" s="106">
        <v>1.27</v>
      </c>
      <c r="E83" s="106">
        <v>1.08</v>
      </c>
      <c r="F83" s="106">
        <v>0</v>
      </c>
      <c r="G83" s="106">
        <v>0</v>
      </c>
    </row>
    <row r="84" spans="1:7" x14ac:dyDescent="0.25">
      <c r="A84" s="105">
        <v>77</v>
      </c>
      <c r="B84" s="106">
        <v>8.32</v>
      </c>
      <c r="C84" s="106">
        <v>1.93</v>
      </c>
      <c r="D84" s="106">
        <v>1.1499999999999999</v>
      </c>
      <c r="E84" s="106">
        <v>0.97</v>
      </c>
      <c r="F84" s="106">
        <v>0</v>
      </c>
      <c r="G84" s="106">
        <v>0</v>
      </c>
    </row>
    <row r="85" spans="1:7" x14ac:dyDescent="0.25">
      <c r="A85" s="105">
        <v>78</v>
      </c>
      <c r="B85" s="106">
        <v>7.79</v>
      </c>
      <c r="C85" s="106">
        <v>1.88</v>
      </c>
      <c r="D85" s="106">
        <v>1.04</v>
      </c>
      <c r="E85" s="106">
        <v>0.86</v>
      </c>
      <c r="F85" s="106">
        <v>0</v>
      </c>
      <c r="G85" s="106">
        <v>0</v>
      </c>
    </row>
    <row r="86" spans="1:7" x14ac:dyDescent="0.25">
      <c r="A86" s="105">
        <v>79</v>
      </c>
      <c r="B86" s="106">
        <v>7.27</v>
      </c>
      <c r="C86" s="106">
        <v>1.66</v>
      </c>
      <c r="D86" s="106">
        <v>0.91</v>
      </c>
      <c r="E86" s="106">
        <v>0.76</v>
      </c>
      <c r="F86" s="106">
        <v>0</v>
      </c>
      <c r="G86" s="106">
        <v>0</v>
      </c>
    </row>
    <row r="87" spans="1:7" x14ac:dyDescent="0.25">
      <c r="A87" s="105">
        <v>80</v>
      </c>
      <c r="B87" s="106">
        <v>6.77</v>
      </c>
      <c r="C87" s="106">
        <v>1.44</v>
      </c>
      <c r="D87" s="106">
        <v>0.79</v>
      </c>
      <c r="E87" s="106">
        <v>0.67</v>
      </c>
      <c r="F87" s="106">
        <v>0</v>
      </c>
      <c r="G87" s="106">
        <v>0</v>
      </c>
    </row>
    <row r="88" spans="1:7" x14ac:dyDescent="0.25">
      <c r="A88" s="105">
        <v>81</v>
      </c>
      <c r="B88" s="106">
        <v>6.3</v>
      </c>
      <c r="C88" s="106">
        <v>1.39</v>
      </c>
      <c r="D88" s="106">
        <v>0.71</v>
      </c>
      <c r="E88" s="106">
        <v>0.59</v>
      </c>
      <c r="F88" s="106">
        <v>0</v>
      </c>
      <c r="G88" s="106">
        <v>0</v>
      </c>
    </row>
    <row r="89" spans="1:7" x14ac:dyDescent="0.25">
      <c r="A89" s="105">
        <v>82</v>
      </c>
      <c r="B89" s="106">
        <v>5.84</v>
      </c>
      <c r="C89" s="106">
        <v>1.33</v>
      </c>
      <c r="D89" s="106">
        <v>0.63</v>
      </c>
      <c r="E89" s="106">
        <v>0.51</v>
      </c>
      <c r="F89" s="106">
        <v>0</v>
      </c>
      <c r="G89" s="106">
        <v>0</v>
      </c>
    </row>
    <row r="90" spans="1:7" x14ac:dyDescent="0.25">
      <c r="A90" s="105">
        <v>83</v>
      </c>
      <c r="B90" s="106">
        <v>5.4</v>
      </c>
      <c r="C90" s="106">
        <v>1.28</v>
      </c>
      <c r="D90" s="106">
        <v>0.56000000000000005</v>
      </c>
      <c r="E90" s="106">
        <v>0.45</v>
      </c>
      <c r="F90" s="106">
        <v>0</v>
      </c>
      <c r="G90" s="106">
        <v>0</v>
      </c>
    </row>
    <row r="91" spans="1:7" x14ac:dyDescent="0.25">
      <c r="A91" s="105">
        <v>84</v>
      </c>
      <c r="B91" s="106">
        <v>4.99</v>
      </c>
      <c r="C91" s="106">
        <v>1.08</v>
      </c>
      <c r="D91" s="106">
        <v>0.47</v>
      </c>
      <c r="E91" s="106">
        <v>0.39</v>
      </c>
      <c r="F91" s="106">
        <v>0</v>
      </c>
      <c r="G91" s="106">
        <v>0</v>
      </c>
    </row>
    <row r="92" spans="1:7" x14ac:dyDescent="0.25">
      <c r="A92" s="105">
        <v>85</v>
      </c>
      <c r="B92" s="106">
        <v>4.5999999999999996</v>
      </c>
      <c r="C92" s="106">
        <v>0.88</v>
      </c>
      <c r="D92" s="106">
        <v>0.39</v>
      </c>
      <c r="E92" s="106">
        <v>0.33</v>
      </c>
      <c r="F92" s="106">
        <v>0</v>
      </c>
      <c r="G92" s="106">
        <v>0</v>
      </c>
    </row>
    <row r="93" spans="1:7" x14ac:dyDescent="0.25">
      <c r="A93" s="105">
        <v>86</v>
      </c>
      <c r="B93" s="106">
        <v>4.2300000000000004</v>
      </c>
      <c r="C93" s="106">
        <v>0.84</v>
      </c>
      <c r="D93" s="106">
        <v>0.34</v>
      </c>
      <c r="E93" s="106">
        <v>0.28999999999999998</v>
      </c>
      <c r="F93" s="106">
        <v>0</v>
      </c>
      <c r="G93" s="106">
        <v>0</v>
      </c>
    </row>
    <row r="94" spans="1:7" x14ac:dyDescent="0.25">
      <c r="A94" s="105">
        <v>87</v>
      </c>
      <c r="B94" s="106">
        <v>3.88</v>
      </c>
      <c r="C94" s="106">
        <v>0.79</v>
      </c>
      <c r="D94" s="106">
        <v>0.3</v>
      </c>
      <c r="E94" s="106">
        <v>0.24</v>
      </c>
      <c r="F94" s="106">
        <v>0</v>
      </c>
      <c r="G94" s="106">
        <v>0</v>
      </c>
    </row>
    <row r="95" spans="1:7" x14ac:dyDescent="0.25">
      <c r="A95" s="105">
        <v>88</v>
      </c>
      <c r="B95" s="106">
        <v>3.56</v>
      </c>
      <c r="C95" s="106">
        <v>0.75</v>
      </c>
      <c r="D95" s="106">
        <v>0.26</v>
      </c>
      <c r="E95" s="106">
        <v>0.21</v>
      </c>
      <c r="F95" s="106">
        <v>0</v>
      </c>
      <c r="G95" s="106">
        <v>0</v>
      </c>
    </row>
    <row r="96" spans="1:7" x14ac:dyDescent="0.25">
      <c r="A96" s="105">
        <v>89</v>
      </c>
      <c r="B96" s="106">
        <v>3.25</v>
      </c>
      <c r="C96" s="106">
        <v>0.59</v>
      </c>
      <c r="D96" s="106">
        <v>0.21</v>
      </c>
      <c r="E96" s="106">
        <v>0.18</v>
      </c>
      <c r="F96" s="106">
        <v>0</v>
      </c>
      <c r="G96" s="106">
        <v>0</v>
      </c>
    </row>
    <row r="97" spans="1:7" x14ac:dyDescent="0.25">
      <c r="A97" s="105">
        <v>90</v>
      </c>
      <c r="B97" s="106">
        <v>2.97</v>
      </c>
      <c r="C97" s="106">
        <v>0.44</v>
      </c>
      <c r="D97" s="106">
        <v>0.17</v>
      </c>
      <c r="E97" s="106">
        <v>0.15</v>
      </c>
      <c r="F97" s="106">
        <v>0</v>
      </c>
      <c r="G97" s="106">
        <v>0</v>
      </c>
    </row>
    <row r="98" spans="1:7" x14ac:dyDescent="0.25">
      <c r="A98" s="105">
        <v>91</v>
      </c>
      <c r="B98" s="106">
        <v>2.72</v>
      </c>
      <c r="C98" s="106">
        <v>0.41</v>
      </c>
      <c r="D98" s="106">
        <v>0.15</v>
      </c>
      <c r="E98" s="106">
        <v>0.13</v>
      </c>
      <c r="F98" s="106">
        <v>0</v>
      </c>
      <c r="G98" s="106">
        <v>0</v>
      </c>
    </row>
    <row r="99" spans="1:7" x14ac:dyDescent="0.25">
      <c r="A99" s="105">
        <v>92</v>
      </c>
      <c r="B99" s="106">
        <v>2.48</v>
      </c>
      <c r="C99" s="106">
        <v>0.38</v>
      </c>
      <c r="D99" s="106">
        <v>0.12</v>
      </c>
      <c r="E99" s="106">
        <v>0.11</v>
      </c>
      <c r="F99" s="106">
        <v>0</v>
      </c>
      <c r="G99" s="106">
        <v>0</v>
      </c>
    </row>
    <row r="100" spans="1:7" x14ac:dyDescent="0.25">
      <c r="A100" s="105">
        <v>93</v>
      </c>
      <c r="B100" s="106">
        <v>2.27</v>
      </c>
      <c r="C100" s="106">
        <v>0.36</v>
      </c>
      <c r="D100" s="106">
        <v>0.11</v>
      </c>
      <c r="E100" s="106">
        <v>0.09</v>
      </c>
      <c r="F100" s="106">
        <v>0</v>
      </c>
      <c r="G100" s="106">
        <v>0</v>
      </c>
    </row>
    <row r="101" spans="1:7" x14ac:dyDescent="0.25">
      <c r="A101" s="105">
        <v>94</v>
      </c>
      <c r="B101" s="106">
        <v>2.08</v>
      </c>
      <c r="C101" s="106">
        <v>0.33</v>
      </c>
      <c r="D101" s="106">
        <v>0.09</v>
      </c>
      <c r="E101" s="106">
        <v>7.0000000000000007E-2</v>
      </c>
      <c r="F101" s="106">
        <v>0</v>
      </c>
      <c r="G101" s="106">
        <v>0</v>
      </c>
    </row>
    <row r="102" spans="1:7" x14ac:dyDescent="0.25">
      <c r="A102" s="105">
        <v>95</v>
      </c>
      <c r="B102" s="106">
        <v>1.9</v>
      </c>
      <c r="C102" s="106">
        <v>0.31</v>
      </c>
      <c r="D102" s="106">
        <v>0.08</v>
      </c>
      <c r="E102" s="106">
        <v>0.06</v>
      </c>
      <c r="F102" s="106">
        <v>0</v>
      </c>
      <c r="G102" s="106">
        <v>0</v>
      </c>
    </row>
  </sheetData>
  <sheetProtection algorithmName="SHA-512" hashValue="qE0b3cCOiVUN6sz2g29tp5ngEBgBOyXAwL/kSBBtvm+uRsDY5E33ZiqMgVfQSIkogMFbkVUYYW8bk03NOiJY8A==" saltValue="PXaZpDTLpkdFZqb/59lG8w==" spinCount="100000" sheet="1" objects="1" scenarios="1"/>
  <conditionalFormatting sqref="A6:A16 A18:A21">
    <cfRule type="expression" dxfId="1555" priority="19" stopIfTrue="1">
      <formula>MOD(ROW(),2)=0</formula>
    </cfRule>
    <cfRule type="expression" dxfId="1554" priority="20" stopIfTrue="1">
      <formula>MOD(ROW(),2)&lt;&gt;0</formula>
    </cfRule>
  </conditionalFormatting>
  <conditionalFormatting sqref="B6:G16 C17:G21">
    <cfRule type="expression" dxfId="1553" priority="21" stopIfTrue="1">
      <formula>MOD(ROW(),2)=0</formula>
    </cfRule>
    <cfRule type="expression" dxfId="1552" priority="22" stopIfTrue="1">
      <formula>MOD(ROW(),2)&lt;&gt;0</formula>
    </cfRule>
  </conditionalFormatting>
  <conditionalFormatting sqref="A17">
    <cfRule type="expression" dxfId="1551" priority="13" stopIfTrue="1">
      <formula>MOD(ROW(),2)=0</formula>
    </cfRule>
    <cfRule type="expression" dxfId="1550" priority="14" stopIfTrue="1">
      <formula>MOD(ROW(),2)&lt;&gt;0</formula>
    </cfRule>
  </conditionalFormatting>
  <conditionalFormatting sqref="B17">
    <cfRule type="expression" dxfId="1549" priority="11" stopIfTrue="1">
      <formula>MOD(ROW(),2)=0</formula>
    </cfRule>
    <cfRule type="expression" dxfId="1548" priority="12" stopIfTrue="1">
      <formula>MOD(ROW(),2)&lt;&gt;0</formula>
    </cfRule>
  </conditionalFormatting>
  <conditionalFormatting sqref="A26:A102">
    <cfRule type="expression" dxfId="1547" priority="5" stopIfTrue="1">
      <formula>MOD(ROW(),2)=0</formula>
    </cfRule>
    <cfRule type="expression" dxfId="1546" priority="6" stopIfTrue="1">
      <formula>MOD(ROW(),2)&lt;&gt;0</formula>
    </cfRule>
  </conditionalFormatting>
  <conditionalFormatting sqref="B26:G102">
    <cfRule type="expression" dxfId="1545" priority="7" stopIfTrue="1">
      <formula>MOD(ROW(),2)=0</formula>
    </cfRule>
    <cfRule type="expression" dxfId="1544" priority="8" stopIfTrue="1">
      <formula>MOD(ROW(),2)&lt;&gt;0</formula>
    </cfRule>
  </conditionalFormatting>
  <conditionalFormatting sqref="B18:B21">
    <cfRule type="expression" dxfId="1543" priority="1" stopIfTrue="1">
      <formula>MOD(ROW(),2)=0</formula>
    </cfRule>
    <cfRule type="expression" dxfId="1542" priority="2" stopIfTrue="1">
      <formula>MOD(ROW(),2)&lt;&gt;0</formula>
    </cfRule>
  </conditionalFormatting>
  <hyperlinks>
    <hyperlink ref="B24" location="Assumptions!A1" display="Assumptions" xr:uid="{181F64DF-7797-43AA-8E49-617E02DABA0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61"/>
  <sheetViews>
    <sheetView showGridLines="0" topLeftCell="A17" zoomScale="85" zoomScaleNormal="85" workbookViewId="0">
      <selection activeCell="E57" sqref="E57"/>
    </sheetView>
  </sheetViews>
  <sheetFormatPr defaultRowHeight="13.2" x14ac:dyDescent="0.25"/>
  <cols>
    <col min="1" max="1" width="66.88671875" customWidth="1"/>
    <col min="2" max="2" width="3.44140625" customWidth="1"/>
    <col min="3" max="3" width="62.5546875" customWidth="1"/>
    <col min="257" max="257" width="66.88671875" customWidth="1"/>
    <col min="258" max="258" width="3.44140625" customWidth="1"/>
    <col min="259" max="259" width="62.5546875" customWidth="1"/>
    <col min="513" max="513" width="66.88671875" customWidth="1"/>
    <col min="514" max="514" width="3.44140625" customWidth="1"/>
    <col min="515" max="515" width="62.5546875" customWidth="1"/>
    <col min="769" max="769" width="66.88671875" customWidth="1"/>
    <col min="770" max="770" width="3.44140625" customWidth="1"/>
    <col min="771" max="771" width="62.5546875" customWidth="1"/>
    <col min="1025" max="1025" width="66.88671875" customWidth="1"/>
    <col min="1026" max="1026" width="3.44140625" customWidth="1"/>
    <col min="1027" max="1027" width="62.5546875" customWidth="1"/>
    <col min="1281" max="1281" width="66.88671875" customWidth="1"/>
    <col min="1282" max="1282" width="3.44140625" customWidth="1"/>
    <col min="1283" max="1283" width="62.5546875" customWidth="1"/>
    <col min="1537" max="1537" width="66.88671875" customWidth="1"/>
    <col min="1538" max="1538" width="3.44140625" customWidth="1"/>
    <col min="1539" max="1539" width="62.5546875" customWidth="1"/>
    <col min="1793" max="1793" width="66.88671875" customWidth="1"/>
    <col min="1794" max="1794" width="3.44140625" customWidth="1"/>
    <col min="1795" max="1795" width="62.5546875" customWidth="1"/>
    <col min="2049" max="2049" width="66.88671875" customWidth="1"/>
    <col min="2050" max="2050" width="3.44140625" customWidth="1"/>
    <col min="2051" max="2051" width="62.5546875" customWidth="1"/>
    <col min="2305" max="2305" width="66.88671875" customWidth="1"/>
    <col min="2306" max="2306" width="3.44140625" customWidth="1"/>
    <col min="2307" max="2307" width="62.5546875" customWidth="1"/>
    <col min="2561" max="2561" width="66.88671875" customWidth="1"/>
    <col min="2562" max="2562" width="3.44140625" customWidth="1"/>
    <col min="2563" max="2563" width="62.5546875" customWidth="1"/>
    <col min="2817" max="2817" width="66.88671875" customWidth="1"/>
    <col min="2818" max="2818" width="3.44140625" customWidth="1"/>
    <col min="2819" max="2819" width="62.5546875" customWidth="1"/>
    <col min="3073" max="3073" width="66.88671875" customWidth="1"/>
    <col min="3074" max="3074" width="3.44140625" customWidth="1"/>
    <col min="3075" max="3075" width="62.5546875" customWidth="1"/>
    <col min="3329" max="3329" width="66.88671875" customWidth="1"/>
    <col min="3330" max="3330" width="3.44140625" customWidth="1"/>
    <col min="3331" max="3331" width="62.5546875" customWidth="1"/>
    <col min="3585" max="3585" width="66.88671875" customWidth="1"/>
    <col min="3586" max="3586" width="3.44140625" customWidth="1"/>
    <col min="3587" max="3587" width="62.5546875" customWidth="1"/>
    <col min="3841" max="3841" width="66.88671875" customWidth="1"/>
    <col min="3842" max="3842" width="3.44140625" customWidth="1"/>
    <col min="3843" max="3843" width="62.5546875" customWidth="1"/>
    <col min="4097" max="4097" width="66.88671875" customWidth="1"/>
    <col min="4098" max="4098" width="3.44140625" customWidth="1"/>
    <col min="4099" max="4099" width="62.5546875" customWidth="1"/>
    <col min="4353" max="4353" width="66.88671875" customWidth="1"/>
    <col min="4354" max="4354" width="3.44140625" customWidth="1"/>
    <col min="4355" max="4355" width="62.5546875" customWidth="1"/>
    <col min="4609" max="4609" width="66.88671875" customWidth="1"/>
    <col min="4610" max="4610" width="3.44140625" customWidth="1"/>
    <col min="4611" max="4611" width="62.5546875" customWidth="1"/>
    <col min="4865" max="4865" width="66.88671875" customWidth="1"/>
    <col min="4866" max="4866" width="3.44140625" customWidth="1"/>
    <col min="4867" max="4867" width="62.5546875" customWidth="1"/>
    <col min="5121" max="5121" width="66.88671875" customWidth="1"/>
    <col min="5122" max="5122" width="3.44140625" customWidth="1"/>
    <col min="5123" max="5123" width="62.5546875" customWidth="1"/>
    <col min="5377" max="5377" width="66.88671875" customWidth="1"/>
    <col min="5378" max="5378" width="3.44140625" customWidth="1"/>
    <col min="5379" max="5379" width="62.5546875" customWidth="1"/>
    <col min="5633" max="5633" width="66.88671875" customWidth="1"/>
    <col min="5634" max="5634" width="3.44140625" customWidth="1"/>
    <col min="5635" max="5635" width="62.5546875" customWidth="1"/>
    <col min="5889" max="5889" width="66.88671875" customWidth="1"/>
    <col min="5890" max="5890" width="3.44140625" customWidth="1"/>
    <col min="5891" max="5891" width="62.5546875" customWidth="1"/>
    <col min="6145" max="6145" width="66.88671875" customWidth="1"/>
    <col min="6146" max="6146" width="3.44140625" customWidth="1"/>
    <col min="6147" max="6147" width="62.5546875" customWidth="1"/>
    <col min="6401" max="6401" width="66.88671875" customWidth="1"/>
    <col min="6402" max="6402" width="3.44140625" customWidth="1"/>
    <col min="6403" max="6403" width="62.5546875" customWidth="1"/>
    <col min="6657" max="6657" width="66.88671875" customWidth="1"/>
    <col min="6658" max="6658" width="3.44140625" customWidth="1"/>
    <col min="6659" max="6659" width="62.5546875" customWidth="1"/>
    <col min="6913" max="6913" width="66.88671875" customWidth="1"/>
    <col min="6914" max="6914" width="3.44140625" customWidth="1"/>
    <col min="6915" max="6915" width="62.5546875" customWidth="1"/>
    <col min="7169" max="7169" width="66.88671875" customWidth="1"/>
    <col min="7170" max="7170" width="3.44140625" customWidth="1"/>
    <col min="7171" max="7171" width="62.5546875" customWidth="1"/>
    <col min="7425" max="7425" width="66.88671875" customWidth="1"/>
    <col min="7426" max="7426" width="3.44140625" customWidth="1"/>
    <col min="7427" max="7427" width="62.5546875" customWidth="1"/>
    <col min="7681" max="7681" width="66.88671875" customWidth="1"/>
    <col min="7682" max="7682" width="3.44140625" customWidth="1"/>
    <col min="7683" max="7683" width="62.5546875" customWidth="1"/>
    <col min="7937" max="7937" width="66.88671875" customWidth="1"/>
    <col min="7938" max="7938" width="3.44140625" customWidth="1"/>
    <col min="7939" max="7939" width="62.5546875" customWidth="1"/>
    <col min="8193" max="8193" width="66.88671875" customWidth="1"/>
    <col min="8194" max="8194" width="3.44140625" customWidth="1"/>
    <col min="8195" max="8195" width="62.5546875" customWidth="1"/>
    <col min="8449" max="8449" width="66.88671875" customWidth="1"/>
    <col min="8450" max="8450" width="3.44140625" customWidth="1"/>
    <col min="8451" max="8451" width="62.5546875" customWidth="1"/>
    <col min="8705" max="8705" width="66.88671875" customWidth="1"/>
    <col min="8706" max="8706" width="3.44140625" customWidth="1"/>
    <col min="8707" max="8707" width="62.5546875" customWidth="1"/>
    <col min="8961" max="8961" width="66.88671875" customWidth="1"/>
    <col min="8962" max="8962" width="3.44140625" customWidth="1"/>
    <col min="8963" max="8963" width="62.5546875" customWidth="1"/>
    <col min="9217" max="9217" width="66.88671875" customWidth="1"/>
    <col min="9218" max="9218" width="3.44140625" customWidth="1"/>
    <col min="9219" max="9219" width="62.5546875" customWidth="1"/>
    <col min="9473" max="9473" width="66.88671875" customWidth="1"/>
    <col min="9474" max="9474" width="3.44140625" customWidth="1"/>
    <col min="9475" max="9475" width="62.5546875" customWidth="1"/>
    <col min="9729" max="9729" width="66.88671875" customWidth="1"/>
    <col min="9730" max="9730" width="3.44140625" customWidth="1"/>
    <col min="9731" max="9731" width="62.5546875" customWidth="1"/>
    <col min="9985" max="9985" width="66.88671875" customWidth="1"/>
    <col min="9986" max="9986" width="3.44140625" customWidth="1"/>
    <col min="9987" max="9987" width="62.5546875" customWidth="1"/>
    <col min="10241" max="10241" width="66.88671875" customWidth="1"/>
    <col min="10242" max="10242" width="3.44140625" customWidth="1"/>
    <col min="10243" max="10243" width="62.5546875" customWidth="1"/>
    <col min="10497" max="10497" width="66.88671875" customWidth="1"/>
    <col min="10498" max="10498" width="3.44140625" customWidth="1"/>
    <col min="10499" max="10499" width="62.5546875" customWidth="1"/>
    <col min="10753" max="10753" width="66.88671875" customWidth="1"/>
    <col min="10754" max="10754" width="3.44140625" customWidth="1"/>
    <col min="10755" max="10755" width="62.5546875" customWidth="1"/>
    <col min="11009" max="11009" width="66.88671875" customWidth="1"/>
    <col min="11010" max="11010" width="3.44140625" customWidth="1"/>
    <col min="11011" max="11011" width="62.5546875" customWidth="1"/>
    <col min="11265" max="11265" width="66.88671875" customWidth="1"/>
    <col min="11266" max="11266" width="3.44140625" customWidth="1"/>
    <col min="11267" max="11267" width="62.5546875" customWidth="1"/>
    <col min="11521" max="11521" width="66.88671875" customWidth="1"/>
    <col min="11522" max="11522" width="3.44140625" customWidth="1"/>
    <col min="11523" max="11523" width="62.5546875" customWidth="1"/>
    <col min="11777" max="11777" width="66.88671875" customWidth="1"/>
    <col min="11778" max="11778" width="3.44140625" customWidth="1"/>
    <col min="11779" max="11779" width="62.5546875" customWidth="1"/>
    <col min="12033" max="12033" width="66.88671875" customWidth="1"/>
    <col min="12034" max="12034" width="3.44140625" customWidth="1"/>
    <col min="12035" max="12035" width="62.5546875" customWidth="1"/>
    <col min="12289" max="12289" width="66.88671875" customWidth="1"/>
    <col min="12290" max="12290" width="3.44140625" customWidth="1"/>
    <col min="12291" max="12291" width="62.5546875" customWidth="1"/>
    <col min="12545" max="12545" width="66.88671875" customWidth="1"/>
    <col min="12546" max="12546" width="3.44140625" customWidth="1"/>
    <col min="12547" max="12547" width="62.5546875" customWidth="1"/>
    <col min="12801" max="12801" width="66.88671875" customWidth="1"/>
    <col min="12802" max="12802" width="3.44140625" customWidth="1"/>
    <col min="12803" max="12803" width="62.5546875" customWidth="1"/>
    <col min="13057" max="13057" width="66.88671875" customWidth="1"/>
    <col min="13058" max="13058" width="3.44140625" customWidth="1"/>
    <col min="13059" max="13059" width="62.5546875" customWidth="1"/>
    <col min="13313" max="13313" width="66.88671875" customWidth="1"/>
    <col min="13314" max="13314" width="3.44140625" customWidth="1"/>
    <col min="13315" max="13315" width="62.5546875" customWidth="1"/>
    <col min="13569" max="13569" width="66.88671875" customWidth="1"/>
    <col min="13570" max="13570" width="3.44140625" customWidth="1"/>
    <col min="13571" max="13571" width="62.5546875" customWidth="1"/>
    <col min="13825" max="13825" width="66.88671875" customWidth="1"/>
    <col min="13826" max="13826" width="3.44140625" customWidth="1"/>
    <col min="13827" max="13827" width="62.5546875" customWidth="1"/>
    <col min="14081" max="14081" width="66.88671875" customWidth="1"/>
    <col min="14082" max="14082" width="3.44140625" customWidth="1"/>
    <col min="14083" max="14083" width="62.5546875" customWidth="1"/>
    <col min="14337" max="14337" width="66.88671875" customWidth="1"/>
    <col min="14338" max="14338" width="3.44140625" customWidth="1"/>
    <col min="14339" max="14339" width="62.5546875" customWidth="1"/>
    <col min="14593" max="14593" width="66.88671875" customWidth="1"/>
    <col min="14594" max="14594" width="3.44140625" customWidth="1"/>
    <col min="14595" max="14595" width="62.5546875" customWidth="1"/>
    <col min="14849" max="14849" width="66.88671875" customWidth="1"/>
    <col min="14850" max="14850" width="3.44140625" customWidth="1"/>
    <col min="14851" max="14851" width="62.5546875" customWidth="1"/>
    <col min="15105" max="15105" width="66.88671875" customWidth="1"/>
    <col min="15106" max="15106" width="3.44140625" customWidth="1"/>
    <col min="15107" max="15107" width="62.5546875" customWidth="1"/>
    <col min="15361" max="15361" width="66.88671875" customWidth="1"/>
    <col min="15362" max="15362" width="3.44140625" customWidth="1"/>
    <col min="15363" max="15363" width="62.5546875" customWidth="1"/>
    <col min="15617" max="15617" width="66.88671875" customWidth="1"/>
    <col min="15618" max="15618" width="3.44140625" customWidth="1"/>
    <col min="15619" max="15619" width="62.5546875" customWidth="1"/>
    <col min="15873" max="15873" width="66.88671875" customWidth="1"/>
    <col min="15874" max="15874" width="3.44140625" customWidth="1"/>
    <col min="15875" max="15875" width="62.5546875" customWidth="1"/>
    <col min="16129" max="16129" width="66.88671875" customWidth="1"/>
    <col min="16130" max="16130" width="3.4414062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NHSPS_S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8"/>
      <c r="B4" s="28"/>
    </row>
    <row r="5" spans="1:12" x14ac:dyDescent="0.25">
      <c r="E5" s="8"/>
      <c r="F5" s="8"/>
      <c r="G5" s="8"/>
    </row>
    <row r="6" spans="1:12" ht="15.6" x14ac:dyDescent="0.25">
      <c r="A6" s="96" t="s">
        <v>40</v>
      </c>
      <c r="B6" s="77"/>
      <c r="C6" s="77"/>
    </row>
    <row r="7" spans="1:12" x14ac:dyDescent="0.25">
      <c r="A7" s="91"/>
      <c r="B7" s="91"/>
      <c r="C7" s="91"/>
    </row>
    <row r="8" spans="1:12" x14ac:dyDescent="0.25">
      <c r="A8" s="93" t="s">
        <v>357</v>
      </c>
      <c r="B8" s="91"/>
      <c r="C8" s="91"/>
    </row>
    <row r="9" spans="1:12" x14ac:dyDescent="0.25">
      <c r="A9" s="93" t="s">
        <v>359</v>
      </c>
      <c r="B9" s="91"/>
      <c r="C9" s="91"/>
    </row>
    <row r="11" spans="1:12" x14ac:dyDescent="0.25">
      <c r="A11" s="118" t="s">
        <v>762</v>
      </c>
      <c r="B11" s="120"/>
      <c r="C11" s="119"/>
    </row>
    <row r="12" spans="1:12" ht="20.100000000000001" customHeight="1" x14ac:dyDescent="0.25">
      <c r="A12" s="119" t="s">
        <v>41</v>
      </c>
      <c r="B12" s="120"/>
      <c r="C12" s="121" t="s">
        <v>259</v>
      </c>
    </row>
    <row r="13" spans="1:12" ht="55.35" customHeight="1" x14ac:dyDescent="0.25">
      <c r="A13" s="119" t="s">
        <v>42</v>
      </c>
      <c r="B13" s="120"/>
      <c r="C13" s="121" t="s">
        <v>741</v>
      </c>
    </row>
    <row r="14" spans="1:12" ht="20.100000000000001" customHeight="1" x14ac:dyDescent="0.25">
      <c r="A14" s="119" t="s">
        <v>358</v>
      </c>
      <c r="B14" s="120"/>
      <c r="C14" s="121" t="s">
        <v>259</v>
      </c>
    </row>
    <row r="15" spans="1:12" ht="20.100000000000001" customHeight="1" x14ac:dyDescent="0.25">
      <c r="A15" s="119" t="s">
        <v>43</v>
      </c>
      <c r="B15" s="120"/>
      <c r="C15" s="121" t="s">
        <v>259</v>
      </c>
    </row>
    <row r="16" spans="1:12" ht="20.100000000000001" customHeight="1" x14ac:dyDescent="0.25">
      <c r="A16" s="119" t="s">
        <v>44</v>
      </c>
      <c r="B16" s="120"/>
      <c r="C16" s="121" t="s">
        <v>259</v>
      </c>
    </row>
    <row r="17" spans="1:3" ht="20.100000000000001" customHeight="1" x14ac:dyDescent="0.25">
      <c r="A17" s="119" t="s">
        <v>264</v>
      </c>
      <c r="B17" s="120"/>
      <c r="C17" s="122">
        <v>43977</v>
      </c>
    </row>
    <row r="19" spans="1:3" x14ac:dyDescent="0.25">
      <c r="A19" s="123" t="s">
        <v>773</v>
      </c>
      <c r="B19" s="126"/>
      <c r="C19" s="126"/>
    </row>
    <row r="20" spans="1:3" x14ac:dyDescent="0.25">
      <c r="A20" s="124" t="s">
        <v>41</v>
      </c>
      <c r="B20" s="126"/>
      <c r="C20" s="125"/>
    </row>
    <row r="21" spans="1:3" x14ac:dyDescent="0.25">
      <c r="A21" s="126" t="s">
        <v>765</v>
      </c>
      <c r="B21" s="126"/>
      <c r="C21" s="125" t="s">
        <v>772</v>
      </c>
    </row>
    <row r="22" spans="1:3" x14ac:dyDescent="0.25">
      <c r="A22" s="126" t="s">
        <v>770</v>
      </c>
      <c r="B22" s="126"/>
      <c r="C22" s="126" t="s">
        <v>771</v>
      </c>
    </row>
    <row r="23" spans="1:3" x14ac:dyDescent="0.25">
      <c r="A23" s="126" t="s">
        <v>44</v>
      </c>
      <c r="B23" s="126"/>
      <c r="C23" s="126"/>
    </row>
    <row r="24" spans="1:3" x14ac:dyDescent="0.25">
      <c r="A24" s="126" t="s">
        <v>766</v>
      </c>
      <c r="B24" s="126"/>
      <c r="C24" s="127">
        <v>45072</v>
      </c>
    </row>
    <row r="26" spans="1:3" x14ac:dyDescent="0.25">
      <c r="A26" s="123" t="s">
        <v>774</v>
      </c>
      <c r="B26" s="126"/>
      <c r="C26" s="126"/>
    </row>
    <row r="27" spans="1:3" x14ac:dyDescent="0.25">
      <c r="A27" s="126" t="s">
        <v>41</v>
      </c>
      <c r="B27" s="126"/>
      <c r="C27" s="125"/>
    </row>
    <row r="28" spans="1:3" ht="26.4" x14ac:dyDescent="0.25">
      <c r="A28" s="126" t="s">
        <v>765</v>
      </c>
      <c r="B28" s="126"/>
      <c r="C28" s="125" t="s">
        <v>776</v>
      </c>
    </row>
    <row r="29" spans="1:3" ht="26.4" x14ac:dyDescent="0.25">
      <c r="A29" s="126" t="s">
        <v>775</v>
      </c>
      <c r="B29" s="126"/>
      <c r="C29" s="125" t="s">
        <v>777</v>
      </c>
    </row>
    <row r="30" spans="1:3" x14ac:dyDescent="0.25">
      <c r="A30" s="126" t="s">
        <v>44</v>
      </c>
      <c r="B30" s="126"/>
      <c r="C30" s="126"/>
    </row>
    <row r="31" spans="1:3" x14ac:dyDescent="0.25">
      <c r="A31" s="126" t="s">
        <v>766</v>
      </c>
      <c r="B31" s="126"/>
      <c r="C31" s="127">
        <v>45107</v>
      </c>
    </row>
    <row r="33" spans="1:3" x14ac:dyDescent="0.25">
      <c r="A33" s="123" t="s">
        <v>778</v>
      </c>
      <c r="B33" s="126"/>
      <c r="C33" s="126"/>
    </row>
    <row r="34" spans="1:3" x14ac:dyDescent="0.25">
      <c r="A34" s="126" t="s">
        <v>41</v>
      </c>
      <c r="B34" s="126"/>
      <c r="C34" s="125" t="s">
        <v>790</v>
      </c>
    </row>
    <row r="35" spans="1:3" ht="52.8" x14ac:dyDescent="0.25">
      <c r="A35" s="126" t="s">
        <v>765</v>
      </c>
      <c r="B35" s="126"/>
      <c r="C35" s="125" t="s">
        <v>791</v>
      </c>
    </row>
    <row r="36" spans="1:3" x14ac:dyDescent="0.25">
      <c r="A36" s="126" t="s">
        <v>770</v>
      </c>
      <c r="B36" s="126"/>
      <c r="C36" s="126"/>
    </row>
    <row r="37" spans="1:3" x14ac:dyDescent="0.25">
      <c r="A37" s="126" t="s">
        <v>44</v>
      </c>
      <c r="B37" s="126"/>
      <c r="C37" s="126"/>
    </row>
    <row r="38" spans="1:3" x14ac:dyDescent="0.25">
      <c r="A38" s="126" t="s">
        <v>766</v>
      </c>
      <c r="B38" s="126"/>
      <c r="C38" s="127">
        <v>45138</v>
      </c>
    </row>
    <row r="40" spans="1:3" x14ac:dyDescent="0.25">
      <c r="A40" s="135" t="s">
        <v>792</v>
      </c>
      <c r="B40" s="136"/>
      <c r="C40" s="136"/>
    </row>
    <row r="41" spans="1:3" x14ac:dyDescent="0.25">
      <c r="A41" s="136" t="s">
        <v>41</v>
      </c>
      <c r="B41" s="136"/>
      <c r="C41" s="137"/>
    </row>
    <row r="42" spans="1:3" x14ac:dyDescent="0.25">
      <c r="A42" s="136" t="s">
        <v>765</v>
      </c>
      <c r="B42" s="136"/>
      <c r="C42" s="137" t="s">
        <v>794</v>
      </c>
    </row>
    <row r="43" spans="1:3" x14ac:dyDescent="0.25">
      <c r="A43" s="136" t="s">
        <v>770</v>
      </c>
      <c r="B43" s="136"/>
      <c r="C43" s="136" t="s">
        <v>795</v>
      </c>
    </row>
    <row r="44" spans="1:3" x14ac:dyDescent="0.25">
      <c r="A44" s="136" t="s">
        <v>44</v>
      </c>
      <c r="B44" s="136"/>
      <c r="C44" s="136"/>
    </row>
    <row r="45" spans="1:3" x14ac:dyDescent="0.25">
      <c r="A45" s="136" t="s">
        <v>766</v>
      </c>
      <c r="B45" s="136"/>
      <c r="C45" s="138">
        <v>45202</v>
      </c>
    </row>
    <row r="47" spans="1:3" x14ac:dyDescent="0.25">
      <c r="A47" s="135" t="s">
        <v>800</v>
      </c>
      <c r="B47" s="136"/>
      <c r="C47" s="136"/>
    </row>
    <row r="48" spans="1:3" x14ac:dyDescent="0.25">
      <c r="A48" s="136" t="s">
        <v>41</v>
      </c>
      <c r="B48" s="136" t="s">
        <v>915</v>
      </c>
      <c r="C48" s="137"/>
    </row>
    <row r="49" spans="1:3" x14ac:dyDescent="0.25">
      <c r="A49" s="136" t="s">
        <v>765</v>
      </c>
      <c r="B49" s="136"/>
      <c r="C49" s="137"/>
    </row>
    <row r="50" spans="1:3" x14ac:dyDescent="0.25">
      <c r="A50" s="136" t="s">
        <v>770</v>
      </c>
      <c r="B50" s="136"/>
      <c r="C50" s="136"/>
    </row>
    <row r="51" spans="1:3" x14ac:dyDescent="0.25">
      <c r="A51" s="136" t="s">
        <v>44</v>
      </c>
      <c r="B51" s="136"/>
      <c r="C51" s="136"/>
    </row>
    <row r="52" spans="1:3" x14ac:dyDescent="0.25">
      <c r="A52" s="136" t="s">
        <v>801</v>
      </c>
      <c r="B52" s="136"/>
      <c r="C52" s="138" t="s">
        <v>802</v>
      </c>
    </row>
    <row r="53" spans="1:3" x14ac:dyDescent="0.25">
      <c r="A53" s="136" t="s">
        <v>766</v>
      </c>
      <c r="B53" s="136"/>
      <c r="C53" s="138">
        <v>45688</v>
      </c>
    </row>
    <row r="55" spans="1:3" x14ac:dyDescent="0.25">
      <c r="A55" s="139" t="s">
        <v>800</v>
      </c>
      <c r="B55" s="188"/>
      <c r="C55" s="188"/>
    </row>
    <row r="56" spans="1:3" x14ac:dyDescent="0.25">
      <c r="A56" s="140" t="s">
        <v>41</v>
      </c>
      <c r="B56" s="189"/>
      <c r="C56" s="189"/>
    </row>
    <row r="57" spans="1:3" x14ac:dyDescent="0.25">
      <c r="A57" s="141" t="s">
        <v>765</v>
      </c>
      <c r="B57" s="188"/>
      <c r="C57" s="188"/>
    </row>
    <row r="58" spans="1:3" x14ac:dyDescent="0.25">
      <c r="A58" s="140" t="s">
        <v>770</v>
      </c>
      <c r="B58" s="189" t="s">
        <v>920</v>
      </c>
      <c r="C58" s="189"/>
    </row>
    <row r="59" spans="1:3" x14ac:dyDescent="0.25">
      <c r="A59" s="141" t="s">
        <v>44</v>
      </c>
      <c r="B59" s="188"/>
      <c r="C59" s="188"/>
    </row>
    <row r="60" spans="1:3" x14ac:dyDescent="0.25">
      <c r="A60" s="140" t="s">
        <v>801</v>
      </c>
      <c r="B60" s="176"/>
      <c r="C60" s="142" t="s">
        <v>919</v>
      </c>
    </row>
    <row r="61" spans="1:3" x14ac:dyDescent="0.25">
      <c r="A61" s="141" t="s">
        <v>766</v>
      </c>
      <c r="B61" s="175"/>
      <c r="C61" s="143">
        <v>45709</v>
      </c>
    </row>
  </sheetData>
  <sheetProtection algorithmName="SHA-512" hashValue="+PLoZPj96L9pVodohswuuIMsS5mo6ZIiREtjZ2xbNSoU3qP7zYoeSyi7/90OSxhMBOZ0JcgG6L8BOIwN8yHhqw==" saltValue="PC2uk5EdDTe0GInNirHXAA==" spinCount="100000" sheet="1" objects="1" scenarios="1"/>
  <mergeCells count="5">
    <mergeCell ref="B55:C55"/>
    <mergeCell ref="B56:C56"/>
    <mergeCell ref="B57:C57"/>
    <mergeCell ref="B58:C58"/>
    <mergeCell ref="B59:C59"/>
  </mergeCells>
  <conditionalFormatting sqref="A11:A16">
    <cfRule type="expression" dxfId="2163" priority="19" stopIfTrue="1">
      <formula>MOD(ROW(),2)=0</formula>
    </cfRule>
    <cfRule type="expression" dxfId="2162" priority="20" stopIfTrue="1">
      <formula>MOD(ROW(),2)&lt;&gt;0</formula>
    </cfRule>
  </conditionalFormatting>
  <conditionalFormatting sqref="A7:C9">
    <cfRule type="expression" dxfId="2161" priority="31" stopIfTrue="1">
      <formula>MOD(ROW(),2)=0</formula>
    </cfRule>
    <cfRule type="expression" dxfId="2160" priority="32" stopIfTrue="1">
      <formula>MOD(ROW(),2)&lt;&gt;0</formula>
    </cfRule>
  </conditionalFormatting>
  <conditionalFormatting sqref="A6:C6">
    <cfRule type="expression" dxfId="2159" priority="33" stopIfTrue="1">
      <formula>MOD(ROW(),2)=0</formula>
    </cfRule>
    <cfRule type="expression" dxfId="2158" priority="34" stopIfTrue="1">
      <formula>MOD(ROW(),2)&lt;&gt;0</formula>
    </cfRule>
  </conditionalFormatting>
  <conditionalFormatting sqref="B11:C11 B12:B16 C12:C15">
    <cfRule type="expression" dxfId="2157" priority="29" stopIfTrue="1">
      <formula>MOD(ROW(),2)=0</formula>
    </cfRule>
    <cfRule type="expression" dxfId="2156" priority="30" stopIfTrue="1">
      <formula>MOD(ROW(),2)&lt;&gt;0</formula>
    </cfRule>
  </conditionalFormatting>
  <conditionalFormatting sqref="B17:C17">
    <cfRule type="expression" dxfId="2155" priority="23" stopIfTrue="1">
      <formula>MOD(ROW(),2)=0</formula>
    </cfRule>
    <cfRule type="expression" dxfId="2154" priority="24" stopIfTrue="1">
      <formula>MOD(ROW(),2)&lt;&gt;0</formula>
    </cfRule>
  </conditionalFormatting>
  <conditionalFormatting sqref="A17">
    <cfRule type="expression" dxfId="2153" priority="21" stopIfTrue="1">
      <formula>MOD(ROW(),2)=0</formula>
    </cfRule>
    <cfRule type="expression" dxfId="2152" priority="22" stopIfTrue="1">
      <formula>MOD(ROW(),2)&lt;&gt;0</formula>
    </cfRule>
  </conditionalFormatting>
  <conditionalFormatting sqref="C16">
    <cfRule type="expression" dxfId="2151" priority="35" stopIfTrue="1">
      <formula>MOD(ROW(),2)=0</formula>
    </cfRule>
    <cfRule type="expression" dxfId="2150" priority="35" stopIfTrue="1">
      <formula>MOD(ROW(),2)&lt;&gt;0</formula>
    </cfRule>
  </conditionalFormatting>
  <conditionalFormatting sqref="A11:A17">
    <cfRule type="expression" priority="36" stopIfTrue="1">
      <formula>MOD(ROW(),2)=0</formula>
    </cfRule>
    <cfRule type="expression" priority="37" stopIfTrue="1">
      <formula>MOD(ROW(),2)&lt;&gt;0</formula>
    </cfRule>
    <cfRule type="expression" priority="44" stopIfTrue="1">
      <formula>MOD(ROW(),2)=0</formula>
    </cfRule>
    <cfRule type="expression" priority="45" stopIfTrue="1">
      <formula>MOD(ROW(),2)&lt;&gt;0</formula>
    </cfRule>
    <cfRule type="expression" priority="56" stopIfTrue="1">
      <formula>MOD(ROW(),2)=0</formula>
    </cfRule>
    <cfRule type="expression" priority="57" stopIfTrue="1">
      <formula>MOD(ROW(),2)&lt;&gt;0</formula>
    </cfRule>
    <cfRule type="expression" priority="72" stopIfTrue="1">
      <formula>MOD(ROW(),2)=0</formula>
    </cfRule>
    <cfRule type="expression" priority="73" stopIfTrue="1">
      <formula>MOD(ROW(),2)&lt;&gt;0</formula>
    </cfRule>
    <cfRule type="expression" priority="92" stopIfTrue="1">
      <formula>MOD(ROW(),2)=0</formula>
    </cfRule>
    <cfRule type="expression" priority="93" stopIfTrue="1">
      <formula>MOD(ROW(),2)&lt;&gt;0</formula>
    </cfRule>
    <cfRule type="expression" priority="116" stopIfTrue="1">
      <formula>MOD(ROW(),2)=0</formula>
    </cfRule>
    <cfRule type="expression" priority="117" stopIfTrue="1">
      <formula>MOD(ROW(),2)&lt;&gt;0</formula>
    </cfRule>
  </conditionalFormatting>
  <conditionalFormatting sqref="B11:C17">
    <cfRule type="expression" priority="38" stopIfTrue="1">
      <formula>MOD(ROW(),2)=0</formula>
    </cfRule>
    <cfRule type="expression" priority="39" stopIfTrue="1">
      <formula>MOD(ROW(),2)&lt;&gt;0</formula>
    </cfRule>
    <cfRule type="expression" priority="46" stopIfTrue="1">
      <formula>MOD(ROW(),2)=0</formula>
    </cfRule>
    <cfRule type="expression" priority="47" stopIfTrue="1">
      <formula>MOD(ROW(),2)&lt;&gt;0</formula>
    </cfRule>
    <cfRule type="expression" priority="58" stopIfTrue="1">
      <formula>MOD(ROW(),2)=0</formula>
    </cfRule>
    <cfRule type="expression" priority="59" stopIfTrue="1">
      <formula>MOD(ROW(),2)&lt;&gt;0</formula>
    </cfRule>
    <cfRule type="expression" priority="74" stopIfTrue="1">
      <formula>MOD(ROW(),2)=0</formula>
    </cfRule>
    <cfRule type="expression" priority="75" stopIfTrue="1">
      <formula>MOD(ROW(),2)&lt;&gt;0</formula>
    </cfRule>
    <cfRule type="expression" priority="94" stopIfTrue="1">
      <formula>MOD(ROW(),2)=0</formula>
    </cfRule>
    <cfRule type="expression" priority="95" stopIfTrue="1">
      <formula>MOD(ROW(),2)&lt;&gt;0</formula>
    </cfRule>
    <cfRule type="expression" priority="118" stopIfTrue="1">
      <formula>MOD(ROW(),2)=0</formula>
    </cfRule>
    <cfRule type="expression" priority="119" stopIfTrue="1">
      <formula>MOD(ROW(),2)&lt;&gt;0</formula>
    </cfRule>
  </conditionalFormatting>
  <conditionalFormatting sqref="A19:A24">
    <cfRule type="expression" dxfId="2149" priority="40" stopIfTrue="1">
      <formula>MOD(ROW(),2)=0</formula>
    </cfRule>
    <cfRule type="expression" dxfId="2148" priority="41" stopIfTrue="1">
      <formula>MOD(ROW(),2)&lt;&gt;0</formula>
    </cfRule>
    <cfRule type="expression" priority="48" stopIfTrue="1">
      <formula>MOD(ROW(),2)=0</formula>
    </cfRule>
    <cfRule type="expression" priority="49" stopIfTrue="1">
      <formula>MOD(ROW(),2)&lt;&gt;0</formula>
    </cfRule>
    <cfRule type="expression" priority="60" stopIfTrue="1">
      <formula>MOD(ROW(),2)=0</formula>
    </cfRule>
    <cfRule type="expression" priority="61" stopIfTrue="1">
      <formula>MOD(ROW(),2)&lt;&gt;0</formula>
    </cfRule>
    <cfRule type="expression" priority="76" stopIfTrue="1">
      <formula>MOD(ROW(),2)=0</formula>
    </cfRule>
    <cfRule type="expression" priority="77" stopIfTrue="1">
      <formula>MOD(ROW(),2)&lt;&gt;0</formula>
    </cfRule>
    <cfRule type="expression" priority="96" stopIfTrue="1">
      <formula>MOD(ROW(),2)=0</formula>
    </cfRule>
    <cfRule type="expression" priority="97" stopIfTrue="1">
      <formula>MOD(ROW(),2)&lt;&gt;0</formula>
    </cfRule>
    <cfRule type="expression" priority="120" stopIfTrue="1">
      <formula>MOD(ROW(),2)=0</formula>
    </cfRule>
  </conditionalFormatting>
  <conditionalFormatting sqref="B19:C24">
    <cfRule type="expression" dxfId="2147" priority="42" stopIfTrue="1">
      <formula>MOD(ROW(),2)=0</formula>
    </cfRule>
    <cfRule type="expression" dxfId="2146" priority="43" stopIfTrue="1">
      <formula>MOD(ROW(),2)&lt;&gt;0</formula>
    </cfRule>
    <cfRule type="expression" priority="50" stopIfTrue="1">
      <formula>MOD(ROW(),2)=0</formula>
    </cfRule>
    <cfRule type="expression" priority="51" stopIfTrue="1">
      <formula>MOD(ROW(),2)&lt;&gt;0</formula>
    </cfRule>
    <cfRule type="expression" priority="62" stopIfTrue="1">
      <formula>MOD(ROW(),2)=0</formula>
    </cfRule>
    <cfRule type="expression" priority="63" stopIfTrue="1">
      <formula>MOD(ROW(),2)&lt;&gt;0</formula>
    </cfRule>
    <cfRule type="expression" priority="78" stopIfTrue="1">
      <formula>MOD(ROW(),2)=0</formula>
    </cfRule>
    <cfRule type="expression" priority="79" stopIfTrue="1">
      <formula>MOD(ROW(),2)&lt;&gt;0</formula>
    </cfRule>
    <cfRule type="expression" priority="98" stopIfTrue="1">
      <formula>MOD(ROW(),2)=0</formula>
    </cfRule>
    <cfRule type="expression" priority="99" stopIfTrue="1">
      <formula>MOD(ROW(),2)&lt;&gt;0</formula>
    </cfRule>
  </conditionalFormatting>
  <conditionalFormatting sqref="A26:A31">
    <cfRule type="expression" dxfId="2145" priority="52" stopIfTrue="1">
      <formula>MOD(ROW(),2)=0</formula>
    </cfRule>
    <cfRule type="expression" dxfId="2144" priority="53" stopIfTrue="1">
      <formula>MOD(ROW(),2)&lt;&gt;0</formula>
    </cfRule>
    <cfRule type="expression" priority="64" stopIfTrue="1">
      <formula>MOD(ROW(),2)=0</formula>
    </cfRule>
    <cfRule type="expression" priority="65" stopIfTrue="1">
      <formula>MOD(ROW(),2)&lt;&gt;0</formula>
    </cfRule>
    <cfRule type="expression" priority="80" stopIfTrue="1">
      <formula>MOD(ROW(),2)=0</formula>
    </cfRule>
    <cfRule type="expression" priority="81" stopIfTrue="1">
      <formula>MOD(ROW(),2)&lt;&gt;0</formula>
    </cfRule>
    <cfRule type="expression" priority="100" stopIfTrue="1">
      <formula>MOD(ROW(),2)=0</formula>
    </cfRule>
    <cfRule type="expression" priority="101" stopIfTrue="1">
      <formula>MOD(ROW(),2)&lt;&gt;0</formula>
    </cfRule>
  </conditionalFormatting>
  <conditionalFormatting sqref="B26:C31">
    <cfRule type="expression" dxfId="2143" priority="54" stopIfTrue="1">
      <formula>MOD(ROW(),2)=0</formula>
    </cfRule>
    <cfRule type="expression" dxfId="2142" priority="55" stopIfTrue="1">
      <formula>MOD(ROW(),2)&lt;&gt;0</formula>
    </cfRule>
    <cfRule type="expression" priority="66" stopIfTrue="1">
      <formula>MOD(ROW(),2)=0</formula>
    </cfRule>
    <cfRule type="expression" priority="67" stopIfTrue="1">
      <formula>MOD(ROW(),2)&lt;&gt;0</formula>
    </cfRule>
    <cfRule type="expression" priority="82" stopIfTrue="1">
      <formula>MOD(ROW(),2)=0</formula>
    </cfRule>
    <cfRule type="expression" priority="83" stopIfTrue="1">
      <formula>MOD(ROW(),2)&lt;&gt;0</formula>
    </cfRule>
    <cfRule type="expression" priority="102" stopIfTrue="1">
      <formula>MOD(ROW(),2)=0</formula>
    </cfRule>
    <cfRule type="expression" priority="103" stopIfTrue="1">
      <formula>MOD(ROW(),2)&lt;&gt;0</formula>
    </cfRule>
  </conditionalFormatting>
  <conditionalFormatting sqref="A33:A38">
    <cfRule type="expression" dxfId="2141" priority="68" stopIfTrue="1">
      <formula>MOD(ROW(),2)=0</formula>
    </cfRule>
    <cfRule type="expression" dxfId="2140" priority="69" stopIfTrue="1">
      <formula>MOD(ROW(),2)&lt;&gt;0</formula>
    </cfRule>
    <cfRule type="expression" priority="84" stopIfTrue="1">
      <formula>MOD(ROW(),2)=0</formula>
    </cfRule>
    <cfRule type="expression" priority="85" stopIfTrue="1">
      <formula>MOD(ROW(),2)&lt;&gt;0</formula>
    </cfRule>
    <cfRule type="expression" priority="104" stopIfTrue="1">
      <formula>MOD(ROW(),2)=0</formula>
    </cfRule>
    <cfRule type="expression" priority="105" stopIfTrue="1">
      <formula>MOD(ROW(),2)&lt;&gt;0</formula>
    </cfRule>
  </conditionalFormatting>
  <conditionalFormatting sqref="B33:C38">
    <cfRule type="expression" dxfId="2139" priority="70" stopIfTrue="1">
      <formula>MOD(ROW(),2)=0</formula>
    </cfRule>
    <cfRule type="expression" dxfId="2138" priority="71" stopIfTrue="1">
      <formula>MOD(ROW(),2)&lt;&gt;0</formula>
    </cfRule>
    <cfRule type="expression" priority="86" stopIfTrue="1">
      <formula>MOD(ROW(),2)=0</formula>
    </cfRule>
    <cfRule type="expression" priority="87" stopIfTrue="1">
      <formula>MOD(ROW(),2)&lt;&gt;0</formula>
    </cfRule>
    <cfRule type="expression" priority="106" stopIfTrue="1">
      <formula>MOD(ROW(),2)=0</formula>
    </cfRule>
    <cfRule type="expression" priority="107" stopIfTrue="1">
      <formula>MOD(ROW(),2)&lt;&gt;0</formula>
    </cfRule>
  </conditionalFormatting>
  <conditionalFormatting sqref="A40:A45">
    <cfRule type="expression" dxfId="2137" priority="88" stopIfTrue="1">
      <formula>MOD(ROW(),2)=0</formula>
    </cfRule>
    <cfRule type="expression" dxfId="2136" priority="89" stopIfTrue="1">
      <formula>MOD(ROW(),2)&lt;&gt;0</formula>
    </cfRule>
    <cfRule type="expression" priority="108" stopIfTrue="1">
      <formula>MOD(ROW(),2)=0</formula>
    </cfRule>
    <cfRule type="expression" priority="109" stopIfTrue="1">
      <formula>MOD(ROW(),2)&lt;&gt;0</formula>
    </cfRule>
  </conditionalFormatting>
  <conditionalFormatting sqref="B40:C45">
    <cfRule type="expression" dxfId="2135" priority="90" stopIfTrue="1">
      <formula>MOD(ROW(),2)=0</formula>
    </cfRule>
    <cfRule type="expression" dxfId="2134" priority="91" stopIfTrue="1">
      <formula>MOD(ROW(),2)&lt;&gt;0</formula>
    </cfRule>
    <cfRule type="expression" priority="110" stopIfTrue="1">
      <formula>MOD(ROW(),2)=0</formula>
    </cfRule>
    <cfRule type="expression" priority="111" stopIfTrue="1">
      <formula>MOD(ROW(),2)&lt;&gt;0</formula>
    </cfRule>
  </conditionalFormatting>
  <conditionalFormatting sqref="A19:A24">
    <cfRule type="expression" priority="121" stopIfTrue="1">
      <formula>MOD(ROW(),2)&lt;&gt;0</formula>
    </cfRule>
  </conditionalFormatting>
  <conditionalFormatting sqref="B19:C24">
    <cfRule type="expression" priority="122" stopIfTrue="1">
      <formula>MOD(ROW(),2)=0</formula>
    </cfRule>
  </conditionalFormatting>
  <conditionalFormatting sqref="B19:C24">
    <cfRule type="expression" priority="123" stopIfTrue="1">
      <formula>MOD(ROW(),2)&lt;&gt;0</formula>
    </cfRule>
  </conditionalFormatting>
  <conditionalFormatting sqref="A26:A31">
    <cfRule type="expression" priority="124" stopIfTrue="1">
      <formula>MOD(ROW(),2)=0</formula>
    </cfRule>
  </conditionalFormatting>
  <conditionalFormatting sqref="A26:A31">
    <cfRule type="expression" priority="125" stopIfTrue="1">
      <formula>MOD(ROW(),2)&lt;&gt;0</formula>
    </cfRule>
  </conditionalFormatting>
  <conditionalFormatting sqref="B26:C31">
    <cfRule type="expression" priority="126" stopIfTrue="1">
      <formula>MOD(ROW(),2)=0</formula>
    </cfRule>
  </conditionalFormatting>
  <conditionalFormatting sqref="B26:C31">
    <cfRule type="expression" priority="127" stopIfTrue="1">
      <formula>MOD(ROW(),2)&lt;&gt;0</formula>
    </cfRule>
  </conditionalFormatting>
  <conditionalFormatting sqref="A33:A38">
    <cfRule type="expression" priority="128" stopIfTrue="1">
      <formula>MOD(ROW(),2)=0</formula>
    </cfRule>
  </conditionalFormatting>
  <conditionalFormatting sqref="A33:A38">
    <cfRule type="expression" priority="129" stopIfTrue="1">
      <formula>MOD(ROW(),2)&lt;&gt;0</formula>
    </cfRule>
  </conditionalFormatting>
  <conditionalFormatting sqref="B33:C38">
    <cfRule type="expression" priority="130" stopIfTrue="1">
      <formula>MOD(ROW(),2)=0</formula>
    </cfRule>
  </conditionalFormatting>
  <conditionalFormatting sqref="B33:C38">
    <cfRule type="expression" priority="131" stopIfTrue="1">
      <formula>MOD(ROW(),2)&lt;&gt;0</formula>
    </cfRule>
  </conditionalFormatting>
  <conditionalFormatting sqref="A40:A45">
    <cfRule type="expression" priority="132" stopIfTrue="1">
      <formula>MOD(ROW(),2)=0</formula>
    </cfRule>
  </conditionalFormatting>
  <conditionalFormatting sqref="A40:A45">
    <cfRule type="expression" priority="133" stopIfTrue="1">
      <formula>MOD(ROW(),2)&lt;&gt;0</formula>
    </cfRule>
  </conditionalFormatting>
  <conditionalFormatting sqref="B40:C45">
    <cfRule type="expression" priority="134" stopIfTrue="1">
      <formula>MOD(ROW(),2)=0</formula>
    </cfRule>
  </conditionalFormatting>
  <conditionalFormatting sqref="B40:C45">
    <cfRule type="expression" priority="135" stopIfTrue="1">
      <formula>MOD(ROW(),2)&lt;&gt;0</formula>
    </cfRule>
  </conditionalFormatting>
  <conditionalFormatting sqref="A47:A53">
    <cfRule type="expression" dxfId="2133" priority="7" stopIfTrue="1">
      <formula>MOD(ROW(),2)=0</formula>
    </cfRule>
    <cfRule type="expression" dxfId="2132" priority="8" stopIfTrue="1">
      <formula>MOD(ROW(),2)&lt;&gt;0</formula>
    </cfRule>
    <cfRule type="expression" priority="11" stopIfTrue="1">
      <formula>MOD(ROW(),2)=0</formula>
    </cfRule>
    <cfRule type="expression" priority="12" stopIfTrue="1">
      <formula>MOD(ROW(),2)&lt;&gt;0</formula>
    </cfRule>
  </conditionalFormatting>
  <conditionalFormatting sqref="B47:C52">
    <cfRule type="expression" dxfId="2131" priority="9" stopIfTrue="1">
      <formula>MOD(ROW(),2)=0</formula>
    </cfRule>
    <cfRule type="expression" dxfId="2130" priority="10" stopIfTrue="1">
      <formula>MOD(ROW(),2)&lt;&gt;0</formula>
    </cfRule>
    <cfRule type="expression" priority="13" stopIfTrue="1">
      <formula>MOD(ROW(),2)=0</formula>
    </cfRule>
    <cfRule type="expression" priority="14" stopIfTrue="1">
      <formula>MOD(ROW(),2)&lt;&gt;0</formula>
    </cfRule>
  </conditionalFormatting>
  <conditionalFormatting sqref="A47:A53">
    <cfRule type="expression" priority="15" stopIfTrue="1">
      <formula>MOD(ROW(),2)=0</formula>
    </cfRule>
  </conditionalFormatting>
  <conditionalFormatting sqref="A47:A53">
    <cfRule type="expression" priority="16" stopIfTrue="1">
      <formula>MOD(ROW(),2)&lt;&gt;0</formula>
    </cfRule>
  </conditionalFormatting>
  <conditionalFormatting sqref="B47:C52">
    <cfRule type="expression" priority="17" stopIfTrue="1">
      <formula>MOD(ROW(),2)=0</formula>
    </cfRule>
  </conditionalFormatting>
  <conditionalFormatting sqref="B47:C52">
    <cfRule type="expression" priority="18" stopIfTrue="1">
      <formula>MOD(ROW(),2)&lt;&gt;0</formula>
    </cfRule>
  </conditionalFormatting>
  <conditionalFormatting sqref="B53:C53">
    <cfRule type="expression" dxfId="2129" priority="1" stopIfTrue="1">
      <formula>MOD(ROW(),2)=0</formula>
    </cfRule>
    <cfRule type="expression" dxfId="2128" priority="2" stopIfTrue="1">
      <formula>MOD(ROW(),2)&lt;&gt;0</formula>
    </cfRule>
    <cfRule type="expression" priority="3" stopIfTrue="1">
      <formula>MOD(ROW(),2)=0</formula>
    </cfRule>
    <cfRule type="expression" priority="4" stopIfTrue="1">
      <formula>MOD(ROW(),2)&lt;&gt;0</formula>
    </cfRule>
  </conditionalFormatting>
  <conditionalFormatting sqref="B53:C53">
    <cfRule type="expression" priority="5" stopIfTrue="1">
      <formula>MOD(ROW(),2)=0</formula>
    </cfRule>
  </conditionalFormatting>
  <conditionalFormatting sqref="B53:C53">
    <cfRule type="expression" priority="6"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dimension ref="A1:I6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x-303</v>
      </c>
      <c r="B3" s="42"/>
      <c r="C3" s="42"/>
      <c r="D3" s="42"/>
      <c r="E3" s="42"/>
      <c r="F3" s="42"/>
      <c r="G3" s="42"/>
      <c r="H3" s="42"/>
      <c r="I3" s="42"/>
    </row>
    <row r="4" spans="1:9" x14ac:dyDescent="0.25">
      <c r="A4" s="44"/>
    </row>
    <row r="6" spans="1:9" x14ac:dyDescent="0.25">
      <c r="A6" s="76" t="s">
        <v>24</v>
      </c>
      <c r="B6" s="78" t="s">
        <v>26</v>
      </c>
      <c r="C6" s="78"/>
    </row>
    <row r="7" spans="1:9" x14ac:dyDescent="0.25">
      <c r="A7" s="77" t="s">
        <v>16</v>
      </c>
      <c r="B7" s="79" t="s">
        <v>46</v>
      </c>
      <c r="C7" s="79"/>
    </row>
    <row r="8" spans="1:9" x14ac:dyDescent="0.25">
      <c r="A8" s="77" t="s">
        <v>49</v>
      </c>
      <c r="B8" s="79" t="s">
        <v>48</v>
      </c>
      <c r="C8" s="79"/>
    </row>
    <row r="9" spans="1:9" x14ac:dyDescent="0.25">
      <c r="A9" s="77" t="s">
        <v>17</v>
      </c>
      <c r="B9" s="79" t="s">
        <v>316</v>
      </c>
      <c r="C9" s="79"/>
    </row>
    <row r="10" spans="1:9" ht="52.8" x14ac:dyDescent="0.25">
      <c r="A10" s="77" t="s">
        <v>2</v>
      </c>
      <c r="B10" s="79" t="s">
        <v>329</v>
      </c>
      <c r="C10" s="79"/>
    </row>
    <row r="11" spans="1:9" x14ac:dyDescent="0.25">
      <c r="A11" s="77" t="s">
        <v>23</v>
      </c>
      <c r="B11" s="79" t="s">
        <v>312</v>
      </c>
      <c r="C11" s="79"/>
    </row>
    <row r="12" spans="1:9" x14ac:dyDescent="0.25">
      <c r="A12" s="77" t="s">
        <v>262</v>
      </c>
      <c r="B12" s="79" t="s">
        <v>330</v>
      </c>
      <c r="C12" s="79"/>
    </row>
    <row r="13" spans="1:9" x14ac:dyDescent="0.25">
      <c r="A13" s="77" t="s">
        <v>52</v>
      </c>
      <c r="B13" s="79">
        <v>1</v>
      </c>
      <c r="C13" s="79"/>
    </row>
    <row r="14" spans="1:9" x14ac:dyDescent="0.25">
      <c r="A14" s="77" t="s">
        <v>18</v>
      </c>
      <c r="B14" s="79">
        <v>303</v>
      </c>
      <c r="C14" s="79"/>
    </row>
    <row r="15" spans="1:9" x14ac:dyDescent="0.25">
      <c r="A15" s="77" t="s">
        <v>53</v>
      </c>
      <c r="B15" s="79" t="s">
        <v>331</v>
      </c>
      <c r="C15" s="79"/>
    </row>
    <row r="16" spans="1:9" ht="26.4" x14ac:dyDescent="0.25">
      <c r="A16" s="77" t="s">
        <v>54</v>
      </c>
      <c r="B16" s="79" t="s">
        <v>332</v>
      </c>
      <c r="C16" s="79"/>
    </row>
    <row r="17" spans="1:3" ht="26.4" x14ac:dyDescent="0.25">
      <c r="A17" s="77" t="s">
        <v>735</v>
      </c>
      <c r="B17" s="83" t="str">
        <f>INDEX('Factor List'!$L:$L,MATCH(B$15,'Factor List'!$J:$J,0))</f>
        <v>Pension sharing following divorce, dated 20 December 2019</v>
      </c>
      <c r="C17" s="79"/>
    </row>
    <row r="18" spans="1:3" x14ac:dyDescent="0.25">
      <c r="A18" s="77" t="s">
        <v>19</v>
      </c>
      <c r="B18" s="90" t="str">
        <f>"26 May 2023"</f>
        <v>26 May 2023</v>
      </c>
      <c r="C18" s="79"/>
    </row>
    <row r="19" spans="1:3" ht="26.4" x14ac:dyDescent="0.25">
      <c r="A19" s="77" t="s">
        <v>20</v>
      </c>
      <c r="B19" s="90">
        <v>45014</v>
      </c>
      <c r="C19" s="79"/>
    </row>
    <row r="20" spans="1:3" x14ac:dyDescent="0.25">
      <c r="A20" s="77" t="s">
        <v>260</v>
      </c>
      <c r="B20" s="83" t="s">
        <v>725</v>
      </c>
      <c r="C20" s="79"/>
    </row>
    <row r="21" spans="1:3" x14ac:dyDescent="0.25">
      <c r="A21" s="77" t="s">
        <v>804</v>
      </c>
      <c r="B21" s="83" t="s">
        <v>803</v>
      </c>
      <c r="C21" s="79"/>
    </row>
    <row r="23" spans="1:3" x14ac:dyDescent="0.25">
      <c r="B23" s="107" t="str">
        <f>HYPERLINK("#'Factor List'!A1","Back to Factor List")</f>
        <v>Back to Factor List</v>
      </c>
    </row>
    <row r="24" spans="1:3" x14ac:dyDescent="0.25">
      <c r="B24" s="107" t="s">
        <v>797</v>
      </c>
    </row>
    <row r="26" spans="1:3" ht="39.6" x14ac:dyDescent="0.25">
      <c r="A26" s="104" t="s">
        <v>273</v>
      </c>
      <c r="B26" s="104" t="s">
        <v>333</v>
      </c>
      <c r="C26" s="104" t="s">
        <v>334</v>
      </c>
    </row>
    <row r="27" spans="1:3" x14ac:dyDescent="0.25">
      <c r="A27" s="105">
        <v>50</v>
      </c>
      <c r="B27" s="106">
        <v>0.85</v>
      </c>
      <c r="C27" s="106">
        <v>23.14</v>
      </c>
    </row>
    <row r="28" spans="1:3" x14ac:dyDescent="0.25">
      <c r="A28" s="105">
        <v>51</v>
      </c>
      <c r="B28" s="106">
        <v>0.88</v>
      </c>
      <c r="C28" s="106">
        <v>23.52</v>
      </c>
    </row>
    <row r="29" spans="1:3" x14ac:dyDescent="0.25">
      <c r="A29" s="105">
        <v>52</v>
      </c>
      <c r="B29" s="106">
        <v>0.91</v>
      </c>
      <c r="C29" s="106">
        <v>23.91</v>
      </c>
    </row>
    <row r="30" spans="1:3" x14ac:dyDescent="0.25">
      <c r="A30" s="105">
        <v>53</v>
      </c>
      <c r="B30" s="106">
        <v>0.95</v>
      </c>
      <c r="C30" s="106">
        <v>24.3</v>
      </c>
    </row>
    <row r="31" spans="1:3" x14ac:dyDescent="0.25">
      <c r="A31" s="105">
        <v>54</v>
      </c>
      <c r="B31" s="106">
        <v>0.98</v>
      </c>
      <c r="C31" s="106">
        <v>24.71</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jIfdAG+GM6c+ofTZVQJ4cSsHoqLS0FFFecL3zzFIlfBqOHIST1IlytTRQ+yYw1jIBCcDYWWmZMVcs3MBWlo07A==" saltValue="sw8FL2cfiZCChD95PJ+IMg==" spinCount="100000" sheet="1" objects="1" scenarios="1"/>
  <conditionalFormatting sqref="A6:A16 A18:A21">
    <cfRule type="expression" dxfId="1541" priority="19" stopIfTrue="1">
      <formula>MOD(ROW(),2)=0</formula>
    </cfRule>
    <cfRule type="expression" dxfId="1540" priority="20" stopIfTrue="1">
      <formula>MOD(ROW(),2)&lt;&gt;0</formula>
    </cfRule>
  </conditionalFormatting>
  <conditionalFormatting sqref="B6:C16 C17:C21">
    <cfRule type="expression" dxfId="1539" priority="21" stopIfTrue="1">
      <formula>MOD(ROW(),2)=0</formula>
    </cfRule>
    <cfRule type="expression" dxfId="1538" priority="22" stopIfTrue="1">
      <formula>MOD(ROW(),2)&lt;&gt;0</formula>
    </cfRule>
  </conditionalFormatting>
  <conditionalFormatting sqref="A17">
    <cfRule type="expression" dxfId="1537" priority="13" stopIfTrue="1">
      <formula>MOD(ROW(),2)=0</formula>
    </cfRule>
    <cfRule type="expression" dxfId="1536" priority="14" stopIfTrue="1">
      <formula>MOD(ROW(),2)&lt;&gt;0</formula>
    </cfRule>
  </conditionalFormatting>
  <conditionalFormatting sqref="B17">
    <cfRule type="expression" dxfId="1535" priority="11" stopIfTrue="1">
      <formula>MOD(ROW(),2)=0</formula>
    </cfRule>
    <cfRule type="expression" dxfId="1534" priority="12" stopIfTrue="1">
      <formula>MOD(ROW(),2)&lt;&gt;0</formula>
    </cfRule>
  </conditionalFormatting>
  <conditionalFormatting sqref="A26:A31">
    <cfRule type="expression" dxfId="1533" priority="5" stopIfTrue="1">
      <formula>MOD(ROW(),2)=0</formula>
    </cfRule>
    <cfRule type="expression" dxfId="1532" priority="6" stopIfTrue="1">
      <formula>MOD(ROW(),2)&lt;&gt;0</formula>
    </cfRule>
  </conditionalFormatting>
  <conditionalFormatting sqref="B26:C31">
    <cfRule type="expression" dxfId="1531" priority="7" stopIfTrue="1">
      <formula>MOD(ROW(),2)=0</formula>
    </cfRule>
    <cfRule type="expression" dxfId="1530" priority="8" stopIfTrue="1">
      <formula>MOD(ROW(),2)&lt;&gt;0</formula>
    </cfRule>
  </conditionalFormatting>
  <conditionalFormatting sqref="B18:B21">
    <cfRule type="expression" dxfId="1529" priority="1" stopIfTrue="1">
      <formula>MOD(ROW(),2)=0</formula>
    </cfRule>
    <cfRule type="expression" dxfId="1528" priority="2" stopIfTrue="1">
      <formula>MOD(ROW(),2)&lt;&gt;0</formula>
    </cfRule>
  </conditionalFormatting>
  <hyperlinks>
    <hyperlink ref="B24" location="Assumptions!A1" display="Assumptions" xr:uid="{967A0E73-E600-4DD0-8B4A-2052A13B4F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A1:I7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x-304</v>
      </c>
      <c r="B3" s="42"/>
      <c r="C3" s="42"/>
      <c r="D3" s="42"/>
      <c r="E3" s="42"/>
      <c r="F3" s="42"/>
      <c r="G3" s="42"/>
      <c r="H3" s="42"/>
      <c r="I3" s="42"/>
    </row>
    <row r="4" spans="1:9" x14ac:dyDescent="0.25">
      <c r="A4" s="44"/>
    </row>
    <row r="6" spans="1:9" x14ac:dyDescent="0.25">
      <c r="A6" s="76" t="s">
        <v>24</v>
      </c>
      <c r="B6" s="78" t="s">
        <v>26</v>
      </c>
      <c r="C6" s="78"/>
      <c r="D6" s="78"/>
      <c r="E6" s="78"/>
    </row>
    <row r="7" spans="1:9" x14ac:dyDescent="0.25">
      <c r="A7" s="77" t="s">
        <v>16</v>
      </c>
      <c r="B7" s="79" t="s">
        <v>46</v>
      </c>
      <c r="C7" s="79"/>
      <c r="D7" s="79"/>
      <c r="E7" s="79"/>
    </row>
    <row r="8" spans="1:9" x14ac:dyDescent="0.25">
      <c r="A8" s="77" t="s">
        <v>49</v>
      </c>
      <c r="B8" s="79" t="s">
        <v>47</v>
      </c>
      <c r="C8" s="79"/>
      <c r="D8" s="79"/>
      <c r="E8" s="79"/>
    </row>
    <row r="9" spans="1:9" x14ac:dyDescent="0.25">
      <c r="A9" s="77" t="s">
        <v>17</v>
      </c>
      <c r="B9" s="79" t="s">
        <v>316</v>
      </c>
      <c r="C9" s="79"/>
      <c r="D9" s="79"/>
      <c r="E9" s="79"/>
    </row>
    <row r="10" spans="1:9" ht="26.4" x14ac:dyDescent="0.25">
      <c r="A10" s="77" t="s">
        <v>2</v>
      </c>
      <c r="B10" s="79" t="s">
        <v>317</v>
      </c>
      <c r="C10" s="79"/>
      <c r="D10" s="79"/>
      <c r="E10" s="79"/>
    </row>
    <row r="11" spans="1:9" x14ac:dyDescent="0.25">
      <c r="A11" s="77" t="s">
        <v>23</v>
      </c>
      <c r="B11" s="79" t="s">
        <v>312</v>
      </c>
      <c r="C11" s="79"/>
      <c r="D11" s="79"/>
      <c r="E11" s="79"/>
    </row>
    <row r="12" spans="1:9" x14ac:dyDescent="0.25">
      <c r="A12" s="77" t="s">
        <v>262</v>
      </c>
      <c r="B12" s="79" t="s">
        <v>318</v>
      </c>
      <c r="C12" s="79"/>
      <c r="D12" s="79"/>
      <c r="E12" s="79"/>
    </row>
    <row r="13" spans="1:9" x14ac:dyDescent="0.25">
      <c r="A13" s="77" t="s">
        <v>52</v>
      </c>
      <c r="B13" s="79">
        <v>0</v>
      </c>
      <c r="C13" s="79"/>
      <c r="D13" s="79"/>
      <c r="E13" s="79"/>
    </row>
    <row r="14" spans="1:9" x14ac:dyDescent="0.25">
      <c r="A14" s="77" t="s">
        <v>18</v>
      </c>
      <c r="B14" s="79">
        <v>304</v>
      </c>
      <c r="C14" s="79"/>
      <c r="D14" s="79"/>
      <c r="E14" s="79"/>
    </row>
    <row r="15" spans="1:9" x14ac:dyDescent="0.25">
      <c r="A15" s="77" t="s">
        <v>53</v>
      </c>
      <c r="B15" s="79" t="s">
        <v>335</v>
      </c>
      <c r="C15" s="79"/>
      <c r="D15" s="79"/>
      <c r="E15" s="79"/>
    </row>
    <row r="16" spans="1:9" x14ac:dyDescent="0.25">
      <c r="A16" s="77" t="s">
        <v>54</v>
      </c>
      <c r="B16" s="79" t="s">
        <v>320</v>
      </c>
      <c r="C16" s="79"/>
      <c r="D16" s="79"/>
      <c r="E16" s="79"/>
    </row>
    <row r="17" spans="1:5" x14ac:dyDescent="0.25">
      <c r="A17" s="77" t="s">
        <v>735</v>
      </c>
      <c r="B17" s="83" t="str">
        <f>INDEX('Factor List'!$L:$L,MATCH(B$15,'Factor List'!$J:$J,0))</f>
        <v>Pension sharing following divorce, dated 20 December 2019</v>
      </c>
      <c r="C17" s="79"/>
      <c r="D17" s="79"/>
      <c r="E17" s="79"/>
    </row>
    <row r="18" spans="1:5" x14ac:dyDescent="0.25">
      <c r="A18" s="77" t="s">
        <v>19</v>
      </c>
      <c r="B18" s="90" t="str">
        <f>"26 May 2023"</f>
        <v>26 May 2023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321</v>
      </c>
      <c r="C26" s="104" t="s">
        <v>322</v>
      </c>
      <c r="D26" s="104" t="s">
        <v>323</v>
      </c>
      <c r="E26" s="104" t="s">
        <v>324</v>
      </c>
    </row>
    <row r="27" spans="1:5" x14ac:dyDescent="0.25">
      <c r="A27" s="105">
        <v>55</v>
      </c>
      <c r="B27" s="106">
        <v>24.65</v>
      </c>
      <c r="C27" s="106">
        <v>1.7</v>
      </c>
      <c r="D27" s="106"/>
      <c r="E27" s="106"/>
    </row>
    <row r="28" spans="1:5" x14ac:dyDescent="0.25">
      <c r="A28" s="105">
        <v>56</v>
      </c>
      <c r="B28" s="106">
        <v>24.06</v>
      </c>
      <c r="C28" s="106">
        <v>1.71</v>
      </c>
      <c r="D28" s="106"/>
      <c r="E28" s="106"/>
    </row>
    <row r="29" spans="1:5" x14ac:dyDescent="0.25">
      <c r="A29" s="105">
        <v>57</v>
      </c>
      <c r="B29" s="106">
        <v>23.47</v>
      </c>
      <c r="C29" s="106">
        <v>1.72</v>
      </c>
      <c r="D29" s="106"/>
      <c r="E29" s="106"/>
    </row>
    <row r="30" spans="1:5" x14ac:dyDescent="0.25">
      <c r="A30" s="105">
        <v>58</v>
      </c>
      <c r="B30" s="106">
        <v>22.87</v>
      </c>
      <c r="C30" s="106">
        <v>1.73</v>
      </c>
      <c r="D30" s="106"/>
      <c r="E30" s="106"/>
    </row>
    <row r="31" spans="1:5" x14ac:dyDescent="0.25">
      <c r="A31" s="105">
        <v>59</v>
      </c>
      <c r="B31" s="106">
        <v>22.26</v>
      </c>
      <c r="C31" s="106">
        <v>1.74</v>
      </c>
      <c r="D31" s="106"/>
      <c r="E31" s="106"/>
    </row>
    <row r="32" spans="1:5" x14ac:dyDescent="0.25">
      <c r="A32" s="105">
        <v>60</v>
      </c>
      <c r="B32" s="106">
        <v>21.65</v>
      </c>
      <c r="C32" s="106">
        <v>1.75</v>
      </c>
      <c r="D32" s="106"/>
      <c r="E32" s="106"/>
    </row>
    <row r="33" spans="1:5" x14ac:dyDescent="0.25">
      <c r="A33" s="105">
        <v>61</v>
      </c>
      <c r="B33" s="106">
        <v>21.03</v>
      </c>
      <c r="C33" s="106">
        <v>1.75</v>
      </c>
      <c r="D33" s="106"/>
      <c r="E33" s="106"/>
    </row>
    <row r="34" spans="1:5" x14ac:dyDescent="0.25">
      <c r="A34" s="105">
        <v>62</v>
      </c>
      <c r="B34" s="106">
        <v>20.41</v>
      </c>
      <c r="C34" s="106">
        <v>1.76</v>
      </c>
      <c r="D34" s="106"/>
      <c r="E34" s="106"/>
    </row>
    <row r="35" spans="1:5" x14ac:dyDescent="0.25">
      <c r="A35" s="105">
        <v>63</v>
      </c>
      <c r="B35" s="106">
        <v>19.78</v>
      </c>
      <c r="C35" s="106">
        <v>1.77</v>
      </c>
      <c r="D35" s="106"/>
      <c r="E35" s="106"/>
    </row>
    <row r="36" spans="1:5" x14ac:dyDescent="0.25">
      <c r="A36" s="105">
        <v>64</v>
      </c>
      <c r="B36" s="106">
        <v>19.149999999999999</v>
      </c>
      <c r="C36" s="106">
        <v>1.77</v>
      </c>
      <c r="D36" s="106"/>
      <c r="E36" s="106"/>
    </row>
    <row r="37" spans="1:5" x14ac:dyDescent="0.25">
      <c r="A37" s="105">
        <v>65</v>
      </c>
      <c r="B37" s="106">
        <v>18.52</v>
      </c>
      <c r="C37" s="106">
        <v>1.76</v>
      </c>
      <c r="D37" s="106"/>
      <c r="E37" s="106"/>
    </row>
    <row r="38" spans="1:5" x14ac:dyDescent="0.25">
      <c r="A38" s="105">
        <v>66</v>
      </c>
      <c r="B38" s="106">
        <v>17.88</v>
      </c>
      <c r="C38" s="106">
        <v>1.76</v>
      </c>
      <c r="D38" s="106"/>
      <c r="E38" s="106"/>
    </row>
    <row r="39" spans="1:5" x14ac:dyDescent="0.25">
      <c r="A39" s="105">
        <v>67</v>
      </c>
      <c r="B39" s="106">
        <v>17.239999999999998</v>
      </c>
      <c r="C39" s="106">
        <v>1.76</v>
      </c>
      <c r="D39" s="106"/>
      <c r="E39" s="106"/>
    </row>
    <row r="40" spans="1:5" x14ac:dyDescent="0.25">
      <c r="A40" s="105">
        <v>68</v>
      </c>
      <c r="B40" s="106">
        <v>16.579999999999998</v>
      </c>
      <c r="C40" s="106">
        <v>1.76</v>
      </c>
      <c r="D40" s="106"/>
      <c r="E40" s="106"/>
    </row>
    <row r="41" spans="1:5" x14ac:dyDescent="0.25">
      <c r="A41" s="105">
        <v>69</v>
      </c>
      <c r="B41" s="106">
        <v>15.9</v>
      </c>
      <c r="C41" s="106">
        <v>1.69</v>
      </c>
      <c r="D41" s="106">
        <v>3.15</v>
      </c>
      <c r="E41" s="106">
        <v>2.81</v>
      </c>
    </row>
    <row r="42" spans="1:5" x14ac:dyDescent="0.25">
      <c r="A42" s="105">
        <v>70</v>
      </c>
      <c r="B42" s="106">
        <v>15.22</v>
      </c>
      <c r="C42" s="106">
        <v>1.63</v>
      </c>
      <c r="D42" s="106">
        <v>2.93</v>
      </c>
      <c r="E42" s="106">
        <v>2.6</v>
      </c>
    </row>
    <row r="43" spans="1:5" x14ac:dyDescent="0.25">
      <c r="A43" s="105">
        <v>71</v>
      </c>
      <c r="B43" s="106">
        <v>14.54</v>
      </c>
      <c r="C43" s="106">
        <v>1.62</v>
      </c>
      <c r="D43" s="106">
        <v>2.72</v>
      </c>
      <c r="E43" s="106">
        <v>2.4</v>
      </c>
    </row>
    <row r="44" spans="1:5" x14ac:dyDescent="0.25">
      <c r="A44" s="105">
        <v>72</v>
      </c>
      <c r="B44" s="106">
        <v>13.88</v>
      </c>
      <c r="C44" s="106">
        <v>1.61</v>
      </c>
      <c r="D44" s="106">
        <v>2.52</v>
      </c>
      <c r="E44" s="106">
        <v>2.21</v>
      </c>
    </row>
    <row r="45" spans="1:5" x14ac:dyDescent="0.25">
      <c r="A45" s="105">
        <v>73</v>
      </c>
      <c r="B45" s="106">
        <v>13.22</v>
      </c>
      <c r="C45" s="106">
        <v>1.6</v>
      </c>
      <c r="D45" s="106">
        <v>2.33</v>
      </c>
      <c r="E45" s="106">
        <v>2.02</v>
      </c>
    </row>
    <row r="46" spans="1:5" x14ac:dyDescent="0.25">
      <c r="A46" s="105">
        <v>74</v>
      </c>
      <c r="B46" s="106">
        <v>12.57</v>
      </c>
      <c r="C46" s="106">
        <v>1.48</v>
      </c>
      <c r="D46" s="106">
        <v>2.13</v>
      </c>
      <c r="E46" s="106">
        <v>1.85</v>
      </c>
    </row>
    <row r="47" spans="1:5" x14ac:dyDescent="0.25">
      <c r="A47" s="105">
        <v>75</v>
      </c>
      <c r="B47" s="106">
        <v>11.92</v>
      </c>
      <c r="C47" s="106">
        <v>1.37</v>
      </c>
      <c r="D47" s="106">
        <v>1.94</v>
      </c>
      <c r="E47" s="106">
        <v>1.68</v>
      </c>
    </row>
    <row r="48" spans="1:5" x14ac:dyDescent="0.25">
      <c r="A48" s="105">
        <v>76</v>
      </c>
      <c r="B48" s="106">
        <v>11.27</v>
      </c>
      <c r="C48" s="106">
        <v>1.35</v>
      </c>
      <c r="D48" s="106">
        <v>1.77</v>
      </c>
      <c r="E48" s="106">
        <v>1.52</v>
      </c>
    </row>
    <row r="49" spans="1:5" x14ac:dyDescent="0.25">
      <c r="A49" s="105">
        <v>77</v>
      </c>
      <c r="B49" s="106">
        <v>10.64</v>
      </c>
      <c r="C49" s="106">
        <v>1.33</v>
      </c>
      <c r="D49" s="106">
        <v>1.61</v>
      </c>
      <c r="E49" s="106">
        <v>1.37</v>
      </c>
    </row>
    <row r="50" spans="1:5" x14ac:dyDescent="0.25">
      <c r="A50" s="105">
        <v>78</v>
      </c>
      <c r="B50" s="106">
        <v>10.01</v>
      </c>
      <c r="C50" s="106">
        <v>1.31</v>
      </c>
      <c r="D50" s="106">
        <v>1.46</v>
      </c>
      <c r="E50" s="106">
        <v>1.23</v>
      </c>
    </row>
    <row r="51" spans="1:5" x14ac:dyDescent="0.25">
      <c r="A51" s="105">
        <v>79</v>
      </c>
      <c r="B51" s="106">
        <v>9.4</v>
      </c>
      <c r="C51" s="106">
        <v>1.1599999999999999</v>
      </c>
      <c r="D51" s="106">
        <v>1.31</v>
      </c>
      <c r="E51" s="106">
        <v>1.1000000000000001</v>
      </c>
    </row>
    <row r="52" spans="1:5" x14ac:dyDescent="0.25">
      <c r="A52" s="105">
        <v>80</v>
      </c>
      <c r="B52" s="106">
        <v>8.8000000000000007</v>
      </c>
      <c r="C52" s="106">
        <v>1.02</v>
      </c>
      <c r="D52" s="106">
        <v>1.1599999999999999</v>
      </c>
      <c r="E52" s="106">
        <v>0.97</v>
      </c>
    </row>
    <row r="53" spans="1:5" x14ac:dyDescent="0.25">
      <c r="A53" s="105">
        <v>81</v>
      </c>
      <c r="B53" s="106">
        <v>8.2100000000000009</v>
      </c>
      <c r="C53" s="106">
        <v>0.99</v>
      </c>
      <c r="D53" s="106">
        <v>1.04</v>
      </c>
      <c r="E53" s="106">
        <v>0.86</v>
      </c>
    </row>
    <row r="54" spans="1:5" x14ac:dyDescent="0.25">
      <c r="A54" s="105">
        <v>82</v>
      </c>
      <c r="B54" s="106">
        <v>7.65</v>
      </c>
      <c r="C54" s="106">
        <v>0.97</v>
      </c>
      <c r="D54" s="106">
        <v>0.93</v>
      </c>
      <c r="E54" s="106">
        <v>0.76</v>
      </c>
    </row>
    <row r="55" spans="1:5" x14ac:dyDescent="0.25">
      <c r="A55" s="105">
        <v>83</v>
      </c>
      <c r="B55" s="106">
        <v>7.11</v>
      </c>
      <c r="C55" s="106">
        <v>0.94</v>
      </c>
      <c r="D55" s="106">
        <v>0.82</v>
      </c>
      <c r="E55" s="106">
        <v>0.66</v>
      </c>
    </row>
    <row r="56" spans="1:5" x14ac:dyDescent="0.25">
      <c r="A56" s="105">
        <v>84</v>
      </c>
      <c r="B56" s="106">
        <v>6.58</v>
      </c>
      <c r="C56" s="106">
        <v>0.8</v>
      </c>
      <c r="D56" s="106">
        <v>0.72</v>
      </c>
      <c r="E56" s="106">
        <v>0.57999999999999996</v>
      </c>
    </row>
    <row r="57" spans="1:5" x14ac:dyDescent="0.25">
      <c r="A57" s="105">
        <v>85</v>
      </c>
      <c r="B57" s="106">
        <v>6.09</v>
      </c>
      <c r="C57" s="106">
        <v>0.66</v>
      </c>
      <c r="D57" s="106">
        <v>0.62</v>
      </c>
      <c r="E57" s="106">
        <v>0.5</v>
      </c>
    </row>
    <row r="58" spans="1:5" x14ac:dyDescent="0.25">
      <c r="A58" s="105">
        <v>86</v>
      </c>
      <c r="B58" s="106">
        <v>5.62</v>
      </c>
      <c r="C58" s="106">
        <v>0.63</v>
      </c>
      <c r="D58" s="106">
        <v>0.54</v>
      </c>
      <c r="E58" s="106">
        <v>0.44</v>
      </c>
    </row>
    <row r="59" spans="1:5" x14ac:dyDescent="0.25">
      <c r="A59" s="105">
        <v>87</v>
      </c>
      <c r="B59" s="106">
        <v>5.17</v>
      </c>
      <c r="C59" s="106">
        <v>0.61</v>
      </c>
      <c r="D59" s="106">
        <v>0.47</v>
      </c>
      <c r="E59" s="106">
        <v>0.38</v>
      </c>
    </row>
    <row r="60" spans="1:5" x14ac:dyDescent="0.25">
      <c r="A60" s="105">
        <v>88</v>
      </c>
      <c r="B60" s="106">
        <v>4.76</v>
      </c>
      <c r="C60" s="106">
        <v>0.57999999999999996</v>
      </c>
      <c r="D60" s="106">
        <v>0.41</v>
      </c>
      <c r="E60" s="106">
        <v>0.32</v>
      </c>
    </row>
    <row r="61" spans="1:5" x14ac:dyDescent="0.25">
      <c r="A61" s="105">
        <v>89</v>
      </c>
      <c r="B61" s="106">
        <v>4.37</v>
      </c>
      <c r="C61" s="106">
        <v>0.46</v>
      </c>
      <c r="D61" s="106">
        <v>0.35</v>
      </c>
      <c r="E61" s="106">
        <v>0.28000000000000003</v>
      </c>
    </row>
    <row r="62" spans="1:5" x14ac:dyDescent="0.25">
      <c r="A62" s="105">
        <v>90</v>
      </c>
      <c r="B62" s="106">
        <v>4.01</v>
      </c>
      <c r="C62" s="106">
        <v>0.34</v>
      </c>
      <c r="D62" s="106">
        <v>0.28999999999999998</v>
      </c>
      <c r="E62" s="106">
        <v>0.24</v>
      </c>
    </row>
    <row r="63" spans="1:5" x14ac:dyDescent="0.25">
      <c r="A63" s="105">
        <v>91</v>
      </c>
      <c r="B63" s="106">
        <v>3.68</v>
      </c>
      <c r="C63" s="106">
        <v>0.32</v>
      </c>
      <c r="D63" s="106">
        <v>0.25</v>
      </c>
      <c r="E63" s="106">
        <v>0.2</v>
      </c>
    </row>
    <row r="64" spans="1:5" x14ac:dyDescent="0.25">
      <c r="A64" s="105">
        <v>92</v>
      </c>
      <c r="B64" s="106">
        <v>3.38</v>
      </c>
      <c r="C64" s="106">
        <v>0.3</v>
      </c>
      <c r="D64" s="106">
        <v>0.22</v>
      </c>
      <c r="E64" s="106">
        <v>0.17</v>
      </c>
    </row>
    <row r="65" spans="1:5" x14ac:dyDescent="0.25">
      <c r="A65" s="105">
        <v>93</v>
      </c>
      <c r="B65" s="106">
        <v>3.11</v>
      </c>
      <c r="C65" s="106">
        <v>0.28999999999999998</v>
      </c>
      <c r="D65" s="106">
        <v>0.19</v>
      </c>
      <c r="E65" s="106">
        <v>0.15</v>
      </c>
    </row>
    <row r="66" spans="1:5" x14ac:dyDescent="0.25">
      <c r="A66" s="105">
        <v>94</v>
      </c>
      <c r="B66" s="106">
        <v>2.86</v>
      </c>
      <c r="C66" s="106">
        <v>0.27</v>
      </c>
      <c r="D66" s="106">
        <v>0.16</v>
      </c>
      <c r="E66" s="106">
        <v>0.13</v>
      </c>
    </row>
    <row r="67" spans="1:5" x14ac:dyDescent="0.25">
      <c r="A67" s="105">
        <v>95</v>
      </c>
      <c r="B67" s="106">
        <v>2.64</v>
      </c>
      <c r="C67" s="106">
        <v>0.25</v>
      </c>
      <c r="D67" s="106">
        <v>0.14000000000000001</v>
      </c>
      <c r="E67" s="106">
        <v>0.11</v>
      </c>
    </row>
    <row r="68" spans="1:5" x14ac:dyDescent="0.25">
      <c r="A68" s="105">
        <v>96</v>
      </c>
      <c r="B68" s="106">
        <v>2.44</v>
      </c>
      <c r="C68" s="106">
        <v>0.23</v>
      </c>
      <c r="D68" s="106">
        <v>0.13</v>
      </c>
      <c r="E68" s="106">
        <v>0.09</v>
      </c>
    </row>
    <row r="69" spans="1:5" x14ac:dyDescent="0.25">
      <c r="A69" s="105">
        <v>97</v>
      </c>
      <c r="B69" s="106">
        <v>2.27</v>
      </c>
      <c r="C69" s="106">
        <v>0.22</v>
      </c>
      <c r="D69" s="106">
        <v>0.11</v>
      </c>
      <c r="E69" s="106">
        <v>0.08</v>
      </c>
    </row>
    <row r="70" spans="1:5" x14ac:dyDescent="0.25">
      <c r="A70" s="105">
        <v>98</v>
      </c>
      <c r="B70" s="106">
        <v>2.12</v>
      </c>
      <c r="C70" s="106">
        <v>0.21</v>
      </c>
      <c r="D70" s="106">
        <v>0.1</v>
      </c>
      <c r="E70" s="106">
        <v>7.0000000000000007E-2</v>
      </c>
    </row>
    <row r="71" spans="1:5" x14ac:dyDescent="0.25">
      <c r="A71" s="105">
        <v>99</v>
      </c>
      <c r="B71" s="106">
        <v>2</v>
      </c>
      <c r="C71" s="106">
        <v>0.19</v>
      </c>
      <c r="D71" s="106">
        <v>0.09</v>
      </c>
      <c r="E71" s="106">
        <v>0.06</v>
      </c>
    </row>
    <row r="72" spans="1:5" x14ac:dyDescent="0.25">
      <c r="A72" s="105">
        <v>100</v>
      </c>
      <c r="B72" s="106">
        <v>1.91</v>
      </c>
      <c r="C72" s="106">
        <v>0.18</v>
      </c>
      <c r="D72" s="106">
        <v>0.08</v>
      </c>
      <c r="E72" s="106">
        <v>0.06</v>
      </c>
    </row>
  </sheetData>
  <sheetProtection algorithmName="SHA-512" hashValue="4k+GJhJOC0x821c9LYHx7MgTRcS/WaWKM3qD7kdpVAZkG1UkBBe7i2ITQI/0dlAUxJ8MlwdT21F/tY9EWFPV2A==" saltValue="ScABotachbpIBETwuEevXg==" spinCount="100000" sheet="1" objects="1" scenarios="1"/>
  <conditionalFormatting sqref="A6:A16 A18:A21">
    <cfRule type="expression" dxfId="1527" priority="19" stopIfTrue="1">
      <formula>MOD(ROW(),2)=0</formula>
    </cfRule>
    <cfRule type="expression" dxfId="1526" priority="20" stopIfTrue="1">
      <formula>MOD(ROW(),2)&lt;&gt;0</formula>
    </cfRule>
  </conditionalFormatting>
  <conditionalFormatting sqref="B6:E16 C17:E21">
    <cfRule type="expression" dxfId="1525" priority="21" stopIfTrue="1">
      <formula>MOD(ROW(),2)=0</formula>
    </cfRule>
    <cfRule type="expression" dxfId="1524" priority="22" stopIfTrue="1">
      <formula>MOD(ROW(),2)&lt;&gt;0</formula>
    </cfRule>
  </conditionalFormatting>
  <conditionalFormatting sqref="A17">
    <cfRule type="expression" dxfId="1523" priority="13" stopIfTrue="1">
      <formula>MOD(ROW(),2)=0</formula>
    </cfRule>
    <cfRule type="expression" dxfId="1522" priority="14" stopIfTrue="1">
      <formula>MOD(ROW(),2)&lt;&gt;0</formula>
    </cfRule>
  </conditionalFormatting>
  <conditionalFormatting sqref="B17">
    <cfRule type="expression" dxfId="1521" priority="11" stopIfTrue="1">
      <formula>MOD(ROW(),2)=0</formula>
    </cfRule>
    <cfRule type="expression" dxfId="1520" priority="12" stopIfTrue="1">
      <formula>MOD(ROW(),2)&lt;&gt;0</formula>
    </cfRule>
  </conditionalFormatting>
  <conditionalFormatting sqref="A26:A72">
    <cfRule type="expression" dxfId="1519" priority="5" stopIfTrue="1">
      <formula>MOD(ROW(),2)=0</formula>
    </cfRule>
    <cfRule type="expression" dxfId="1518" priority="6" stopIfTrue="1">
      <formula>MOD(ROW(),2)&lt;&gt;0</formula>
    </cfRule>
  </conditionalFormatting>
  <conditionalFormatting sqref="B26:E72">
    <cfRule type="expression" dxfId="1517" priority="7" stopIfTrue="1">
      <formula>MOD(ROW(),2)=0</formula>
    </cfRule>
    <cfRule type="expression" dxfId="1516" priority="8" stopIfTrue="1">
      <formula>MOD(ROW(),2)&lt;&gt;0</formula>
    </cfRule>
  </conditionalFormatting>
  <conditionalFormatting sqref="B18:B21">
    <cfRule type="expression" dxfId="1515" priority="1" stopIfTrue="1">
      <formula>MOD(ROW(),2)=0</formula>
    </cfRule>
    <cfRule type="expression" dxfId="1514" priority="2" stopIfTrue="1">
      <formula>MOD(ROW(),2)&lt;&gt;0</formula>
    </cfRule>
  </conditionalFormatting>
  <hyperlinks>
    <hyperlink ref="B24" location="Assumptions!A1" display="Assumptions" xr:uid="{1B0F3D77-FBF6-464D-BEC8-99A89F383C3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A1:I10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5" width="22.5546875" style="26" customWidth="1"/>
    <col min="6"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x-305</v>
      </c>
      <c r="B3" s="42"/>
      <c r="C3" s="42"/>
      <c r="D3" s="42"/>
      <c r="E3" s="42"/>
      <c r="F3" s="42"/>
      <c r="G3" s="42"/>
      <c r="H3" s="42"/>
      <c r="I3" s="42"/>
    </row>
    <row r="4" spans="1:9" x14ac:dyDescent="0.25">
      <c r="A4" s="44"/>
    </row>
    <row r="6" spans="1:9" x14ac:dyDescent="0.25">
      <c r="A6" s="76" t="s">
        <v>24</v>
      </c>
      <c r="B6" s="78" t="s">
        <v>26</v>
      </c>
      <c r="C6" s="78"/>
      <c r="D6" s="78"/>
      <c r="E6" s="78"/>
    </row>
    <row r="7" spans="1:9" x14ac:dyDescent="0.25">
      <c r="A7" s="77" t="s">
        <v>16</v>
      </c>
      <c r="B7" s="79" t="s">
        <v>46</v>
      </c>
      <c r="C7" s="79"/>
      <c r="D7" s="79"/>
      <c r="E7" s="79"/>
    </row>
    <row r="8" spans="1:9" x14ac:dyDescent="0.25">
      <c r="A8" s="77" t="s">
        <v>49</v>
      </c>
      <c r="B8" s="79" t="s">
        <v>47</v>
      </c>
      <c r="C8" s="79"/>
      <c r="D8" s="79"/>
      <c r="E8" s="79"/>
    </row>
    <row r="9" spans="1:9" x14ac:dyDescent="0.25">
      <c r="A9" s="77" t="s">
        <v>17</v>
      </c>
      <c r="B9" s="79" t="s">
        <v>316</v>
      </c>
      <c r="C9" s="79"/>
      <c r="D9" s="79"/>
      <c r="E9" s="79"/>
    </row>
    <row r="10" spans="1:9" ht="26.4" x14ac:dyDescent="0.25">
      <c r="A10" s="77" t="s">
        <v>2</v>
      </c>
      <c r="B10" s="79" t="s">
        <v>326</v>
      </c>
      <c r="C10" s="79"/>
      <c r="D10" s="79"/>
      <c r="E10" s="79"/>
    </row>
    <row r="11" spans="1:9" x14ac:dyDescent="0.25">
      <c r="A11" s="77" t="s">
        <v>23</v>
      </c>
      <c r="B11" s="79" t="s">
        <v>312</v>
      </c>
      <c r="C11" s="79"/>
      <c r="D11" s="79"/>
      <c r="E11" s="79"/>
    </row>
    <row r="12" spans="1:9" x14ac:dyDescent="0.25">
      <c r="A12" s="77" t="s">
        <v>262</v>
      </c>
      <c r="B12" s="79" t="s">
        <v>318</v>
      </c>
      <c r="C12" s="79"/>
      <c r="D12" s="79"/>
      <c r="E12" s="79"/>
    </row>
    <row r="13" spans="1:9" x14ac:dyDescent="0.25">
      <c r="A13" s="77" t="s">
        <v>52</v>
      </c>
      <c r="B13" s="79">
        <v>0</v>
      </c>
      <c r="C13" s="79"/>
      <c r="D13" s="79"/>
      <c r="E13" s="79"/>
    </row>
    <row r="14" spans="1:9" x14ac:dyDescent="0.25">
      <c r="A14" s="77" t="s">
        <v>18</v>
      </c>
      <c r="B14" s="79">
        <v>305</v>
      </c>
      <c r="C14" s="79"/>
      <c r="D14" s="79"/>
      <c r="E14" s="79"/>
    </row>
    <row r="15" spans="1:9" x14ac:dyDescent="0.25">
      <c r="A15" s="77" t="s">
        <v>53</v>
      </c>
      <c r="B15" s="79" t="s">
        <v>336</v>
      </c>
      <c r="C15" s="79"/>
      <c r="D15" s="79"/>
      <c r="E15" s="79"/>
    </row>
    <row r="16" spans="1:9" x14ac:dyDescent="0.25">
      <c r="A16" s="77" t="s">
        <v>54</v>
      </c>
      <c r="B16" s="79" t="s">
        <v>328</v>
      </c>
      <c r="C16" s="79"/>
      <c r="D16" s="79"/>
      <c r="E16" s="79"/>
    </row>
    <row r="17" spans="1:5" x14ac:dyDescent="0.25">
      <c r="A17" s="77" t="s">
        <v>735</v>
      </c>
      <c r="B17" s="83" t="str">
        <f>INDEX('Factor List'!$L:$L,MATCH(B$15,'Factor List'!$J:$J,0))</f>
        <v>Pension sharing following divorce, dated 20 December 2019</v>
      </c>
      <c r="C17" s="79"/>
      <c r="D17" s="79"/>
      <c r="E17" s="79"/>
    </row>
    <row r="18" spans="1:5" x14ac:dyDescent="0.25">
      <c r="A18" s="77" t="s">
        <v>19</v>
      </c>
      <c r="B18" s="90" t="str">
        <f>"26 May 2023"</f>
        <v>26 May 2023</v>
      </c>
      <c r="C18" s="79"/>
      <c r="D18" s="79"/>
      <c r="E18" s="79"/>
    </row>
    <row r="19" spans="1:5" ht="26.4" x14ac:dyDescent="0.25">
      <c r="A19" s="77" t="s">
        <v>20</v>
      </c>
      <c r="B19" s="90">
        <v>45014</v>
      </c>
      <c r="C19" s="79"/>
      <c r="D19" s="79"/>
      <c r="E19" s="79"/>
    </row>
    <row r="20" spans="1:5" x14ac:dyDescent="0.25">
      <c r="A20" s="77" t="s">
        <v>260</v>
      </c>
      <c r="B20" s="83" t="s">
        <v>725</v>
      </c>
      <c r="C20" s="79"/>
      <c r="D20" s="79"/>
      <c r="E20" s="79"/>
    </row>
    <row r="21" spans="1:5" x14ac:dyDescent="0.25">
      <c r="A21" s="77" t="s">
        <v>804</v>
      </c>
      <c r="B21" s="83" t="s">
        <v>803</v>
      </c>
      <c r="C21" s="79"/>
      <c r="D21" s="79"/>
      <c r="E21" s="79"/>
    </row>
    <row r="23" spans="1:5" x14ac:dyDescent="0.25">
      <c r="B23" s="107" t="str">
        <f>HYPERLINK("#'Factor List'!A1","Back to Factor List")</f>
        <v>Back to Factor List</v>
      </c>
    </row>
    <row r="24" spans="1:5" x14ac:dyDescent="0.25">
      <c r="B24" s="107" t="s">
        <v>797</v>
      </c>
    </row>
    <row r="26" spans="1:5" ht="39.6" x14ac:dyDescent="0.25">
      <c r="A26" s="104" t="s">
        <v>273</v>
      </c>
      <c r="B26" s="104" t="s">
        <v>321</v>
      </c>
      <c r="C26" s="104" t="s">
        <v>322</v>
      </c>
      <c r="D26" s="104" t="s">
        <v>323</v>
      </c>
      <c r="E26" s="104" t="s">
        <v>324</v>
      </c>
    </row>
    <row r="27" spans="1:5" x14ac:dyDescent="0.25">
      <c r="A27" s="105">
        <v>20</v>
      </c>
      <c r="B27" s="106">
        <v>29.45</v>
      </c>
      <c r="C27" s="106">
        <v>7.03</v>
      </c>
      <c r="D27" s="106"/>
      <c r="E27" s="106"/>
    </row>
    <row r="28" spans="1:5" x14ac:dyDescent="0.25">
      <c r="A28" s="105">
        <v>21</v>
      </c>
      <c r="B28" s="106">
        <v>29.22</v>
      </c>
      <c r="C28" s="106">
        <v>6.97</v>
      </c>
      <c r="D28" s="106"/>
      <c r="E28" s="106"/>
    </row>
    <row r="29" spans="1:5" x14ac:dyDescent="0.25">
      <c r="A29" s="105">
        <v>22</v>
      </c>
      <c r="B29" s="106">
        <v>29</v>
      </c>
      <c r="C29" s="106">
        <v>6.9</v>
      </c>
      <c r="D29" s="106"/>
      <c r="E29" s="106"/>
    </row>
    <row r="30" spans="1:5" x14ac:dyDescent="0.25">
      <c r="A30" s="105">
        <v>23</v>
      </c>
      <c r="B30" s="106">
        <v>28.78</v>
      </c>
      <c r="C30" s="106">
        <v>6.83</v>
      </c>
      <c r="D30" s="106"/>
      <c r="E30" s="106"/>
    </row>
    <row r="31" spans="1:5" x14ac:dyDescent="0.25">
      <c r="A31" s="105">
        <v>24</v>
      </c>
      <c r="B31" s="106">
        <v>28.55</v>
      </c>
      <c r="C31" s="106">
        <v>6.75</v>
      </c>
      <c r="D31" s="106"/>
      <c r="E31" s="106"/>
    </row>
    <row r="32" spans="1:5" x14ac:dyDescent="0.25">
      <c r="A32" s="105">
        <v>25</v>
      </c>
      <c r="B32" s="106">
        <v>28.32</v>
      </c>
      <c r="C32" s="106">
        <v>6.68</v>
      </c>
      <c r="D32" s="106"/>
      <c r="E32" s="106"/>
    </row>
    <row r="33" spans="1:5" x14ac:dyDescent="0.25">
      <c r="A33" s="105">
        <v>26</v>
      </c>
      <c r="B33" s="106">
        <v>28.09</v>
      </c>
      <c r="C33" s="106">
        <v>6.6</v>
      </c>
      <c r="D33" s="106"/>
      <c r="E33" s="106"/>
    </row>
    <row r="34" spans="1:5" x14ac:dyDescent="0.25">
      <c r="A34" s="105">
        <v>27</v>
      </c>
      <c r="B34" s="106">
        <v>27.86</v>
      </c>
      <c r="C34" s="106">
        <v>6.52</v>
      </c>
      <c r="D34" s="106"/>
      <c r="E34" s="106"/>
    </row>
    <row r="35" spans="1:5" x14ac:dyDescent="0.25">
      <c r="A35" s="105">
        <v>28</v>
      </c>
      <c r="B35" s="106">
        <v>27.64</v>
      </c>
      <c r="C35" s="106">
        <v>6.44</v>
      </c>
      <c r="D35" s="106"/>
      <c r="E35" s="106"/>
    </row>
    <row r="36" spans="1:5" x14ac:dyDescent="0.25">
      <c r="A36" s="105">
        <v>29</v>
      </c>
      <c r="B36" s="106">
        <v>27.42</v>
      </c>
      <c r="C36" s="106">
        <v>6.35</v>
      </c>
      <c r="D36" s="106"/>
      <c r="E36" s="106"/>
    </row>
    <row r="37" spans="1:5" x14ac:dyDescent="0.25">
      <c r="A37" s="105">
        <v>30</v>
      </c>
      <c r="B37" s="106">
        <v>27.21</v>
      </c>
      <c r="C37" s="106">
        <v>6.25</v>
      </c>
      <c r="D37" s="106"/>
      <c r="E37" s="106"/>
    </row>
    <row r="38" spans="1:5" x14ac:dyDescent="0.25">
      <c r="A38" s="105">
        <v>31</v>
      </c>
      <c r="B38" s="106">
        <v>26.99</v>
      </c>
      <c r="C38" s="106">
        <v>6.14</v>
      </c>
      <c r="D38" s="106"/>
      <c r="E38" s="106"/>
    </row>
    <row r="39" spans="1:5" x14ac:dyDescent="0.25">
      <c r="A39" s="105">
        <v>32</v>
      </c>
      <c r="B39" s="106">
        <v>26.78</v>
      </c>
      <c r="C39" s="106">
        <v>6.04</v>
      </c>
      <c r="D39" s="106"/>
      <c r="E39" s="106"/>
    </row>
    <row r="40" spans="1:5" x14ac:dyDescent="0.25">
      <c r="A40" s="105">
        <v>33</v>
      </c>
      <c r="B40" s="106">
        <v>26.57</v>
      </c>
      <c r="C40" s="106">
        <v>5.93</v>
      </c>
      <c r="D40" s="106"/>
      <c r="E40" s="106"/>
    </row>
    <row r="41" spans="1:5" x14ac:dyDescent="0.25">
      <c r="A41" s="105">
        <v>34</v>
      </c>
      <c r="B41" s="106">
        <v>26.35</v>
      </c>
      <c r="C41" s="106">
        <v>5.81</v>
      </c>
      <c r="D41" s="106"/>
      <c r="E41" s="106"/>
    </row>
    <row r="42" spans="1:5" x14ac:dyDescent="0.25">
      <c r="A42" s="105">
        <v>35</v>
      </c>
      <c r="B42" s="106">
        <v>26.14</v>
      </c>
      <c r="C42" s="106">
        <v>5.7</v>
      </c>
      <c r="D42" s="106"/>
      <c r="E42" s="106"/>
    </row>
    <row r="43" spans="1:5" x14ac:dyDescent="0.25">
      <c r="A43" s="105">
        <v>36</v>
      </c>
      <c r="B43" s="106">
        <v>25.92</v>
      </c>
      <c r="C43" s="106">
        <v>5.58</v>
      </c>
      <c r="D43" s="106"/>
      <c r="E43" s="106"/>
    </row>
    <row r="44" spans="1:5" x14ac:dyDescent="0.25">
      <c r="A44" s="105">
        <v>37</v>
      </c>
      <c r="B44" s="106">
        <v>25.7</v>
      </c>
      <c r="C44" s="106">
        <v>5.46</v>
      </c>
      <c r="D44" s="106"/>
      <c r="E44" s="106"/>
    </row>
    <row r="45" spans="1:5" x14ac:dyDescent="0.25">
      <c r="A45" s="105">
        <v>38</v>
      </c>
      <c r="B45" s="106">
        <v>25.47</v>
      </c>
      <c r="C45" s="106">
        <v>5.34</v>
      </c>
      <c r="D45" s="106"/>
      <c r="E45" s="106"/>
    </row>
    <row r="46" spans="1:5" x14ac:dyDescent="0.25">
      <c r="A46" s="105">
        <v>39</v>
      </c>
      <c r="B46" s="106">
        <v>25.24</v>
      </c>
      <c r="C46" s="106">
        <v>5.23</v>
      </c>
      <c r="D46" s="106"/>
      <c r="E46" s="106"/>
    </row>
    <row r="47" spans="1:5" x14ac:dyDescent="0.25">
      <c r="A47" s="105">
        <v>40</v>
      </c>
      <c r="B47" s="106">
        <v>24.99</v>
      </c>
      <c r="C47" s="106">
        <v>5.1100000000000003</v>
      </c>
      <c r="D47" s="106"/>
      <c r="E47" s="106"/>
    </row>
    <row r="48" spans="1:5" x14ac:dyDescent="0.25">
      <c r="A48" s="105">
        <v>41</v>
      </c>
      <c r="B48" s="106">
        <v>24.74</v>
      </c>
      <c r="C48" s="106">
        <v>5</v>
      </c>
      <c r="D48" s="106"/>
      <c r="E48" s="106"/>
    </row>
    <row r="49" spans="1:5" x14ac:dyDescent="0.25">
      <c r="A49" s="105">
        <v>42</v>
      </c>
      <c r="B49" s="106">
        <v>24.48</v>
      </c>
      <c r="C49" s="106">
        <v>4.88</v>
      </c>
      <c r="D49" s="106"/>
      <c r="E49" s="106"/>
    </row>
    <row r="50" spans="1:5" x14ac:dyDescent="0.25">
      <c r="A50" s="105">
        <v>43</v>
      </c>
      <c r="B50" s="106">
        <v>24.21</v>
      </c>
      <c r="C50" s="106">
        <v>4.7699999999999996</v>
      </c>
      <c r="D50" s="106"/>
      <c r="E50" s="106"/>
    </row>
    <row r="51" spans="1:5" x14ac:dyDescent="0.25">
      <c r="A51" s="105">
        <v>44</v>
      </c>
      <c r="B51" s="106">
        <v>23.93</v>
      </c>
      <c r="C51" s="106">
        <v>4.6500000000000004</v>
      </c>
      <c r="D51" s="106"/>
      <c r="E51" s="106"/>
    </row>
    <row r="52" spans="1:5" x14ac:dyDescent="0.25">
      <c r="A52" s="105">
        <v>45</v>
      </c>
      <c r="B52" s="106">
        <v>23.64</v>
      </c>
      <c r="C52" s="106">
        <v>4.54</v>
      </c>
      <c r="D52" s="106"/>
      <c r="E52" s="106"/>
    </row>
    <row r="53" spans="1:5" x14ac:dyDescent="0.25">
      <c r="A53" s="105">
        <v>46</v>
      </c>
      <c r="B53" s="106">
        <v>23.35</v>
      </c>
      <c r="C53" s="106">
        <v>4.43</v>
      </c>
      <c r="D53" s="106"/>
      <c r="E53" s="106"/>
    </row>
    <row r="54" spans="1:5" x14ac:dyDescent="0.25">
      <c r="A54" s="105">
        <v>47</v>
      </c>
      <c r="B54" s="106">
        <v>23.05</v>
      </c>
      <c r="C54" s="106">
        <v>4.3099999999999996</v>
      </c>
      <c r="D54" s="106"/>
      <c r="E54" s="106"/>
    </row>
    <row r="55" spans="1:5" x14ac:dyDescent="0.25">
      <c r="A55" s="105">
        <v>48</v>
      </c>
      <c r="B55" s="106">
        <v>22.74</v>
      </c>
      <c r="C55" s="106">
        <v>4.2</v>
      </c>
      <c r="D55" s="106"/>
      <c r="E55" s="106"/>
    </row>
    <row r="56" spans="1:5" x14ac:dyDescent="0.25">
      <c r="A56" s="105">
        <v>49</v>
      </c>
      <c r="B56" s="106">
        <v>22.41</v>
      </c>
      <c r="C56" s="106">
        <v>4.0999999999999996</v>
      </c>
      <c r="D56" s="106"/>
      <c r="E56" s="106"/>
    </row>
    <row r="57" spans="1:5" x14ac:dyDescent="0.25">
      <c r="A57" s="105">
        <v>50</v>
      </c>
      <c r="B57" s="106">
        <v>22.07</v>
      </c>
      <c r="C57" s="106">
        <v>4</v>
      </c>
      <c r="D57" s="106"/>
      <c r="E57" s="106"/>
    </row>
    <row r="58" spans="1:5" x14ac:dyDescent="0.25">
      <c r="A58" s="105">
        <v>51</v>
      </c>
      <c r="B58" s="106">
        <v>21.71</v>
      </c>
      <c r="C58" s="106">
        <v>3.9</v>
      </c>
      <c r="D58" s="106"/>
      <c r="E58" s="106"/>
    </row>
    <row r="59" spans="1:5" x14ac:dyDescent="0.25">
      <c r="A59" s="105">
        <v>52</v>
      </c>
      <c r="B59" s="106">
        <v>21.34</v>
      </c>
      <c r="C59" s="106">
        <v>3.8</v>
      </c>
      <c r="D59" s="106"/>
      <c r="E59" s="106"/>
    </row>
    <row r="60" spans="1:5" x14ac:dyDescent="0.25">
      <c r="A60" s="105">
        <v>53</v>
      </c>
      <c r="B60" s="106">
        <v>20.96</v>
      </c>
      <c r="C60" s="106">
        <v>3.71</v>
      </c>
      <c r="D60" s="106"/>
      <c r="E60" s="106"/>
    </row>
    <row r="61" spans="1:5" x14ac:dyDescent="0.25">
      <c r="A61" s="105">
        <v>54</v>
      </c>
      <c r="B61" s="106">
        <v>20.56</v>
      </c>
      <c r="C61" s="106">
        <v>3.63</v>
      </c>
      <c r="D61" s="106"/>
      <c r="E61" s="106"/>
    </row>
    <row r="62" spans="1:5" x14ac:dyDescent="0.25">
      <c r="A62" s="105">
        <v>55</v>
      </c>
      <c r="B62" s="106">
        <v>20.149999999999999</v>
      </c>
      <c r="C62" s="106">
        <v>3.55</v>
      </c>
      <c r="D62" s="106"/>
      <c r="E62" s="106"/>
    </row>
    <row r="63" spans="1:5" x14ac:dyDescent="0.25">
      <c r="A63" s="105">
        <v>56</v>
      </c>
      <c r="B63" s="106">
        <v>19.72</v>
      </c>
      <c r="C63" s="106">
        <v>3.47</v>
      </c>
      <c r="D63" s="106"/>
      <c r="E63" s="106"/>
    </row>
    <row r="64" spans="1:5" x14ac:dyDescent="0.25">
      <c r="A64" s="105">
        <v>57</v>
      </c>
      <c r="B64" s="106">
        <v>19.28</v>
      </c>
      <c r="C64" s="106">
        <v>3.4</v>
      </c>
      <c r="D64" s="106"/>
      <c r="E64" s="106"/>
    </row>
    <row r="65" spans="1:5" x14ac:dyDescent="0.25">
      <c r="A65" s="105">
        <v>58</v>
      </c>
      <c r="B65" s="106">
        <v>18.82</v>
      </c>
      <c r="C65" s="106">
        <v>3.33</v>
      </c>
      <c r="D65" s="106"/>
      <c r="E65" s="106"/>
    </row>
    <row r="66" spans="1:5" x14ac:dyDescent="0.25">
      <c r="A66" s="105">
        <v>59</v>
      </c>
      <c r="B66" s="106">
        <v>18.350000000000001</v>
      </c>
      <c r="C66" s="106">
        <v>3.26</v>
      </c>
      <c r="D66" s="106"/>
      <c r="E66" s="106"/>
    </row>
    <row r="67" spans="1:5" x14ac:dyDescent="0.25">
      <c r="A67" s="105">
        <v>60</v>
      </c>
      <c r="B67" s="106">
        <v>17.87</v>
      </c>
      <c r="C67" s="106">
        <v>3.2</v>
      </c>
      <c r="D67" s="106"/>
      <c r="E67" s="106"/>
    </row>
    <row r="68" spans="1:5" x14ac:dyDescent="0.25">
      <c r="A68" s="105">
        <v>61</v>
      </c>
      <c r="B68" s="106">
        <v>17.37</v>
      </c>
      <c r="C68" s="106">
        <v>3.14</v>
      </c>
      <c r="D68" s="106"/>
      <c r="E68" s="106"/>
    </row>
    <row r="69" spans="1:5" x14ac:dyDescent="0.25">
      <c r="A69" s="105">
        <v>62</v>
      </c>
      <c r="B69" s="106">
        <v>16.86</v>
      </c>
      <c r="C69" s="106">
        <v>3.08</v>
      </c>
      <c r="D69" s="106"/>
      <c r="E69" s="106"/>
    </row>
    <row r="70" spans="1:5" x14ac:dyDescent="0.25">
      <c r="A70" s="105">
        <v>63</v>
      </c>
      <c r="B70" s="106">
        <v>16.329999999999998</v>
      </c>
      <c r="C70" s="106">
        <v>3.03</v>
      </c>
      <c r="D70" s="106"/>
      <c r="E70" s="106"/>
    </row>
    <row r="71" spans="1:5" x14ac:dyDescent="0.25">
      <c r="A71" s="105">
        <v>64</v>
      </c>
      <c r="B71" s="106">
        <v>15.79</v>
      </c>
      <c r="C71" s="106">
        <v>2.98</v>
      </c>
      <c r="D71" s="106"/>
      <c r="E71" s="106"/>
    </row>
    <row r="72" spans="1:5" x14ac:dyDescent="0.25">
      <c r="A72" s="105">
        <v>65</v>
      </c>
      <c r="B72" s="106">
        <v>15.24</v>
      </c>
      <c r="C72" s="106">
        <v>2.93</v>
      </c>
      <c r="D72" s="106"/>
      <c r="E72" s="106"/>
    </row>
    <row r="73" spans="1:5" x14ac:dyDescent="0.25">
      <c r="A73" s="105">
        <v>66</v>
      </c>
      <c r="B73" s="106">
        <v>14.68</v>
      </c>
      <c r="C73" s="106">
        <v>2.88</v>
      </c>
      <c r="D73" s="106"/>
      <c r="E73" s="106"/>
    </row>
    <row r="74" spans="1:5" x14ac:dyDescent="0.25">
      <c r="A74" s="105">
        <v>67</v>
      </c>
      <c r="B74" s="106">
        <v>14.11</v>
      </c>
      <c r="C74" s="106">
        <v>2.84</v>
      </c>
      <c r="D74" s="106"/>
      <c r="E74" s="106"/>
    </row>
    <row r="75" spans="1:5" x14ac:dyDescent="0.25">
      <c r="A75" s="105">
        <v>68</v>
      </c>
      <c r="B75" s="106">
        <v>13.53</v>
      </c>
      <c r="C75" s="106">
        <v>2.8</v>
      </c>
      <c r="D75" s="106"/>
      <c r="E75" s="106"/>
    </row>
    <row r="76" spans="1:5" x14ac:dyDescent="0.25">
      <c r="A76" s="105">
        <v>69</v>
      </c>
      <c r="B76" s="106">
        <v>12.95</v>
      </c>
      <c r="C76" s="106">
        <v>2.67</v>
      </c>
      <c r="D76" s="106">
        <v>2.37</v>
      </c>
      <c r="E76" s="106">
        <v>2.12</v>
      </c>
    </row>
    <row r="77" spans="1:5" x14ac:dyDescent="0.25">
      <c r="A77" s="105">
        <v>70</v>
      </c>
      <c r="B77" s="106">
        <v>12.36</v>
      </c>
      <c r="C77" s="106">
        <v>2.54</v>
      </c>
      <c r="D77" s="106">
        <v>2.19</v>
      </c>
      <c r="E77" s="106">
        <v>1.95</v>
      </c>
    </row>
    <row r="78" spans="1:5" x14ac:dyDescent="0.25">
      <c r="A78" s="105">
        <v>71</v>
      </c>
      <c r="B78" s="106">
        <v>11.76</v>
      </c>
      <c r="C78" s="106">
        <v>2.5</v>
      </c>
      <c r="D78" s="106">
        <v>2.02</v>
      </c>
      <c r="E78" s="106">
        <v>1.78</v>
      </c>
    </row>
    <row r="79" spans="1:5" x14ac:dyDescent="0.25">
      <c r="A79" s="105">
        <v>72</v>
      </c>
      <c r="B79" s="106">
        <v>11.18</v>
      </c>
      <c r="C79" s="106">
        <v>2.46</v>
      </c>
      <c r="D79" s="106">
        <v>1.87</v>
      </c>
      <c r="E79" s="106">
        <v>1.63</v>
      </c>
    </row>
    <row r="80" spans="1:5" x14ac:dyDescent="0.25">
      <c r="A80" s="105">
        <v>73</v>
      </c>
      <c r="B80" s="106">
        <v>10.59</v>
      </c>
      <c r="C80" s="106">
        <v>2.41</v>
      </c>
      <c r="D80" s="106">
        <v>1.72</v>
      </c>
      <c r="E80" s="106">
        <v>1.48</v>
      </c>
    </row>
    <row r="81" spans="1:5" x14ac:dyDescent="0.25">
      <c r="A81" s="105">
        <v>74</v>
      </c>
      <c r="B81" s="106">
        <v>10.01</v>
      </c>
      <c r="C81" s="106">
        <v>2.2200000000000002</v>
      </c>
      <c r="D81" s="106">
        <v>1.55</v>
      </c>
      <c r="E81" s="106">
        <v>1.34</v>
      </c>
    </row>
    <row r="82" spans="1:5" x14ac:dyDescent="0.25">
      <c r="A82" s="105">
        <v>75</v>
      </c>
      <c r="B82" s="106">
        <v>9.44</v>
      </c>
      <c r="C82" s="106">
        <v>2.0299999999999998</v>
      </c>
      <c r="D82" s="106">
        <v>1.4</v>
      </c>
      <c r="E82" s="106">
        <v>1.21</v>
      </c>
    </row>
    <row r="83" spans="1:5" x14ac:dyDescent="0.25">
      <c r="A83" s="105">
        <v>76</v>
      </c>
      <c r="B83" s="106">
        <v>8.8699999999999992</v>
      </c>
      <c r="C83" s="106">
        <v>1.98</v>
      </c>
      <c r="D83" s="106">
        <v>1.27</v>
      </c>
      <c r="E83" s="106">
        <v>1.08</v>
      </c>
    </row>
    <row r="84" spans="1:5" x14ac:dyDescent="0.25">
      <c r="A84" s="105">
        <v>77</v>
      </c>
      <c r="B84" s="106">
        <v>8.32</v>
      </c>
      <c r="C84" s="106">
        <v>1.93</v>
      </c>
      <c r="D84" s="106">
        <v>1.1499999999999999</v>
      </c>
      <c r="E84" s="106">
        <v>0.97</v>
      </c>
    </row>
    <row r="85" spans="1:5" x14ac:dyDescent="0.25">
      <c r="A85" s="105">
        <v>78</v>
      </c>
      <c r="B85" s="106">
        <v>7.79</v>
      </c>
      <c r="C85" s="106">
        <v>1.88</v>
      </c>
      <c r="D85" s="106">
        <v>1.04</v>
      </c>
      <c r="E85" s="106">
        <v>0.86</v>
      </c>
    </row>
    <row r="86" spans="1:5" x14ac:dyDescent="0.25">
      <c r="A86" s="105">
        <v>79</v>
      </c>
      <c r="B86" s="106">
        <v>7.27</v>
      </c>
      <c r="C86" s="106">
        <v>1.66</v>
      </c>
      <c r="D86" s="106">
        <v>0.91</v>
      </c>
      <c r="E86" s="106">
        <v>0.76</v>
      </c>
    </row>
    <row r="87" spans="1:5" x14ac:dyDescent="0.25">
      <c r="A87" s="105">
        <v>80</v>
      </c>
      <c r="B87" s="106">
        <v>6.77</v>
      </c>
      <c r="C87" s="106">
        <v>1.44</v>
      </c>
      <c r="D87" s="106">
        <v>0.79</v>
      </c>
      <c r="E87" s="106">
        <v>0.67</v>
      </c>
    </row>
    <row r="88" spans="1:5" x14ac:dyDescent="0.25">
      <c r="A88" s="105">
        <v>81</v>
      </c>
      <c r="B88" s="106">
        <v>6.3</v>
      </c>
      <c r="C88" s="106">
        <v>1.39</v>
      </c>
      <c r="D88" s="106">
        <v>0.71</v>
      </c>
      <c r="E88" s="106">
        <v>0.59</v>
      </c>
    </row>
    <row r="89" spans="1:5" x14ac:dyDescent="0.25">
      <c r="A89" s="105">
        <v>82</v>
      </c>
      <c r="B89" s="106">
        <v>5.84</v>
      </c>
      <c r="C89" s="106">
        <v>1.33</v>
      </c>
      <c r="D89" s="106">
        <v>0.63</v>
      </c>
      <c r="E89" s="106">
        <v>0.51</v>
      </c>
    </row>
    <row r="90" spans="1:5" x14ac:dyDescent="0.25">
      <c r="A90" s="105">
        <v>83</v>
      </c>
      <c r="B90" s="106">
        <v>5.4</v>
      </c>
      <c r="C90" s="106">
        <v>1.28</v>
      </c>
      <c r="D90" s="106">
        <v>0.56000000000000005</v>
      </c>
      <c r="E90" s="106">
        <v>0.45</v>
      </c>
    </row>
    <row r="91" spans="1:5" x14ac:dyDescent="0.25">
      <c r="A91" s="105">
        <v>84</v>
      </c>
      <c r="B91" s="106">
        <v>4.99</v>
      </c>
      <c r="C91" s="106">
        <v>1.08</v>
      </c>
      <c r="D91" s="106">
        <v>0.47</v>
      </c>
      <c r="E91" s="106">
        <v>0.39</v>
      </c>
    </row>
    <row r="92" spans="1:5" x14ac:dyDescent="0.25">
      <c r="A92" s="105">
        <v>85</v>
      </c>
      <c r="B92" s="106">
        <v>4.5999999999999996</v>
      </c>
      <c r="C92" s="106">
        <v>0.88</v>
      </c>
      <c r="D92" s="106">
        <v>0.39</v>
      </c>
      <c r="E92" s="106">
        <v>0.33</v>
      </c>
    </row>
    <row r="93" spans="1:5" x14ac:dyDescent="0.25">
      <c r="A93" s="105">
        <v>86</v>
      </c>
      <c r="B93" s="106">
        <v>4.2300000000000004</v>
      </c>
      <c r="C93" s="106">
        <v>0.84</v>
      </c>
      <c r="D93" s="106">
        <v>0.34</v>
      </c>
      <c r="E93" s="106">
        <v>0.28999999999999998</v>
      </c>
    </row>
    <row r="94" spans="1:5" x14ac:dyDescent="0.25">
      <c r="A94" s="105">
        <v>87</v>
      </c>
      <c r="B94" s="106">
        <v>3.88</v>
      </c>
      <c r="C94" s="106">
        <v>0.79</v>
      </c>
      <c r="D94" s="106">
        <v>0.3</v>
      </c>
      <c r="E94" s="106">
        <v>0.24</v>
      </c>
    </row>
    <row r="95" spans="1:5" x14ac:dyDescent="0.25">
      <c r="A95" s="105">
        <v>88</v>
      </c>
      <c r="B95" s="106">
        <v>3.56</v>
      </c>
      <c r="C95" s="106">
        <v>0.75</v>
      </c>
      <c r="D95" s="106">
        <v>0.26</v>
      </c>
      <c r="E95" s="106">
        <v>0.21</v>
      </c>
    </row>
    <row r="96" spans="1:5" x14ac:dyDescent="0.25">
      <c r="A96" s="105">
        <v>89</v>
      </c>
      <c r="B96" s="106">
        <v>3.25</v>
      </c>
      <c r="C96" s="106">
        <v>0.59</v>
      </c>
      <c r="D96" s="106">
        <v>0.21</v>
      </c>
      <c r="E96" s="106">
        <v>0.18</v>
      </c>
    </row>
    <row r="97" spans="1:5" x14ac:dyDescent="0.25">
      <c r="A97" s="105">
        <v>90</v>
      </c>
      <c r="B97" s="106">
        <v>2.97</v>
      </c>
      <c r="C97" s="106">
        <v>0.44</v>
      </c>
      <c r="D97" s="106">
        <v>0.17</v>
      </c>
      <c r="E97" s="106">
        <v>0.15</v>
      </c>
    </row>
    <row r="98" spans="1:5" x14ac:dyDescent="0.25">
      <c r="A98" s="105">
        <v>91</v>
      </c>
      <c r="B98" s="106">
        <v>2.72</v>
      </c>
      <c r="C98" s="106">
        <v>0.41</v>
      </c>
      <c r="D98" s="106">
        <v>0.15</v>
      </c>
      <c r="E98" s="106">
        <v>0.13</v>
      </c>
    </row>
    <row r="99" spans="1:5" x14ac:dyDescent="0.25">
      <c r="A99" s="105">
        <v>92</v>
      </c>
      <c r="B99" s="106">
        <v>2.48</v>
      </c>
      <c r="C99" s="106">
        <v>0.38</v>
      </c>
      <c r="D99" s="106">
        <v>0.12</v>
      </c>
      <c r="E99" s="106">
        <v>0.11</v>
      </c>
    </row>
    <row r="100" spans="1:5" x14ac:dyDescent="0.25">
      <c r="A100" s="105">
        <v>93</v>
      </c>
      <c r="B100" s="106">
        <v>2.27</v>
      </c>
      <c r="C100" s="106">
        <v>0.36</v>
      </c>
      <c r="D100" s="106">
        <v>0.11</v>
      </c>
      <c r="E100" s="106">
        <v>0.09</v>
      </c>
    </row>
    <row r="101" spans="1:5" x14ac:dyDescent="0.25">
      <c r="A101" s="105">
        <v>94</v>
      </c>
      <c r="B101" s="106">
        <v>2.08</v>
      </c>
      <c r="C101" s="106">
        <v>0.33</v>
      </c>
      <c r="D101" s="106">
        <v>0.09</v>
      </c>
      <c r="E101" s="106">
        <v>7.0000000000000007E-2</v>
      </c>
    </row>
    <row r="102" spans="1:5" x14ac:dyDescent="0.25">
      <c r="A102" s="105">
        <v>95</v>
      </c>
      <c r="B102" s="106">
        <v>1.9</v>
      </c>
      <c r="C102" s="106">
        <v>0.31</v>
      </c>
      <c r="D102" s="106">
        <v>0.08</v>
      </c>
      <c r="E102" s="106">
        <v>0.06</v>
      </c>
    </row>
  </sheetData>
  <sheetProtection algorithmName="SHA-512" hashValue="QbspqTiJlZ82tNsKPshrHvKAXUsUtCKNFxw7a5127rzgifK6MdVLwWPlcm04HcAYB+soZUM3fV+oQdEOzvim6g==" saltValue="mQ+yrCKp0qy55aCkh5T7gQ==" spinCount="100000" sheet="1" objects="1" scenarios="1"/>
  <conditionalFormatting sqref="A6:A16 A18:A21">
    <cfRule type="expression" dxfId="1513" priority="19" stopIfTrue="1">
      <formula>MOD(ROW(),2)=0</formula>
    </cfRule>
    <cfRule type="expression" dxfId="1512" priority="20" stopIfTrue="1">
      <formula>MOD(ROW(),2)&lt;&gt;0</formula>
    </cfRule>
  </conditionalFormatting>
  <conditionalFormatting sqref="B6:E16 C17:E21">
    <cfRule type="expression" dxfId="1511" priority="21" stopIfTrue="1">
      <formula>MOD(ROW(),2)=0</formula>
    </cfRule>
    <cfRule type="expression" dxfId="1510" priority="22" stopIfTrue="1">
      <formula>MOD(ROW(),2)&lt;&gt;0</formula>
    </cfRule>
  </conditionalFormatting>
  <conditionalFormatting sqref="A17">
    <cfRule type="expression" dxfId="1509" priority="13" stopIfTrue="1">
      <formula>MOD(ROW(),2)=0</formula>
    </cfRule>
    <cfRule type="expression" dxfId="1508" priority="14" stopIfTrue="1">
      <formula>MOD(ROW(),2)&lt;&gt;0</formula>
    </cfRule>
  </conditionalFormatting>
  <conditionalFormatting sqref="B17">
    <cfRule type="expression" dxfId="1507" priority="11" stopIfTrue="1">
      <formula>MOD(ROW(),2)=0</formula>
    </cfRule>
    <cfRule type="expression" dxfId="1506" priority="12" stopIfTrue="1">
      <formula>MOD(ROW(),2)&lt;&gt;0</formula>
    </cfRule>
  </conditionalFormatting>
  <conditionalFormatting sqref="A26:A102">
    <cfRule type="expression" dxfId="1505" priority="5" stopIfTrue="1">
      <formula>MOD(ROW(),2)=0</formula>
    </cfRule>
    <cfRule type="expression" dxfId="1504" priority="6" stopIfTrue="1">
      <formula>MOD(ROW(),2)&lt;&gt;0</formula>
    </cfRule>
  </conditionalFormatting>
  <conditionalFormatting sqref="B26:E102">
    <cfRule type="expression" dxfId="1503" priority="7" stopIfTrue="1">
      <formula>MOD(ROW(),2)=0</formula>
    </cfRule>
    <cfRule type="expression" dxfId="1502" priority="8" stopIfTrue="1">
      <formula>MOD(ROW(),2)&lt;&gt;0</formula>
    </cfRule>
  </conditionalFormatting>
  <conditionalFormatting sqref="B18:B21">
    <cfRule type="expression" dxfId="1501" priority="1" stopIfTrue="1">
      <formula>MOD(ROW(),2)=0</formula>
    </cfRule>
    <cfRule type="expression" dxfId="1500" priority="2" stopIfTrue="1">
      <formula>MOD(ROW(),2)&lt;&gt;0</formula>
    </cfRule>
  </conditionalFormatting>
  <hyperlinks>
    <hyperlink ref="B24" location="Assumptions!A1" display="Assumptions" xr:uid="{74BC89CB-C03D-4897-93AF-B00EA31369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7"/>
  <dimension ref="A1:I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Pension Credit - x-306</v>
      </c>
      <c r="B3" s="42"/>
      <c r="C3" s="42"/>
      <c r="D3" s="42"/>
      <c r="E3" s="42"/>
      <c r="F3" s="42"/>
      <c r="G3" s="42"/>
      <c r="H3" s="42"/>
      <c r="I3" s="42"/>
    </row>
    <row r="4" spans="1:9" x14ac:dyDescent="0.25">
      <c r="A4" s="44"/>
    </row>
    <row r="6" spans="1:9" x14ac:dyDescent="0.25">
      <c r="A6" s="80" t="s">
        <v>24</v>
      </c>
      <c r="B6" s="81" t="s">
        <v>26</v>
      </c>
      <c r="C6" s="81"/>
      <c r="D6" s="81"/>
    </row>
    <row r="7" spans="1:9" x14ac:dyDescent="0.25">
      <c r="A7" s="82" t="s">
        <v>16</v>
      </c>
      <c r="B7" s="83" t="s">
        <v>46</v>
      </c>
      <c r="C7" s="83"/>
      <c r="D7" s="83"/>
    </row>
    <row r="8" spans="1:9" x14ac:dyDescent="0.25">
      <c r="A8" s="82" t="s">
        <v>49</v>
      </c>
      <c r="B8" s="83" t="s">
        <v>48</v>
      </c>
      <c r="C8" s="83"/>
      <c r="D8" s="83"/>
    </row>
    <row r="9" spans="1:9" x14ac:dyDescent="0.25">
      <c r="A9" s="82" t="s">
        <v>17</v>
      </c>
      <c r="B9" s="83" t="s">
        <v>484</v>
      </c>
      <c r="C9" s="83"/>
      <c r="D9" s="83"/>
    </row>
    <row r="10" spans="1:9" ht="26.4" x14ac:dyDescent="0.25">
      <c r="A10" s="82" t="s">
        <v>2</v>
      </c>
      <c r="B10" s="83" t="s">
        <v>485</v>
      </c>
      <c r="C10" s="83"/>
      <c r="D10" s="83"/>
    </row>
    <row r="11" spans="1:9" x14ac:dyDescent="0.25">
      <c r="A11" s="82" t="s">
        <v>23</v>
      </c>
      <c r="B11" s="83" t="s">
        <v>312</v>
      </c>
      <c r="C11" s="83"/>
      <c r="D11" s="83"/>
    </row>
    <row r="12" spans="1:9" x14ac:dyDescent="0.25">
      <c r="A12" s="82" t="s">
        <v>262</v>
      </c>
      <c r="B12" s="83" t="s">
        <v>486</v>
      </c>
      <c r="C12" s="83"/>
      <c r="D12" s="83"/>
    </row>
    <row r="13" spans="1:9" x14ac:dyDescent="0.25">
      <c r="A13" s="82" t="s">
        <v>52</v>
      </c>
      <c r="B13" s="83">
        <v>1</v>
      </c>
      <c r="C13" s="83"/>
      <c r="D13" s="83"/>
    </row>
    <row r="14" spans="1:9" x14ac:dyDescent="0.25">
      <c r="A14" s="82" t="s">
        <v>18</v>
      </c>
      <c r="B14" s="83">
        <v>306</v>
      </c>
      <c r="C14" s="83"/>
      <c r="D14" s="83"/>
    </row>
    <row r="15" spans="1:9" x14ac:dyDescent="0.25">
      <c r="A15" s="82" t="s">
        <v>53</v>
      </c>
      <c r="B15" s="83" t="s">
        <v>487</v>
      </c>
      <c r="C15" s="83"/>
      <c r="D15" s="83"/>
    </row>
    <row r="16" spans="1:9" x14ac:dyDescent="0.25">
      <c r="A16" s="82" t="s">
        <v>54</v>
      </c>
      <c r="B16" s="83" t="s">
        <v>488</v>
      </c>
      <c r="C16" s="83"/>
      <c r="D16" s="83"/>
    </row>
    <row r="17" spans="1:4" x14ac:dyDescent="0.25">
      <c r="A17" s="77" t="s">
        <v>735</v>
      </c>
      <c r="B17" s="83" t="str">
        <f>INDEX('Factor List'!$L:$L,MATCH(B$15,'Factor List'!$J:$J,0))</f>
        <v>Pension sharing following divorce, dated 20 December 2019</v>
      </c>
      <c r="C17" s="83"/>
      <c r="D17" s="83"/>
    </row>
    <row r="18" spans="1:4" x14ac:dyDescent="0.25">
      <c r="A18" s="82" t="s">
        <v>19</v>
      </c>
      <c r="B18" s="90" t="str">
        <f>"26 May 2023"</f>
        <v>26 May 2023</v>
      </c>
      <c r="C18" s="83"/>
      <c r="D18" s="83"/>
    </row>
    <row r="19" spans="1:4" ht="26.4" x14ac:dyDescent="0.25">
      <c r="A19" s="82" t="s">
        <v>20</v>
      </c>
      <c r="B19" s="90">
        <v>45014</v>
      </c>
      <c r="C19" s="83"/>
      <c r="D19" s="83"/>
    </row>
    <row r="20" spans="1:4" x14ac:dyDescent="0.25">
      <c r="A20" s="82" t="s">
        <v>260</v>
      </c>
      <c r="B20" s="83" t="s">
        <v>725</v>
      </c>
      <c r="C20" s="83"/>
      <c r="D20" s="83"/>
    </row>
    <row r="21" spans="1:4" x14ac:dyDescent="0.25">
      <c r="A21" s="82" t="s">
        <v>804</v>
      </c>
      <c r="B21" s="83" t="s">
        <v>803</v>
      </c>
      <c r="C21" s="83"/>
      <c r="D21" s="83"/>
    </row>
    <row r="23" spans="1:4" x14ac:dyDescent="0.25">
      <c r="B23" s="107" t="str">
        <f>HYPERLINK("#'Factor List'!A1","Back to Factor List")</f>
        <v>Back to Factor List</v>
      </c>
    </row>
    <row r="24" spans="1:4" x14ac:dyDescent="0.25">
      <c r="B24" s="107" t="s">
        <v>797</v>
      </c>
    </row>
    <row r="26" spans="1:4" ht="26.4" x14ac:dyDescent="0.25">
      <c r="A26" s="104" t="s">
        <v>273</v>
      </c>
      <c r="B26" s="104" t="s">
        <v>489</v>
      </c>
      <c r="C26" s="104" t="s">
        <v>764</v>
      </c>
      <c r="D26" s="104" t="s">
        <v>490</v>
      </c>
    </row>
    <row r="27" spans="1:4" x14ac:dyDescent="0.25">
      <c r="A27" s="105">
        <v>60</v>
      </c>
      <c r="B27" s="106">
        <v>21.27</v>
      </c>
      <c r="C27" s="106">
        <v>1</v>
      </c>
      <c r="D27" s="106"/>
    </row>
    <row r="28" spans="1:4" x14ac:dyDescent="0.25">
      <c r="A28" s="105">
        <v>61</v>
      </c>
      <c r="B28" s="106">
        <v>20.64</v>
      </c>
      <c r="C28" s="106">
        <v>1</v>
      </c>
      <c r="D28" s="106"/>
    </row>
    <row r="29" spans="1:4" x14ac:dyDescent="0.25">
      <c r="A29" s="105">
        <v>62</v>
      </c>
      <c r="B29" s="106">
        <v>20.010000000000002</v>
      </c>
      <c r="C29" s="106">
        <v>1</v>
      </c>
      <c r="D29" s="106"/>
    </row>
    <row r="30" spans="1:4" x14ac:dyDescent="0.25">
      <c r="A30" s="105">
        <v>63</v>
      </c>
      <c r="B30" s="106">
        <v>19.38</v>
      </c>
      <c r="C30" s="106">
        <v>1</v>
      </c>
      <c r="D30" s="106"/>
    </row>
    <row r="31" spans="1:4" x14ac:dyDescent="0.25">
      <c r="A31" s="105">
        <v>64</v>
      </c>
      <c r="B31" s="106">
        <v>18.739999999999998</v>
      </c>
      <c r="C31" s="106">
        <v>1</v>
      </c>
      <c r="D31" s="106"/>
    </row>
    <row r="32" spans="1:4" x14ac:dyDescent="0.25">
      <c r="A32" s="105">
        <v>65</v>
      </c>
      <c r="B32" s="106">
        <v>18.100000000000001</v>
      </c>
      <c r="C32" s="106">
        <v>1</v>
      </c>
      <c r="D32" s="106">
        <v>18.170000000000002</v>
      </c>
    </row>
    <row r="33" spans="1:4" x14ac:dyDescent="0.25">
      <c r="A33" s="105">
        <v>66</v>
      </c>
      <c r="B33" s="106">
        <v>17.46</v>
      </c>
      <c r="C33" s="106">
        <v>1</v>
      </c>
      <c r="D33" s="106">
        <v>17.5</v>
      </c>
    </row>
    <row r="34" spans="1:4" x14ac:dyDescent="0.25">
      <c r="A34" s="105">
        <v>67</v>
      </c>
      <c r="B34" s="106">
        <v>16.809999999999999</v>
      </c>
      <c r="C34" s="106">
        <v>1</v>
      </c>
      <c r="D34" s="106">
        <v>16.84</v>
      </c>
    </row>
    <row r="35" spans="1:4" x14ac:dyDescent="0.25">
      <c r="A35" s="105">
        <v>68</v>
      </c>
      <c r="B35" s="106">
        <v>16.16</v>
      </c>
      <c r="C35" s="106">
        <v>1</v>
      </c>
      <c r="D35" s="106">
        <v>16.170000000000002</v>
      </c>
    </row>
    <row r="36" spans="1:4" x14ac:dyDescent="0.25">
      <c r="A36" s="105">
        <v>69</v>
      </c>
      <c r="B36" s="106">
        <v>15.51</v>
      </c>
      <c r="C36" s="106">
        <v>1</v>
      </c>
      <c r="D36" s="106">
        <v>15.52</v>
      </c>
    </row>
    <row r="37" spans="1:4" x14ac:dyDescent="0.25">
      <c r="A37" s="105">
        <v>70</v>
      </c>
      <c r="B37" s="106">
        <v>14.86</v>
      </c>
      <c r="C37" s="106">
        <v>1</v>
      </c>
      <c r="D37" s="106">
        <v>14.86</v>
      </c>
    </row>
    <row r="38" spans="1:4" x14ac:dyDescent="0.25">
      <c r="A38" s="105">
        <v>71</v>
      </c>
      <c r="B38" s="106">
        <v>14.21</v>
      </c>
      <c r="C38" s="106">
        <v>1</v>
      </c>
      <c r="D38" s="106">
        <v>14.21</v>
      </c>
    </row>
    <row r="39" spans="1:4" x14ac:dyDescent="0.25">
      <c r="A39" s="105">
        <v>72</v>
      </c>
      <c r="B39" s="106">
        <v>13.56</v>
      </c>
      <c r="C39" s="106">
        <v>1</v>
      </c>
      <c r="D39" s="106">
        <v>13.56</v>
      </c>
    </row>
    <row r="40" spans="1:4" x14ac:dyDescent="0.25">
      <c r="A40" s="105">
        <v>73</v>
      </c>
      <c r="B40" s="106">
        <v>12.92</v>
      </c>
      <c r="C40" s="106">
        <v>1</v>
      </c>
      <c r="D40" s="106">
        <v>12.92</v>
      </c>
    </row>
    <row r="41" spans="1:4" x14ac:dyDescent="0.25">
      <c r="A41" s="105">
        <v>74</v>
      </c>
      <c r="B41" s="106">
        <v>12.28</v>
      </c>
      <c r="C41" s="106">
        <v>1</v>
      </c>
      <c r="D41" s="106">
        <v>12.28</v>
      </c>
    </row>
    <row r="42" spans="1:4" x14ac:dyDescent="0.25">
      <c r="A42" s="105">
        <v>75</v>
      </c>
      <c r="B42" s="106">
        <v>11.64</v>
      </c>
      <c r="C42" s="106">
        <v>1</v>
      </c>
      <c r="D42" s="106">
        <v>11.64</v>
      </c>
    </row>
    <row r="43" spans="1:4" x14ac:dyDescent="0.25">
      <c r="A43" s="105">
        <v>76</v>
      </c>
      <c r="B43" s="106">
        <v>11.01</v>
      </c>
      <c r="C43" s="106">
        <v>1</v>
      </c>
      <c r="D43" s="106">
        <v>11.01</v>
      </c>
    </row>
    <row r="44" spans="1:4" x14ac:dyDescent="0.25">
      <c r="A44" s="105">
        <v>77</v>
      </c>
      <c r="B44" s="106">
        <v>10.39</v>
      </c>
      <c r="C44" s="106">
        <v>1</v>
      </c>
      <c r="D44" s="106">
        <v>10.39</v>
      </c>
    </row>
    <row r="45" spans="1:4" x14ac:dyDescent="0.25">
      <c r="A45" s="105">
        <v>78</v>
      </c>
      <c r="B45" s="106">
        <v>9.7799999999999994</v>
      </c>
      <c r="C45" s="106">
        <v>1</v>
      </c>
      <c r="D45" s="106">
        <v>9.7799999999999994</v>
      </c>
    </row>
    <row r="46" spans="1:4" x14ac:dyDescent="0.25">
      <c r="A46" s="105">
        <v>79</v>
      </c>
      <c r="B46" s="106">
        <v>9.19</v>
      </c>
      <c r="C46" s="106">
        <v>1</v>
      </c>
      <c r="D46" s="106">
        <v>9.19</v>
      </c>
    </row>
    <row r="47" spans="1:4" x14ac:dyDescent="0.25">
      <c r="A47" s="105">
        <v>80</v>
      </c>
      <c r="B47" s="106">
        <v>8.61</v>
      </c>
      <c r="C47" s="106">
        <v>1</v>
      </c>
      <c r="D47" s="106">
        <v>8.61</v>
      </c>
    </row>
    <row r="48" spans="1:4" x14ac:dyDescent="0.25">
      <c r="A48" s="105">
        <v>81</v>
      </c>
      <c r="B48" s="106">
        <v>8.0399999999999991</v>
      </c>
      <c r="C48" s="106">
        <v>1</v>
      </c>
      <c r="D48" s="106">
        <v>8.0399999999999991</v>
      </c>
    </row>
    <row r="49" spans="1:4" x14ac:dyDescent="0.25">
      <c r="A49" s="105">
        <v>82</v>
      </c>
      <c r="B49" s="106">
        <v>7.5</v>
      </c>
      <c r="C49" s="106">
        <v>1</v>
      </c>
      <c r="D49" s="106">
        <v>7.5</v>
      </c>
    </row>
    <row r="50" spans="1:4" x14ac:dyDescent="0.25">
      <c r="A50" s="105">
        <v>83</v>
      </c>
      <c r="B50" s="106">
        <v>6.98</v>
      </c>
      <c r="C50" s="106">
        <v>1</v>
      </c>
      <c r="D50" s="106">
        <v>6.98</v>
      </c>
    </row>
    <row r="51" spans="1:4" x14ac:dyDescent="0.25">
      <c r="A51" s="105">
        <v>84</v>
      </c>
      <c r="B51" s="106">
        <v>6.48</v>
      </c>
      <c r="C51" s="106">
        <v>1</v>
      </c>
      <c r="D51" s="106">
        <v>6.48</v>
      </c>
    </row>
    <row r="52" spans="1:4" x14ac:dyDescent="0.25">
      <c r="A52" s="105">
        <v>85</v>
      </c>
      <c r="B52" s="106">
        <v>6</v>
      </c>
      <c r="C52" s="106">
        <v>1</v>
      </c>
      <c r="D52" s="106">
        <v>6</v>
      </c>
    </row>
    <row r="53" spans="1:4" x14ac:dyDescent="0.25">
      <c r="A53" s="105">
        <v>86</v>
      </c>
      <c r="B53" s="106">
        <v>5.55</v>
      </c>
      <c r="C53" s="106">
        <v>1</v>
      </c>
      <c r="D53" s="106">
        <v>5.55</v>
      </c>
    </row>
    <row r="54" spans="1:4" x14ac:dyDescent="0.25">
      <c r="A54" s="105">
        <v>87</v>
      </c>
      <c r="B54" s="106">
        <v>5.12</v>
      </c>
      <c r="C54" s="106">
        <v>1</v>
      </c>
      <c r="D54" s="106">
        <v>5.12</v>
      </c>
    </row>
    <row r="55" spans="1:4" x14ac:dyDescent="0.25">
      <c r="A55" s="105">
        <v>88</v>
      </c>
      <c r="B55" s="106">
        <v>4.72</v>
      </c>
      <c r="C55" s="106">
        <v>1</v>
      </c>
      <c r="D55" s="106">
        <v>4.72</v>
      </c>
    </row>
    <row r="56" spans="1:4" x14ac:dyDescent="0.25">
      <c r="A56" s="105">
        <v>89</v>
      </c>
      <c r="B56" s="106">
        <v>4.34</v>
      </c>
      <c r="C56" s="106">
        <v>1</v>
      </c>
      <c r="D56" s="106">
        <v>4.34</v>
      </c>
    </row>
    <row r="57" spans="1:4" x14ac:dyDescent="0.25">
      <c r="A57" s="105">
        <v>90</v>
      </c>
      <c r="B57" s="106">
        <v>3.99</v>
      </c>
      <c r="C57" s="106">
        <v>1</v>
      </c>
      <c r="D57" s="106">
        <v>3.99</v>
      </c>
    </row>
    <row r="58" spans="1:4" x14ac:dyDescent="0.25">
      <c r="A58" s="105">
        <v>91</v>
      </c>
      <c r="B58" s="106">
        <v>3.67</v>
      </c>
      <c r="C58" s="106">
        <v>1</v>
      </c>
      <c r="D58" s="106">
        <v>3.67</v>
      </c>
    </row>
    <row r="59" spans="1:4" x14ac:dyDescent="0.25">
      <c r="A59" s="105">
        <v>92</v>
      </c>
      <c r="B59" s="106">
        <v>3.38</v>
      </c>
      <c r="C59" s="106">
        <v>1</v>
      </c>
      <c r="D59" s="106">
        <v>3.38</v>
      </c>
    </row>
    <row r="60" spans="1:4" x14ac:dyDescent="0.25">
      <c r="A60" s="105">
        <v>93</v>
      </c>
      <c r="B60" s="106">
        <v>3.12</v>
      </c>
      <c r="C60" s="106">
        <v>1</v>
      </c>
      <c r="D60" s="106">
        <v>3.12</v>
      </c>
    </row>
    <row r="61" spans="1:4" x14ac:dyDescent="0.25">
      <c r="A61" s="105">
        <v>94</v>
      </c>
      <c r="B61" s="106">
        <v>2.88</v>
      </c>
      <c r="C61" s="106">
        <v>1</v>
      </c>
      <c r="D61" s="106">
        <v>2.88</v>
      </c>
    </row>
    <row r="62" spans="1:4" x14ac:dyDescent="0.25">
      <c r="A62" s="105">
        <v>95</v>
      </c>
      <c r="B62" s="106">
        <v>2.66</v>
      </c>
      <c r="C62" s="106">
        <v>1</v>
      </c>
      <c r="D62" s="106">
        <v>2.66</v>
      </c>
    </row>
    <row r="63" spans="1:4" x14ac:dyDescent="0.25">
      <c r="A63" s="105">
        <v>96</v>
      </c>
      <c r="B63" s="106">
        <v>2.4700000000000002</v>
      </c>
      <c r="C63" s="106">
        <v>1</v>
      </c>
      <c r="D63" s="106">
        <v>2.4700000000000002</v>
      </c>
    </row>
    <row r="64" spans="1:4" x14ac:dyDescent="0.25">
      <c r="A64" s="105">
        <v>97</v>
      </c>
      <c r="B64" s="106">
        <v>2.31</v>
      </c>
      <c r="C64" s="106">
        <v>1</v>
      </c>
      <c r="D64" s="106">
        <v>2.31</v>
      </c>
    </row>
    <row r="65" spans="1:4" x14ac:dyDescent="0.25">
      <c r="A65" s="105">
        <v>98</v>
      </c>
      <c r="B65" s="106">
        <v>2.16</v>
      </c>
      <c r="C65" s="106">
        <v>1</v>
      </c>
      <c r="D65" s="106">
        <v>2.16</v>
      </c>
    </row>
    <row r="66" spans="1:4" x14ac:dyDescent="0.25">
      <c r="A66" s="105">
        <v>99</v>
      </c>
      <c r="B66" s="106">
        <v>2.04</v>
      </c>
      <c r="C66" s="106">
        <v>1</v>
      </c>
      <c r="D66" s="106">
        <v>2.04</v>
      </c>
    </row>
    <row r="67" spans="1:4" x14ac:dyDescent="0.25">
      <c r="A67" s="105">
        <v>100</v>
      </c>
      <c r="B67" s="106">
        <v>1.96</v>
      </c>
      <c r="C67" s="106">
        <v>1</v>
      </c>
      <c r="D67" s="106">
        <v>1.96</v>
      </c>
    </row>
  </sheetData>
  <sheetProtection algorithmName="SHA-512" hashValue="lyfytmUglO6cUbUu3lLPviU8BRBq26zlMDw3tPVl+Xx107T+u+KRhO2uy9RX1AThHhTsOitTGYXOJzJF19IaYw==" saltValue="VfZPpW4ZzSTXKyntoRVFIA==" spinCount="100000" sheet="1" objects="1" scenarios="1"/>
  <conditionalFormatting sqref="A6:A16 A18:A21">
    <cfRule type="expression" dxfId="1499" priority="19" stopIfTrue="1">
      <formula>MOD(ROW(),2)=0</formula>
    </cfRule>
    <cfRule type="expression" dxfId="1498" priority="20" stopIfTrue="1">
      <formula>MOD(ROW(),2)&lt;&gt;0</formula>
    </cfRule>
  </conditionalFormatting>
  <conditionalFormatting sqref="B6:D16 C17:D21">
    <cfRule type="expression" dxfId="1497" priority="21" stopIfTrue="1">
      <formula>MOD(ROW(),2)=0</formula>
    </cfRule>
    <cfRule type="expression" dxfId="1496" priority="22" stopIfTrue="1">
      <formula>MOD(ROW(),2)&lt;&gt;0</formula>
    </cfRule>
  </conditionalFormatting>
  <conditionalFormatting sqref="A17">
    <cfRule type="expression" dxfId="1495" priority="13" stopIfTrue="1">
      <formula>MOD(ROW(),2)=0</formula>
    </cfRule>
    <cfRule type="expression" dxfId="1494" priority="14" stopIfTrue="1">
      <formula>MOD(ROW(),2)&lt;&gt;0</formula>
    </cfRule>
  </conditionalFormatting>
  <conditionalFormatting sqref="B17">
    <cfRule type="expression" dxfId="1493" priority="11" stopIfTrue="1">
      <formula>MOD(ROW(),2)=0</formula>
    </cfRule>
    <cfRule type="expression" dxfId="1492" priority="12" stopIfTrue="1">
      <formula>MOD(ROW(),2)&lt;&gt;0</formula>
    </cfRule>
  </conditionalFormatting>
  <conditionalFormatting sqref="A26:A67">
    <cfRule type="expression" dxfId="1491" priority="5" stopIfTrue="1">
      <formula>MOD(ROW(),2)=0</formula>
    </cfRule>
    <cfRule type="expression" dxfId="1490" priority="6" stopIfTrue="1">
      <formula>MOD(ROW(),2)&lt;&gt;0</formula>
    </cfRule>
  </conditionalFormatting>
  <conditionalFormatting sqref="B26:D67">
    <cfRule type="expression" dxfId="1489" priority="7" stopIfTrue="1">
      <formula>MOD(ROW(),2)=0</formula>
    </cfRule>
    <cfRule type="expression" dxfId="1488" priority="8" stopIfTrue="1">
      <formula>MOD(ROW(),2)&lt;&gt;0</formula>
    </cfRule>
  </conditionalFormatting>
  <conditionalFormatting sqref="B18:B21">
    <cfRule type="expression" dxfId="1487" priority="1" stopIfTrue="1">
      <formula>MOD(ROW(),2)=0</formula>
    </cfRule>
    <cfRule type="expression" dxfId="1486" priority="2" stopIfTrue="1">
      <formula>MOD(ROW(),2)&lt;&gt;0</formula>
    </cfRule>
  </conditionalFormatting>
  <hyperlinks>
    <hyperlink ref="B24" location="Assumptions!A1" display="Assumptions" xr:uid="{9068E6DF-710E-4C38-B35E-CD532C65013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8"/>
  <dimension ref="A1:I6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Pension Credit - x-307</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484</v>
      </c>
    </row>
    <row r="10" spans="1:9" ht="39.6" x14ac:dyDescent="0.25">
      <c r="A10" s="82" t="s">
        <v>2</v>
      </c>
      <c r="B10" s="83" t="s">
        <v>491</v>
      </c>
    </row>
    <row r="11" spans="1:9" x14ac:dyDescent="0.25">
      <c r="A11" s="82" t="s">
        <v>23</v>
      </c>
      <c r="B11" s="83" t="s">
        <v>312</v>
      </c>
    </row>
    <row r="12" spans="1:9" ht="39.6" x14ac:dyDescent="0.25">
      <c r="A12" s="82" t="s">
        <v>262</v>
      </c>
      <c r="B12" s="83" t="s">
        <v>486</v>
      </c>
    </row>
    <row r="13" spans="1:9" x14ac:dyDescent="0.25">
      <c r="A13" s="82" t="s">
        <v>52</v>
      </c>
      <c r="B13" s="83">
        <v>0</v>
      </c>
    </row>
    <row r="14" spans="1:9" x14ac:dyDescent="0.25">
      <c r="A14" s="82" t="s">
        <v>18</v>
      </c>
      <c r="B14" s="83">
        <v>307</v>
      </c>
    </row>
    <row r="15" spans="1:9" x14ac:dyDescent="0.25">
      <c r="A15" s="82" t="s">
        <v>53</v>
      </c>
      <c r="B15" s="83" t="s">
        <v>492</v>
      </c>
    </row>
    <row r="16" spans="1:9" x14ac:dyDescent="0.25">
      <c r="A16" s="82" t="s">
        <v>54</v>
      </c>
      <c r="B16" s="83" t="s">
        <v>488</v>
      </c>
    </row>
    <row r="17" spans="1:2" ht="52.8" x14ac:dyDescent="0.25">
      <c r="A17" s="77" t="s">
        <v>735</v>
      </c>
      <c r="B17" s="83" t="str">
        <f>INDEX('Factor List'!$L:$L,MATCH(B$15,'Factor List'!$J:$J,0))</f>
        <v>Pension sharing following divorce, dated 20 December 2019</v>
      </c>
    </row>
    <row r="18" spans="1:2" x14ac:dyDescent="0.25">
      <c r="A18" s="82" t="s">
        <v>19</v>
      </c>
      <c r="B18" s="90" t="str">
        <f>"26 May 2023"</f>
        <v>26 May 2023</v>
      </c>
    </row>
    <row r="19" spans="1:2" ht="26.4" x14ac:dyDescent="0.25">
      <c r="A19" s="82" t="s">
        <v>20</v>
      </c>
      <c r="B19" s="90">
        <v>45014</v>
      </c>
    </row>
    <row r="20" spans="1:2" x14ac:dyDescent="0.25">
      <c r="A20" s="82" t="s">
        <v>260</v>
      </c>
      <c r="B20" s="83" t="s">
        <v>725</v>
      </c>
    </row>
    <row r="21" spans="1:2" ht="26.4" x14ac:dyDescent="0.25">
      <c r="A21" s="82" t="s">
        <v>804</v>
      </c>
      <c r="B21" s="83" t="s">
        <v>803</v>
      </c>
    </row>
    <row r="23" spans="1:2" x14ac:dyDescent="0.25">
      <c r="B23" s="107" t="str">
        <f>HYPERLINK("#'Factor List'!A1","Back to Factor List")</f>
        <v>Back to Factor List</v>
      </c>
    </row>
    <row r="24" spans="1:2" x14ac:dyDescent="0.25">
      <c r="B24" s="107" t="s">
        <v>797</v>
      </c>
    </row>
    <row r="26" spans="1:2" x14ac:dyDescent="0.25">
      <c r="A26" s="104" t="s">
        <v>273</v>
      </c>
      <c r="B26" s="104" t="s">
        <v>493</v>
      </c>
    </row>
    <row r="27" spans="1:2" x14ac:dyDescent="0.25">
      <c r="A27" s="105">
        <v>65</v>
      </c>
      <c r="B27" s="106">
        <v>18.18</v>
      </c>
    </row>
    <row r="28" spans="1:2" x14ac:dyDescent="0.25">
      <c r="A28" s="105">
        <v>66</v>
      </c>
      <c r="B28" s="106">
        <v>17.55</v>
      </c>
    </row>
    <row r="29" spans="1:2" x14ac:dyDescent="0.25">
      <c r="A29" s="105">
        <v>67</v>
      </c>
      <c r="B29" s="106">
        <v>16.91</v>
      </c>
    </row>
    <row r="30" spans="1:2" x14ac:dyDescent="0.25">
      <c r="A30" s="105">
        <v>68</v>
      </c>
      <c r="B30" s="106">
        <v>16.25</v>
      </c>
    </row>
    <row r="31" spans="1:2" x14ac:dyDescent="0.25">
      <c r="A31" s="105">
        <v>69</v>
      </c>
      <c r="B31" s="106">
        <v>15.57</v>
      </c>
    </row>
    <row r="32" spans="1:2" x14ac:dyDescent="0.25">
      <c r="A32" s="105">
        <v>70</v>
      </c>
      <c r="B32" s="106">
        <v>14.89</v>
      </c>
    </row>
    <row r="33" spans="1:2" x14ac:dyDescent="0.25">
      <c r="A33" s="105">
        <v>71</v>
      </c>
      <c r="B33" s="106">
        <v>14.22</v>
      </c>
    </row>
    <row r="34" spans="1:2" x14ac:dyDescent="0.25">
      <c r="A34" s="105">
        <v>72</v>
      </c>
      <c r="B34" s="106">
        <v>13.57</v>
      </c>
    </row>
    <row r="35" spans="1:2" x14ac:dyDescent="0.25">
      <c r="A35" s="105">
        <v>73</v>
      </c>
      <c r="B35" s="106">
        <v>12.92</v>
      </c>
    </row>
    <row r="36" spans="1:2" x14ac:dyDescent="0.25">
      <c r="A36" s="105">
        <v>74</v>
      </c>
      <c r="B36" s="106">
        <v>12.28</v>
      </c>
    </row>
    <row r="37" spans="1:2" x14ac:dyDescent="0.25">
      <c r="A37" s="105">
        <v>75</v>
      </c>
      <c r="B37" s="106">
        <v>11.64</v>
      </c>
    </row>
    <row r="38" spans="1:2" x14ac:dyDescent="0.25">
      <c r="A38" s="105">
        <v>76</v>
      </c>
      <c r="B38" s="106">
        <v>11.01</v>
      </c>
    </row>
    <row r="39" spans="1:2" x14ac:dyDescent="0.25">
      <c r="A39" s="105">
        <v>77</v>
      </c>
      <c r="B39" s="106">
        <v>10.39</v>
      </c>
    </row>
    <row r="40" spans="1:2" x14ac:dyDescent="0.25">
      <c r="A40" s="105">
        <v>78</v>
      </c>
      <c r="B40" s="106">
        <v>9.7799999999999994</v>
      </c>
    </row>
    <row r="41" spans="1:2" x14ac:dyDescent="0.25">
      <c r="A41" s="105">
        <v>79</v>
      </c>
      <c r="B41" s="106">
        <v>9.19</v>
      </c>
    </row>
    <row r="42" spans="1:2" x14ac:dyDescent="0.25">
      <c r="A42" s="105">
        <v>80</v>
      </c>
      <c r="B42" s="106">
        <v>8.61</v>
      </c>
    </row>
    <row r="43" spans="1:2" x14ac:dyDescent="0.25">
      <c r="A43" s="105">
        <v>81</v>
      </c>
      <c r="B43" s="106">
        <v>8.0399999999999991</v>
      </c>
    </row>
    <row r="44" spans="1:2" x14ac:dyDescent="0.25">
      <c r="A44" s="105">
        <v>82</v>
      </c>
      <c r="B44" s="106">
        <v>7.5</v>
      </c>
    </row>
    <row r="45" spans="1:2" x14ac:dyDescent="0.25">
      <c r="A45" s="105">
        <v>83</v>
      </c>
      <c r="B45" s="106">
        <v>6.98</v>
      </c>
    </row>
    <row r="46" spans="1:2" x14ac:dyDescent="0.25">
      <c r="A46" s="105">
        <v>84</v>
      </c>
      <c r="B46" s="106">
        <v>6.48</v>
      </c>
    </row>
    <row r="47" spans="1:2" x14ac:dyDescent="0.25">
      <c r="A47" s="105">
        <v>85</v>
      </c>
      <c r="B47" s="106">
        <v>6</v>
      </c>
    </row>
    <row r="48" spans="1:2" x14ac:dyDescent="0.25">
      <c r="A48" s="105">
        <v>86</v>
      </c>
      <c r="B48" s="106">
        <v>5.55</v>
      </c>
    </row>
    <row r="49" spans="1:2" x14ac:dyDescent="0.25">
      <c r="A49" s="105">
        <v>87</v>
      </c>
      <c r="B49" s="106">
        <v>5.12</v>
      </c>
    </row>
    <row r="50" spans="1:2" x14ac:dyDescent="0.25">
      <c r="A50" s="105">
        <v>88</v>
      </c>
      <c r="B50" s="106">
        <v>4.72</v>
      </c>
    </row>
    <row r="51" spans="1:2" x14ac:dyDescent="0.25">
      <c r="A51" s="105">
        <v>89</v>
      </c>
      <c r="B51" s="106">
        <v>4.34</v>
      </c>
    </row>
    <row r="52" spans="1:2" x14ac:dyDescent="0.25">
      <c r="A52" s="105">
        <v>90</v>
      </c>
      <c r="B52" s="106">
        <v>3.99</v>
      </c>
    </row>
    <row r="53" spans="1:2" x14ac:dyDescent="0.25">
      <c r="A53" s="105">
        <v>91</v>
      </c>
      <c r="B53" s="106">
        <v>3.67</v>
      </c>
    </row>
    <row r="54" spans="1:2" x14ac:dyDescent="0.25">
      <c r="A54" s="105">
        <v>92</v>
      </c>
      <c r="B54" s="106">
        <v>3.38</v>
      </c>
    </row>
    <row r="55" spans="1:2" x14ac:dyDescent="0.25">
      <c r="A55" s="105">
        <v>93</v>
      </c>
      <c r="B55" s="106">
        <v>3.12</v>
      </c>
    </row>
    <row r="56" spans="1:2" x14ac:dyDescent="0.25">
      <c r="A56" s="105">
        <v>94</v>
      </c>
      <c r="B56" s="106">
        <v>2.88</v>
      </c>
    </row>
    <row r="57" spans="1:2" x14ac:dyDescent="0.25">
      <c r="A57" s="105">
        <v>95</v>
      </c>
      <c r="B57" s="106">
        <v>2.66</v>
      </c>
    </row>
    <row r="58" spans="1:2" x14ac:dyDescent="0.25">
      <c r="A58" s="105">
        <v>96</v>
      </c>
      <c r="B58" s="106">
        <v>2.4700000000000002</v>
      </c>
    </row>
    <row r="59" spans="1:2" x14ac:dyDescent="0.25">
      <c r="A59" s="105">
        <v>97</v>
      </c>
      <c r="B59" s="106">
        <v>2.31</v>
      </c>
    </row>
    <row r="60" spans="1:2" x14ac:dyDescent="0.25">
      <c r="A60" s="105">
        <v>98</v>
      </c>
      <c r="B60" s="106">
        <v>2.16</v>
      </c>
    </row>
    <row r="61" spans="1:2" x14ac:dyDescent="0.25">
      <c r="A61" s="105">
        <v>99</v>
      </c>
      <c r="B61" s="106">
        <v>2.04</v>
      </c>
    </row>
    <row r="62" spans="1:2" x14ac:dyDescent="0.25">
      <c r="A62" s="105">
        <v>100</v>
      </c>
      <c r="B62" s="106">
        <v>1.96</v>
      </c>
    </row>
  </sheetData>
  <sheetProtection algorithmName="SHA-512" hashValue="tAlsIJ8urKKnVzABdHkediKaPmxzOLH8yZr+vUGkTMZtMKcqk1kN9DoFkqeydL+oV/Xv0YSlttlq/nMeWVVqcA==" saltValue="QTJ82jJYnJ3LuOaivXo+dw==" spinCount="100000" sheet="1" objects="1" scenarios="1"/>
  <conditionalFormatting sqref="A6:A16 A18:A21">
    <cfRule type="expression" dxfId="1485" priority="19" stopIfTrue="1">
      <formula>MOD(ROW(),2)=0</formula>
    </cfRule>
    <cfRule type="expression" dxfId="1484" priority="20" stopIfTrue="1">
      <formula>MOD(ROW(),2)&lt;&gt;0</formula>
    </cfRule>
  </conditionalFormatting>
  <conditionalFormatting sqref="B6:B16">
    <cfRule type="expression" dxfId="1483" priority="21" stopIfTrue="1">
      <formula>MOD(ROW(),2)=0</formula>
    </cfRule>
    <cfRule type="expression" dxfId="1482" priority="22" stopIfTrue="1">
      <formula>MOD(ROW(),2)&lt;&gt;0</formula>
    </cfRule>
  </conditionalFormatting>
  <conditionalFormatting sqref="A17">
    <cfRule type="expression" dxfId="1481" priority="13" stopIfTrue="1">
      <formula>MOD(ROW(),2)=0</formula>
    </cfRule>
    <cfRule type="expression" dxfId="1480" priority="14" stopIfTrue="1">
      <formula>MOD(ROW(),2)&lt;&gt;0</formula>
    </cfRule>
  </conditionalFormatting>
  <conditionalFormatting sqref="B17">
    <cfRule type="expression" dxfId="1479" priority="11" stopIfTrue="1">
      <formula>MOD(ROW(),2)=0</formula>
    </cfRule>
    <cfRule type="expression" dxfId="1478" priority="12" stopIfTrue="1">
      <formula>MOD(ROW(),2)&lt;&gt;0</formula>
    </cfRule>
  </conditionalFormatting>
  <conditionalFormatting sqref="A26:A62">
    <cfRule type="expression" dxfId="1477" priority="5" stopIfTrue="1">
      <formula>MOD(ROW(),2)=0</formula>
    </cfRule>
    <cfRule type="expression" dxfId="1476" priority="6" stopIfTrue="1">
      <formula>MOD(ROW(),2)&lt;&gt;0</formula>
    </cfRule>
  </conditionalFormatting>
  <conditionalFormatting sqref="B26:B62">
    <cfRule type="expression" dxfId="1475" priority="7" stopIfTrue="1">
      <formula>MOD(ROW(),2)=0</formula>
    </cfRule>
    <cfRule type="expression" dxfId="1474" priority="8" stopIfTrue="1">
      <formula>MOD(ROW(),2)&lt;&gt;0</formula>
    </cfRule>
  </conditionalFormatting>
  <conditionalFormatting sqref="B18:B21">
    <cfRule type="expression" dxfId="1473" priority="1" stopIfTrue="1">
      <formula>MOD(ROW(),2)=0</formula>
    </cfRule>
    <cfRule type="expression" dxfId="1472" priority="2" stopIfTrue="1">
      <formula>MOD(ROW(),2)&lt;&gt;0</formula>
    </cfRule>
  </conditionalFormatting>
  <hyperlinks>
    <hyperlink ref="B24" location="Assumptions!A1" display="Assumptions" xr:uid="{2D40E696-7752-4E8B-91DA-3E5DD6026E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08E3-3F0C-4D1F-BC76-E4315B59F5B1}">
  <sheetPr codeName="Sheet86"/>
  <dimension ref="A1:I27"/>
  <sheetViews>
    <sheetView showGridLines="0" zoomScale="85" zoomScaleNormal="85" workbookViewId="0">
      <selection activeCell="B15" sqref="B15"/>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PenCE - x-308</v>
      </c>
      <c r="B3" s="42"/>
      <c r="C3" s="42"/>
      <c r="D3" s="42"/>
      <c r="E3" s="42"/>
      <c r="F3" s="42"/>
      <c r="G3" s="42"/>
      <c r="H3" s="42"/>
      <c r="I3" s="42"/>
    </row>
    <row r="4" spans="1:9" x14ac:dyDescent="0.25">
      <c r="A4" s="44"/>
    </row>
    <row r="6" spans="1:9" ht="26.4" x14ac:dyDescent="0.25">
      <c r="A6" s="80" t="s">
        <v>24</v>
      </c>
      <c r="B6" s="81" t="s">
        <v>26</v>
      </c>
    </row>
    <row r="7" spans="1:9" x14ac:dyDescent="0.25">
      <c r="A7" s="82" t="s">
        <v>16</v>
      </c>
      <c r="B7" s="79" t="s">
        <v>46</v>
      </c>
    </row>
    <row r="8" spans="1:9" x14ac:dyDescent="0.25">
      <c r="A8" s="82" t="s">
        <v>49</v>
      </c>
      <c r="B8" s="79" t="s">
        <v>48</v>
      </c>
    </row>
    <row r="9" spans="1:9" x14ac:dyDescent="0.25">
      <c r="A9" s="82" t="s">
        <v>17</v>
      </c>
      <c r="B9" s="79" t="s">
        <v>316</v>
      </c>
    </row>
    <row r="10" spans="1:9" ht="79.2" x14ac:dyDescent="0.25">
      <c r="A10" s="82" t="s">
        <v>2</v>
      </c>
      <c r="B10" s="79" t="s">
        <v>317</v>
      </c>
    </row>
    <row r="11" spans="1:9" x14ac:dyDescent="0.25">
      <c r="A11" s="82" t="s">
        <v>23</v>
      </c>
      <c r="B11" s="79" t="s">
        <v>312</v>
      </c>
    </row>
    <row r="12" spans="1:9" ht="39.6" x14ac:dyDescent="0.25">
      <c r="A12" s="82" t="s">
        <v>262</v>
      </c>
      <c r="B12" s="79" t="s">
        <v>318</v>
      </c>
    </row>
    <row r="13" spans="1:9" x14ac:dyDescent="0.25">
      <c r="A13" s="82" t="s">
        <v>52</v>
      </c>
      <c r="B13" s="79">
        <v>1</v>
      </c>
    </row>
    <row r="14" spans="1:9" x14ac:dyDescent="0.25">
      <c r="A14" s="82" t="s">
        <v>18</v>
      </c>
      <c r="B14" s="83">
        <v>308</v>
      </c>
    </row>
    <row r="15" spans="1:9" x14ac:dyDescent="0.25">
      <c r="A15" s="82" t="s">
        <v>53</v>
      </c>
      <c r="B15" s="83" t="s">
        <v>916</v>
      </c>
    </row>
    <row r="16" spans="1:9" x14ac:dyDescent="0.25">
      <c r="A16" s="82" t="s">
        <v>54</v>
      </c>
      <c r="B16" s="79" t="s">
        <v>880</v>
      </c>
    </row>
    <row r="17" spans="1:3" x14ac:dyDescent="0.25">
      <c r="A17" s="77" t="s">
        <v>735</v>
      </c>
      <c r="B17" s="83" t="e">
        <f>INDEX('Factor List'!$L:$L,MATCH(B$15,'Factor List'!$J:$J,0))</f>
        <v>#N/A</v>
      </c>
    </row>
    <row r="18" spans="1:3" x14ac:dyDescent="0.25">
      <c r="A18" s="82" t="s">
        <v>19</v>
      </c>
      <c r="B18" s="90" t="str">
        <f>"26 May 2023"</f>
        <v>26 May 2023</v>
      </c>
    </row>
    <row r="19" spans="1:3" ht="26.4" x14ac:dyDescent="0.25">
      <c r="A19" s="82" t="s">
        <v>20</v>
      </c>
      <c r="B19" s="90">
        <v>45014</v>
      </c>
    </row>
    <row r="20" spans="1:3" x14ac:dyDescent="0.25">
      <c r="A20" s="82" t="s">
        <v>260</v>
      </c>
      <c r="B20" s="83" t="s">
        <v>725</v>
      </c>
    </row>
    <row r="21" spans="1:3" ht="26.4" x14ac:dyDescent="0.25">
      <c r="A21" s="82" t="s">
        <v>804</v>
      </c>
      <c r="B21" s="83" t="s">
        <v>803</v>
      </c>
    </row>
    <row r="23" spans="1:3" x14ac:dyDescent="0.25">
      <c r="A23" s="164"/>
      <c r="B23" s="107" t="str">
        <f>HYPERLINK("#'Factor List'!A1","Back to Factor List")</f>
        <v>Back to Factor List</v>
      </c>
      <c r="C23" s="163" t="s">
        <v>888</v>
      </c>
    </row>
    <row r="24" spans="1:3" x14ac:dyDescent="0.25">
      <c r="A24" s="164"/>
      <c r="B24" s="107" t="s">
        <v>797</v>
      </c>
      <c r="C24" s="164"/>
    </row>
    <row r="25" spans="1:3" x14ac:dyDescent="0.25">
      <c r="A25" s="164"/>
      <c r="B25" s="164"/>
      <c r="C25" s="164"/>
    </row>
    <row r="26" spans="1:3" x14ac:dyDescent="0.25">
      <c r="A26" s="165" t="s">
        <v>889</v>
      </c>
      <c r="B26" s="166" t="s">
        <v>890</v>
      </c>
      <c r="C26" s="164"/>
    </row>
    <row r="27" spans="1:3" x14ac:dyDescent="0.25">
      <c r="A27" s="167" t="s">
        <v>880</v>
      </c>
      <c r="B27" s="168">
        <v>1.2500000000000001E-2</v>
      </c>
      <c r="C27" s="164"/>
    </row>
  </sheetData>
  <sheetProtection algorithmName="SHA-512" hashValue="ucXVdQsuhI2QsXRmO5GWwA5M6GdV+Ipk3cmPQ95iG/RwLuCuEaMfgaK4Gg8BC8w9ihy9hpX5P1OiZg3t1ZVuwQ==" saltValue="bXfEHkC3ccs+TiO7hjuNjw==" spinCount="100000" sheet="1" objects="1" scenarios="1"/>
  <conditionalFormatting sqref="A6:A16 A18:A21">
    <cfRule type="expression" dxfId="1471" priority="25" stopIfTrue="1">
      <formula>MOD(ROW(),2)=0</formula>
    </cfRule>
    <cfRule type="expression" dxfId="1470" priority="26" stopIfTrue="1">
      <formula>MOD(ROW(),2)&lt;&gt;0</formula>
    </cfRule>
  </conditionalFormatting>
  <conditionalFormatting sqref="B6 B14:B15">
    <cfRule type="expression" dxfId="1469" priority="27" stopIfTrue="1">
      <formula>MOD(ROW(),2)=0</formula>
    </cfRule>
    <cfRule type="expression" dxfId="1468" priority="28" stopIfTrue="1">
      <formula>MOD(ROW(),2)&lt;&gt;0</formula>
    </cfRule>
  </conditionalFormatting>
  <conditionalFormatting sqref="A17">
    <cfRule type="expression" dxfId="1467" priority="23" stopIfTrue="1">
      <formula>MOD(ROW(),2)=0</formula>
    </cfRule>
    <cfRule type="expression" dxfId="1466" priority="24" stopIfTrue="1">
      <formula>MOD(ROW(),2)&lt;&gt;0</formula>
    </cfRule>
  </conditionalFormatting>
  <conditionalFormatting sqref="B17">
    <cfRule type="expression" dxfId="1465" priority="21" stopIfTrue="1">
      <formula>MOD(ROW(),2)=0</formula>
    </cfRule>
    <cfRule type="expression" dxfId="1464" priority="22" stopIfTrue="1">
      <formula>MOD(ROW(),2)&lt;&gt;0</formula>
    </cfRule>
  </conditionalFormatting>
  <conditionalFormatting sqref="B20:B21">
    <cfRule type="expression" dxfId="1463" priority="15" stopIfTrue="1">
      <formula>MOD(ROW(),2)=0</formula>
    </cfRule>
    <cfRule type="expression" dxfId="1462" priority="16" stopIfTrue="1">
      <formula>MOD(ROW(),2)&lt;&gt;0</formula>
    </cfRule>
  </conditionalFormatting>
  <conditionalFormatting sqref="B7:B13">
    <cfRule type="expression" dxfId="1461" priority="9" stopIfTrue="1">
      <formula>MOD(ROW(),2)=0</formula>
    </cfRule>
    <cfRule type="expression" dxfId="1460" priority="10" stopIfTrue="1">
      <formula>MOD(ROW(),2)&lt;&gt;0</formula>
    </cfRule>
  </conditionalFormatting>
  <conditionalFormatting sqref="B18:B19">
    <cfRule type="expression" dxfId="1459" priority="7" stopIfTrue="1">
      <formula>MOD(ROW(),2)=0</formula>
    </cfRule>
    <cfRule type="expression" dxfId="1458" priority="8" stopIfTrue="1">
      <formula>MOD(ROW(),2)&lt;&gt;0</formula>
    </cfRule>
  </conditionalFormatting>
  <conditionalFormatting sqref="B16">
    <cfRule type="expression" dxfId="1457" priority="5" stopIfTrue="1">
      <formula>MOD(ROW(),2)=0</formula>
    </cfRule>
    <cfRule type="expression" dxfId="1456" priority="6" stopIfTrue="1">
      <formula>MOD(ROW(),2)&lt;&gt;0</formula>
    </cfRule>
  </conditionalFormatting>
  <conditionalFormatting sqref="A26:A27">
    <cfRule type="expression" dxfId="1455" priority="1" stopIfTrue="1">
      <formula>MOD(ROW(),2)=0</formula>
    </cfRule>
    <cfRule type="expression" dxfId="1454" priority="2" stopIfTrue="1">
      <formula>MOD(ROW(),2)&lt;&gt;0</formula>
    </cfRule>
  </conditionalFormatting>
  <conditionalFormatting sqref="B26:B27">
    <cfRule type="expression" dxfId="1453" priority="3" stopIfTrue="1">
      <formula>MOD(ROW(),2)=0</formula>
    </cfRule>
    <cfRule type="expression" dxfId="1452" priority="4" stopIfTrue="1">
      <formula>MOD(ROW(),2)&lt;&gt;0</formula>
    </cfRule>
  </conditionalFormatting>
  <hyperlinks>
    <hyperlink ref="B24" location="Assumptions!A1" display="Assumptions" xr:uid="{7C9F8992-039B-4D63-8458-569F386326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5"/>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370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401</v>
      </c>
      <c r="C14" s="83"/>
      <c r="D14" s="83"/>
      <c r="E14" s="83"/>
      <c r="F14" s="83"/>
      <c r="G14" s="83"/>
      <c r="H14" s="83"/>
      <c r="I14" s="83"/>
      <c r="J14" s="83"/>
      <c r="K14" s="83"/>
      <c r="L14" s="83"/>
      <c r="M14" s="83"/>
    </row>
    <row r="15" spans="1:13" x14ac:dyDescent="0.25">
      <c r="A15" s="82" t="s">
        <v>53</v>
      </c>
      <c r="B15" s="83" t="s">
        <v>372</v>
      </c>
      <c r="C15" s="83"/>
      <c r="D15" s="83"/>
      <c r="E15" s="83"/>
      <c r="F15" s="83"/>
      <c r="G15" s="83"/>
      <c r="H15" s="83"/>
      <c r="I15" s="83"/>
      <c r="J15" s="83"/>
      <c r="K15" s="83"/>
      <c r="L15" s="83"/>
      <c r="M15" s="83"/>
    </row>
    <row r="16" spans="1:13" x14ac:dyDescent="0.25">
      <c r="A16" s="82" t="s">
        <v>54</v>
      </c>
      <c r="B16" s="83" t="s">
        <v>373</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0.67600000000000005</v>
      </c>
      <c r="C27" s="86">
        <v>0.67800000000000005</v>
      </c>
      <c r="D27" s="86">
        <v>0.68</v>
      </c>
      <c r="E27" s="86">
        <v>0.68200000000000005</v>
      </c>
      <c r="F27" s="86">
        <v>0.68400000000000005</v>
      </c>
      <c r="G27" s="86">
        <v>0.68600000000000005</v>
      </c>
      <c r="H27" s="86">
        <v>0.68799999999999994</v>
      </c>
      <c r="I27" s="86">
        <v>0.68899999999999995</v>
      </c>
      <c r="J27" s="86">
        <v>0.69099999999999995</v>
      </c>
      <c r="K27" s="86">
        <v>0.69299999999999995</v>
      </c>
      <c r="L27" s="86">
        <v>0.69499999999999995</v>
      </c>
      <c r="M27" s="86">
        <v>0.69699999999999995</v>
      </c>
    </row>
    <row r="28" spans="1:13" x14ac:dyDescent="0.25">
      <c r="A28" s="85">
        <v>51</v>
      </c>
      <c r="B28" s="86">
        <v>0.69899999999999995</v>
      </c>
      <c r="C28" s="86">
        <v>0.70099999999999996</v>
      </c>
      <c r="D28" s="86">
        <v>0.70299999999999996</v>
      </c>
      <c r="E28" s="86">
        <v>0.70499999999999996</v>
      </c>
      <c r="F28" s="86">
        <v>0.70699999999999996</v>
      </c>
      <c r="G28" s="86">
        <v>0.70899999999999996</v>
      </c>
      <c r="H28" s="86">
        <v>0.71099999999999997</v>
      </c>
      <c r="I28" s="86">
        <v>0.71299999999999997</v>
      </c>
      <c r="J28" s="86">
        <v>0.71499999999999997</v>
      </c>
      <c r="K28" s="86">
        <v>0.71699999999999997</v>
      </c>
      <c r="L28" s="86">
        <v>0.71899999999999997</v>
      </c>
      <c r="M28" s="86">
        <v>0.72099999999999997</v>
      </c>
    </row>
    <row r="29" spans="1:13" x14ac:dyDescent="0.25">
      <c r="A29" s="85">
        <v>52</v>
      </c>
      <c r="B29" s="86">
        <v>0.72299999999999998</v>
      </c>
      <c r="C29" s="86">
        <v>0.72499999999999998</v>
      </c>
      <c r="D29" s="86">
        <v>0.72799999999999998</v>
      </c>
      <c r="E29" s="86">
        <v>0.73</v>
      </c>
      <c r="F29" s="86">
        <v>0.73199999999999998</v>
      </c>
      <c r="G29" s="86">
        <v>0.73399999999999999</v>
      </c>
      <c r="H29" s="86">
        <v>0.73599999999999999</v>
      </c>
      <c r="I29" s="86">
        <v>0.73899999999999999</v>
      </c>
      <c r="J29" s="86">
        <v>0.74099999999999999</v>
      </c>
      <c r="K29" s="86">
        <v>0.74299999999999999</v>
      </c>
      <c r="L29" s="86">
        <v>0.745</v>
      </c>
      <c r="M29" s="86">
        <v>0.747</v>
      </c>
    </row>
    <row r="30" spans="1:13" x14ac:dyDescent="0.25">
      <c r="A30" s="85">
        <v>53</v>
      </c>
      <c r="B30" s="86">
        <v>0.749</v>
      </c>
      <c r="C30" s="86">
        <v>0.752</v>
      </c>
      <c r="D30" s="86">
        <v>0.754</v>
      </c>
      <c r="E30" s="86">
        <v>0.75700000000000001</v>
      </c>
      <c r="F30" s="86">
        <v>0.75900000000000001</v>
      </c>
      <c r="G30" s="86">
        <v>0.76100000000000001</v>
      </c>
      <c r="H30" s="86">
        <v>0.76400000000000001</v>
      </c>
      <c r="I30" s="86">
        <v>0.76600000000000001</v>
      </c>
      <c r="J30" s="86">
        <v>0.76800000000000002</v>
      </c>
      <c r="K30" s="86">
        <v>0.77100000000000002</v>
      </c>
      <c r="L30" s="86">
        <v>0.77300000000000002</v>
      </c>
      <c r="M30" s="86">
        <v>0.77500000000000002</v>
      </c>
    </row>
    <row r="31" spans="1:13" x14ac:dyDescent="0.25">
      <c r="A31" s="85">
        <v>54</v>
      </c>
      <c r="B31" s="86">
        <v>0.77800000000000002</v>
      </c>
      <c r="C31" s="86">
        <v>0.78</v>
      </c>
      <c r="D31" s="86">
        <v>0.78300000000000003</v>
      </c>
      <c r="E31" s="86">
        <v>0.78600000000000003</v>
      </c>
      <c r="F31" s="86">
        <v>0.78800000000000003</v>
      </c>
      <c r="G31" s="86">
        <v>0.79100000000000004</v>
      </c>
      <c r="H31" s="86">
        <v>0.79300000000000004</v>
      </c>
      <c r="I31" s="86">
        <v>0.79600000000000004</v>
      </c>
      <c r="J31" s="86">
        <v>0.79800000000000004</v>
      </c>
      <c r="K31" s="86">
        <v>0.80100000000000005</v>
      </c>
      <c r="L31" s="86">
        <v>0.80300000000000005</v>
      </c>
      <c r="M31" s="86">
        <v>0.80600000000000005</v>
      </c>
    </row>
    <row r="32" spans="1:13" x14ac:dyDescent="0.25">
      <c r="A32" s="85">
        <v>55</v>
      </c>
      <c r="B32" s="86">
        <v>0.80900000000000005</v>
      </c>
      <c r="C32" s="86">
        <v>0.81100000000000005</v>
      </c>
      <c r="D32" s="86">
        <v>0.81399999999999995</v>
      </c>
      <c r="E32" s="86">
        <v>0.81699999999999995</v>
      </c>
      <c r="F32" s="86">
        <v>0.82</v>
      </c>
      <c r="G32" s="86">
        <v>0.82199999999999995</v>
      </c>
      <c r="H32" s="86">
        <v>0.82499999999999996</v>
      </c>
      <c r="I32" s="86">
        <v>0.82799999999999996</v>
      </c>
      <c r="J32" s="86">
        <v>0.83099999999999996</v>
      </c>
      <c r="K32" s="86">
        <v>0.83399999999999996</v>
      </c>
      <c r="L32" s="86">
        <v>0.83599999999999997</v>
      </c>
      <c r="M32" s="86">
        <v>0.83899999999999997</v>
      </c>
    </row>
    <row r="33" spans="1:13" x14ac:dyDescent="0.25">
      <c r="A33" s="85">
        <v>56</v>
      </c>
      <c r="B33" s="86">
        <v>0.84199999999999997</v>
      </c>
      <c r="C33" s="86">
        <v>0.84499999999999997</v>
      </c>
      <c r="D33" s="86">
        <v>0.84799999999999998</v>
      </c>
      <c r="E33" s="86">
        <v>0.85099999999999998</v>
      </c>
      <c r="F33" s="86">
        <v>0.85399999999999998</v>
      </c>
      <c r="G33" s="86">
        <v>0.85699999999999998</v>
      </c>
      <c r="H33" s="86">
        <v>0.86</v>
      </c>
      <c r="I33" s="86">
        <v>0.86299999999999999</v>
      </c>
      <c r="J33" s="86">
        <v>0.86599999999999999</v>
      </c>
      <c r="K33" s="86">
        <v>0.86899999999999999</v>
      </c>
      <c r="L33" s="86">
        <v>0.871</v>
      </c>
      <c r="M33" s="86">
        <v>0.874</v>
      </c>
    </row>
    <row r="34" spans="1:13" x14ac:dyDescent="0.25">
      <c r="A34" s="85">
        <v>57</v>
      </c>
      <c r="B34" s="86">
        <v>0.877</v>
      </c>
      <c r="C34" s="86">
        <v>0.88100000000000001</v>
      </c>
      <c r="D34" s="86">
        <v>0.88400000000000001</v>
      </c>
      <c r="E34" s="86">
        <v>0.88700000000000001</v>
      </c>
      <c r="F34" s="86">
        <v>0.89</v>
      </c>
      <c r="G34" s="86">
        <v>0.89300000000000002</v>
      </c>
      <c r="H34" s="86">
        <v>0.89600000000000002</v>
      </c>
      <c r="I34" s="86">
        <v>0.9</v>
      </c>
      <c r="J34" s="86">
        <v>0.90300000000000002</v>
      </c>
      <c r="K34" s="86">
        <v>0.90600000000000003</v>
      </c>
      <c r="L34" s="86">
        <v>0.90900000000000003</v>
      </c>
      <c r="M34" s="86">
        <v>0.91200000000000003</v>
      </c>
    </row>
    <row r="35" spans="1:13" x14ac:dyDescent="0.25">
      <c r="A35" s="85">
        <v>58</v>
      </c>
      <c r="B35" s="86">
        <v>0.91500000000000004</v>
      </c>
      <c r="C35" s="86">
        <v>0.91900000000000004</v>
      </c>
      <c r="D35" s="86">
        <v>0.92200000000000004</v>
      </c>
      <c r="E35" s="86">
        <v>0.92600000000000005</v>
      </c>
      <c r="F35" s="86">
        <v>0.92900000000000005</v>
      </c>
      <c r="G35" s="86">
        <v>0.93200000000000005</v>
      </c>
      <c r="H35" s="86">
        <v>0.93600000000000005</v>
      </c>
      <c r="I35" s="86">
        <v>0.93899999999999995</v>
      </c>
      <c r="J35" s="86">
        <v>0.94299999999999995</v>
      </c>
      <c r="K35" s="86">
        <v>0.94599999999999995</v>
      </c>
      <c r="L35" s="86">
        <v>0.94899999999999995</v>
      </c>
      <c r="M35" s="86">
        <v>0.95299999999999996</v>
      </c>
    </row>
    <row r="36" spans="1:13" x14ac:dyDescent="0.25">
      <c r="A36" s="85">
        <v>59</v>
      </c>
      <c r="B36" s="86">
        <v>0.95599999999999996</v>
      </c>
      <c r="C36" s="86">
        <v>0.96</v>
      </c>
      <c r="D36" s="86">
        <v>0.96399999999999997</v>
      </c>
      <c r="E36" s="86">
        <v>0.96699999999999997</v>
      </c>
      <c r="F36" s="86">
        <v>0.97099999999999997</v>
      </c>
      <c r="G36" s="86">
        <v>0.97499999999999998</v>
      </c>
      <c r="H36" s="86">
        <v>0.97799999999999998</v>
      </c>
      <c r="I36" s="86">
        <v>0.98199999999999998</v>
      </c>
      <c r="J36" s="86">
        <v>0.98499999999999999</v>
      </c>
      <c r="K36" s="86">
        <v>0.98899999999999999</v>
      </c>
      <c r="L36" s="86">
        <v>0.99299999999999999</v>
      </c>
      <c r="M36" s="86">
        <v>0.996</v>
      </c>
    </row>
    <row r="37" spans="1:13" x14ac:dyDescent="0.25">
      <c r="A37" s="85">
        <v>60</v>
      </c>
      <c r="B37" s="86">
        <v>1</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JtH1IGy5O3bKWpybkOqI/85AxkaQDggPdloyISxd7v7IyURDh0c/LaXc2n7jG6IOXfED3C024nCwJDVFM2Ml0Q==" saltValue="Eeb37QpZGVzjPy+lxJwXCg==" spinCount="100000" sheet="1" objects="1" scenarios="1"/>
  <conditionalFormatting sqref="A6:A16 A18:A21">
    <cfRule type="expression" dxfId="1451" priority="19" stopIfTrue="1">
      <formula>MOD(ROW(),2)=0</formula>
    </cfRule>
    <cfRule type="expression" dxfId="1450" priority="20" stopIfTrue="1">
      <formula>MOD(ROW(),2)&lt;&gt;0</formula>
    </cfRule>
  </conditionalFormatting>
  <conditionalFormatting sqref="B6:M16 C17:M21">
    <cfRule type="expression" dxfId="1449" priority="21" stopIfTrue="1">
      <formula>MOD(ROW(),2)=0</formula>
    </cfRule>
    <cfRule type="expression" dxfId="1448" priority="22" stopIfTrue="1">
      <formula>MOD(ROW(),2)&lt;&gt;0</formula>
    </cfRule>
  </conditionalFormatting>
  <conditionalFormatting sqref="A17">
    <cfRule type="expression" dxfId="1447" priority="13" stopIfTrue="1">
      <formula>MOD(ROW(),2)=0</formula>
    </cfRule>
    <cfRule type="expression" dxfId="1446" priority="14" stopIfTrue="1">
      <formula>MOD(ROW(),2)&lt;&gt;0</formula>
    </cfRule>
  </conditionalFormatting>
  <conditionalFormatting sqref="B17">
    <cfRule type="expression" dxfId="1445" priority="11" stopIfTrue="1">
      <formula>MOD(ROW(),2)=0</formula>
    </cfRule>
    <cfRule type="expression" dxfId="1444" priority="12" stopIfTrue="1">
      <formula>MOD(ROW(),2)&lt;&gt;0</formula>
    </cfRule>
  </conditionalFormatting>
  <conditionalFormatting sqref="B18:B21">
    <cfRule type="expression" dxfId="1443" priority="9" stopIfTrue="1">
      <formula>MOD(ROW(),2)=0</formula>
    </cfRule>
    <cfRule type="expression" dxfId="1442" priority="10" stopIfTrue="1">
      <formula>MOD(ROW(),2)&lt;&gt;0</formula>
    </cfRule>
  </conditionalFormatting>
  <conditionalFormatting sqref="A26:A37">
    <cfRule type="expression" dxfId="1441" priority="1" stopIfTrue="1">
      <formula>MOD(ROW(),2)=0</formula>
    </cfRule>
    <cfRule type="expression" dxfId="1440" priority="2" stopIfTrue="1">
      <formula>MOD(ROW(),2)&lt;&gt;0</formula>
    </cfRule>
  </conditionalFormatting>
  <conditionalFormatting sqref="B26:M37">
    <cfRule type="expression" dxfId="1439" priority="3" stopIfTrue="1">
      <formula>MOD(ROW(),2)=0</formula>
    </cfRule>
    <cfRule type="expression" dxfId="1438" priority="4" stopIfTrue="1">
      <formula>MOD(ROW(),2)&lt;&gt;0</formula>
    </cfRule>
  </conditionalFormatting>
  <hyperlinks>
    <hyperlink ref="B24" location="Assumptions!A1" display="Assumptions" xr:uid="{B22FE94B-BDE2-4EE6-8249-D19975FB62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6"/>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377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402</v>
      </c>
      <c r="C14" s="83"/>
      <c r="D14" s="83"/>
      <c r="E14" s="83"/>
      <c r="F14" s="83"/>
      <c r="G14" s="83"/>
      <c r="H14" s="83"/>
      <c r="I14" s="83"/>
      <c r="J14" s="83"/>
      <c r="K14" s="83"/>
      <c r="L14" s="83"/>
      <c r="M14" s="83"/>
    </row>
    <row r="15" spans="1:13" x14ac:dyDescent="0.25">
      <c r="A15" s="82" t="s">
        <v>53</v>
      </c>
      <c r="B15" s="83" t="s">
        <v>378</v>
      </c>
      <c r="C15" s="83"/>
      <c r="D15" s="83"/>
      <c r="E15" s="83"/>
      <c r="F15" s="83"/>
      <c r="G15" s="83"/>
      <c r="H15" s="83"/>
      <c r="I15" s="83"/>
      <c r="J15" s="83"/>
      <c r="K15" s="83"/>
      <c r="L15" s="83"/>
      <c r="M15" s="83"/>
    </row>
    <row r="16" spans="1:13" x14ac:dyDescent="0.25">
      <c r="A16" s="82" t="s">
        <v>54</v>
      </c>
      <c r="B16" s="83" t="s">
        <v>379</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0.53400000000000003</v>
      </c>
      <c r="C27" s="86">
        <v>0.53500000000000003</v>
      </c>
      <c r="D27" s="86">
        <v>0.53700000000000003</v>
      </c>
      <c r="E27" s="86">
        <v>0.53800000000000003</v>
      </c>
      <c r="F27" s="86">
        <v>0.54</v>
      </c>
      <c r="G27" s="86">
        <v>0.54100000000000004</v>
      </c>
      <c r="H27" s="86">
        <v>0.54300000000000004</v>
      </c>
      <c r="I27" s="86">
        <v>0.54400000000000004</v>
      </c>
      <c r="J27" s="86">
        <v>0.54600000000000004</v>
      </c>
      <c r="K27" s="86">
        <v>0.54700000000000004</v>
      </c>
      <c r="L27" s="86">
        <v>0.54800000000000004</v>
      </c>
      <c r="M27" s="86">
        <v>0.55000000000000004</v>
      </c>
    </row>
    <row r="28" spans="1:13" x14ac:dyDescent="0.25">
      <c r="A28" s="85">
        <v>51</v>
      </c>
      <c r="B28" s="86">
        <v>0.55100000000000005</v>
      </c>
      <c r="C28" s="86">
        <v>0.55300000000000005</v>
      </c>
      <c r="D28" s="86">
        <v>0.55500000000000005</v>
      </c>
      <c r="E28" s="86">
        <v>0.55600000000000005</v>
      </c>
      <c r="F28" s="86">
        <v>0.55800000000000005</v>
      </c>
      <c r="G28" s="86">
        <v>0.55900000000000005</v>
      </c>
      <c r="H28" s="86">
        <v>0.56100000000000005</v>
      </c>
      <c r="I28" s="86">
        <v>0.56200000000000006</v>
      </c>
      <c r="J28" s="86">
        <v>0.56399999999999995</v>
      </c>
      <c r="K28" s="86">
        <v>0.56599999999999995</v>
      </c>
      <c r="L28" s="86">
        <v>0.56699999999999995</v>
      </c>
      <c r="M28" s="86">
        <v>0.56899999999999995</v>
      </c>
    </row>
    <row r="29" spans="1:13" x14ac:dyDescent="0.25">
      <c r="A29" s="85">
        <v>52</v>
      </c>
      <c r="B29" s="86">
        <v>0.56999999999999995</v>
      </c>
      <c r="C29" s="86">
        <v>0.57199999999999995</v>
      </c>
      <c r="D29" s="86">
        <v>0.57399999999999995</v>
      </c>
      <c r="E29" s="86">
        <v>0.57499999999999996</v>
      </c>
      <c r="F29" s="86">
        <v>0.57699999999999996</v>
      </c>
      <c r="G29" s="86">
        <v>0.57899999999999996</v>
      </c>
      <c r="H29" s="86">
        <v>0.57999999999999996</v>
      </c>
      <c r="I29" s="86">
        <v>0.58199999999999996</v>
      </c>
      <c r="J29" s="86">
        <v>0.58399999999999996</v>
      </c>
      <c r="K29" s="86">
        <v>0.58499999999999996</v>
      </c>
      <c r="L29" s="86">
        <v>0.58699999999999997</v>
      </c>
      <c r="M29" s="86">
        <v>0.58899999999999997</v>
      </c>
    </row>
    <row r="30" spans="1:13" x14ac:dyDescent="0.25">
      <c r="A30" s="85">
        <v>53</v>
      </c>
      <c r="B30" s="86">
        <v>0.59099999999999997</v>
      </c>
      <c r="C30" s="86">
        <v>0.59199999999999997</v>
      </c>
      <c r="D30" s="86">
        <v>0.59399999999999997</v>
      </c>
      <c r="E30" s="86">
        <v>0.59599999999999997</v>
      </c>
      <c r="F30" s="86">
        <v>0.59799999999999998</v>
      </c>
      <c r="G30" s="86">
        <v>0.6</v>
      </c>
      <c r="H30" s="86">
        <v>0.60199999999999998</v>
      </c>
      <c r="I30" s="86">
        <v>0.60299999999999998</v>
      </c>
      <c r="J30" s="86">
        <v>0.60499999999999998</v>
      </c>
      <c r="K30" s="86">
        <v>0.60699999999999998</v>
      </c>
      <c r="L30" s="86">
        <v>0.60899999999999999</v>
      </c>
      <c r="M30" s="86">
        <v>0.61099999999999999</v>
      </c>
    </row>
    <row r="31" spans="1:13" x14ac:dyDescent="0.25">
      <c r="A31" s="85">
        <v>54</v>
      </c>
      <c r="B31" s="86">
        <v>0.61299999999999999</v>
      </c>
      <c r="C31" s="86">
        <v>0.61499999999999999</v>
      </c>
      <c r="D31" s="86">
        <v>0.61699999999999999</v>
      </c>
      <c r="E31" s="86">
        <v>0.61899999999999999</v>
      </c>
      <c r="F31" s="86">
        <v>0.62</v>
      </c>
      <c r="G31" s="86">
        <v>0.622</v>
      </c>
      <c r="H31" s="86">
        <v>0.624</v>
      </c>
      <c r="I31" s="86">
        <v>0.626</v>
      </c>
      <c r="J31" s="86">
        <v>0.628</v>
      </c>
      <c r="K31" s="86">
        <v>0.63</v>
      </c>
      <c r="L31" s="86">
        <v>0.63200000000000001</v>
      </c>
      <c r="M31" s="86">
        <v>0.63400000000000001</v>
      </c>
    </row>
    <row r="32" spans="1:13" x14ac:dyDescent="0.25">
      <c r="A32" s="85">
        <v>55</v>
      </c>
      <c r="B32" s="86">
        <v>0.63600000000000001</v>
      </c>
      <c r="C32" s="86">
        <v>0.63900000000000001</v>
      </c>
      <c r="D32" s="86">
        <v>0.64100000000000001</v>
      </c>
      <c r="E32" s="86">
        <v>0.64300000000000002</v>
      </c>
      <c r="F32" s="86">
        <v>0.64500000000000002</v>
      </c>
      <c r="G32" s="86">
        <v>0.64700000000000002</v>
      </c>
      <c r="H32" s="86">
        <v>0.64900000000000002</v>
      </c>
      <c r="I32" s="86">
        <v>0.65200000000000002</v>
      </c>
      <c r="J32" s="86">
        <v>0.65400000000000003</v>
      </c>
      <c r="K32" s="86">
        <v>0.65600000000000003</v>
      </c>
      <c r="L32" s="86">
        <v>0.65800000000000003</v>
      </c>
      <c r="M32" s="86">
        <v>0.66</v>
      </c>
    </row>
    <row r="33" spans="1:13" x14ac:dyDescent="0.25">
      <c r="A33" s="85">
        <v>56</v>
      </c>
      <c r="B33" s="86">
        <v>0.66200000000000003</v>
      </c>
      <c r="C33" s="86">
        <v>0.66500000000000004</v>
      </c>
      <c r="D33" s="86">
        <v>0.66700000000000004</v>
      </c>
      <c r="E33" s="86">
        <v>0.66900000000000004</v>
      </c>
      <c r="F33" s="86">
        <v>0.67200000000000004</v>
      </c>
      <c r="G33" s="86">
        <v>0.67400000000000004</v>
      </c>
      <c r="H33" s="86">
        <v>0.67600000000000005</v>
      </c>
      <c r="I33" s="86">
        <v>0.67900000000000005</v>
      </c>
      <c r="J33" s="86">
        <v>0.68100000000000005</v>
      </c>
      <c r="K33" s="86">
        <v>0.68300000000000005</v>
      </c>
      <c r="L33" s="86">
        <v>0.68500000000000005</v>
      </c>
      <c r="M33" s="86">
        <v>0.68799999999999994</v>
      </c>
    </row>
    <row r="34" spans="1:13" x14ac:dyDescent="0.25">
      <c r="A34" s="85">
        <v>57</v>
      </c>
      <c r="B34" s="86">
        <v>0.69</v>
      </c>
      <c r="C34" s="86">
        <v>0.69299999999999995</v>
      </c>
      <c r="D34" s="86">
        <v>0.69499999999999995</v>
      </c>
      <c r="E34" s="86">
        <v>0.69699999999999995</v>
      </c>
      <c r="F34" s="86">
        <v>0.7</v>
      </c>
      <c r="G34" s="86">
        <v>0.70199999999999996</v>
      </c>
      <c r="H34" s="86">
        <v>0.70499999999999996</v>
      </c>
      <c r="I34" s="86">
        <v>0.70699999999999996</v>
      </c>
      <c r="J34" s="86">
        <v>0.71</v>
      </c>
      <c r="K34" s="86">
        <v>0.71199999999999997</v>
      </c>
      <c r="L34" s="86">
        <v>0.71499999999999997</v>
      </c>
      <c r="M34" s="86">
        <v>0.71699999999999997</v>
      </c>
    </row>
    <row r="35" spans="1:13" x14ac:dyDescent="0.25">
      <c r="A35" s="85">
        <v>58</v>
      </c>
      <c r="B35" s="86">
        <v>0.72</v>
      </c>
      <c r="C35" s="86">
        <v>0.72199999999999998</v>
      </c>
      <c r="D35" s="86">
        <v>0.72499999999999998</v>
      </c>
      <c r="E35" s="86">
        <v>0.72799999999999998</v>
      </c>
      <c r="F35" s="86">
        <v>0.73</v>
      </c>
      <c r="G35" s="86">
        <v>0.73299999999999998</v>
      </c>
      <c r="H35" s="86">
        <v>0.73599999999999999</v>
      </c>
      <c r="I35" s="86">
        <v>0.73799999999999999</v>
      </c>
      <c r="J35" s="86">
        <v>0.74099999999999999</v>
      </c>
      <c r="K35" s="86">
        <v>0.74399999999999999</v>
      </c>
      <c r="L35" s="86">
        <v>0.746</v>
      </c>
      <c r="M35" s="86">
        <v>0.749</v>
      </c>
    </row>
    <row r="36" spans="1:13" x14ac:dyDescent="0.25">
      <c r="A36" s="85">
        <v>59</v>
      </c>
      <c r="B36" s="86">
        <v>0.752</v>
      </c>
      <c r="C36" s="86">
        <v>0.754</v>
      </c>
      <c r="D36" s="86">
        <v>0.75700000000000001</v>
      </c>
      <c r="E36" s="86">
        <v>0.76</v>
      </c>
      <c r="F36" s="86">
        <v>0.76300000000000001</v>
      </c>
      <c r="G36" s="86">
        <v>0.76600000000000001</v>
      </c>
      <c r="H36" s="86">
        <v>0.76900000000000002</v>
      </c>
      <c r="I36" s="86">
        <v>0.77100000000000002</v>
      </c>
      <c r="J36" s="86">
        <v>0.77400000000000002</v>
      </c>
      <c r="K36" s="86">
        <v>0.77700000000000002</v>
      </c>
      <c r="L36" s="86">
        <v>0.78</v>
      </c>
      <c r="M36" s="86">
        <v>0.78300000000000003</v>
      </c>
    </row>
    <row r="37" spans="1:13" x14ac:dyDescent="0.25">
      <c r="A37" s="85">
        <v>60</v>
      </c>
      <c r="B37" s="86">
        <v>0.78600000000000003</v>
      </c>
      <c r="C37" s="86">
        <v>0.78900000000000003</v>
      </c>
      <c r="D37" s="86">
        <v>0.79200000000000004</v>
      </c>
      <c r="E37" s="86">
        <v>0.79500000000000004</v>
      </c>
      <c r="F37" s="86">
        <v>0.79800000000000004</v>
      </c>
      <c r="G37" s="86">
        <v>0.80100000000000005</v>
      </c>
      <c r="H37" s="86">
        <v>0.80400000000000005</v>
      </c>
      <c r="I37" s="86">
        <v>0.80700000000000005</v>
      </c>
      <c r="J37" s="86">
        <v>0.81</v>
      </c>
      <c r="K37" s="86">
        <v>0.81299999999999994</v>
      </c>
      <c r="L37" s="86">
        <v>0.81599999999999995</v>
      </c>
      <c r="M37" s="86">
        <v>0.81899999999999995</v>
      </c>
    </row>
    <row r="38" spans="1:13" x14ac:dyDescent="0.25">
      <c r="A38" s="85">
        <v>61</v>
      </c>
      <c r="B38" s="86">
        <v>0.82199999999999995</v>
      </c>
      <c r="C38" s="86">
        <v>0.82599999999999996</v>
      </c>
      <c r="D38" s="86">
        <v>0.82899999999999996</v>
      </c>
      <c r="E38" s="86">
        <v>0.83199999999999996</v>
      </c>
      <c r="F38" s="86">
        <v>0.83599999999999997</v>
      </c>
      <c r="G38" s="86">
        <v>0.83899999999999997</v>
      </c>
      <c r="H38" s="86">
        <v>0.84199999999999997</v>
      </c>
      <c r="I38" s="86">
        <v>0.84599999999999997</v>
      </c>
      <c r="J38" s="86">
        <v>0.84899999999999998</v>
      </c>
      <c r="K38" s="86">
        <v>0.85199999999999998</v>
      </c>
      <c r="L38" s="86">
        <v>0.85599999999999998</v>
      </c>
      <c r="M38" s="86">
        <v>0.85899999999999999</v>
      </c>
    </row>
    <row r="39" spans="1:13" x14ac:dyDescent="0.25">
      <c r="A39" s="85">
        <v>62</v>
      </c>
      <c r="B39" s="86">
        <v>0.86199999999999999</v>
      </c>
      <c r="C39" s="86">
        <v>0.86599999999999999</v>
      </c>
      <c r="D39" s="86">
        <v>0.86899999999999999</v>
      </c>
      <c r="E39" s="86">
        <v>0.873</v>
      </c>
      <c r="F39" s="86">
        <v>0.877</v>
      </c>
      <c r="G39" s="86">
        <v>0.88</v>
      </c>
      <c r="H39" s="86">
        <v>0.88400000000000001</v>
      </c>
      <c r="I39" s="86">
        <v>0.88700000000000001</v>
      </c>
      <c r="J39" s="86">
        <v>0.89100000000000001</v>
      </c>
      <c r="K39" s="86">
        <v>0.89500000000000002</v>
      </c>
      <c r="L39" s="86">
        <v>0.89800000000000002</v>
      </c>
      <c r="M39" s="86">
        <v>0.90200000000000002</v>
      </c>
    </row>
    <row r="40" spans="1:13" x14ac:dyDescent="0.25">
      <c r="A40" s="85">
        <v>63</v>
      </c>
      <c r="B40" s="86">
        <v>0.90500000000000003</v>
      </c>
      <c r="C40" s="86">
        <v>0.90900000000000003</v>
      </c>
      <c r="D40" s="86">
        <v>0.91300000000000003</v>
      </c>
      <c r="E40" s="86">
        <v>0.91700000000000004</v>
      </c>
      <c r="F40" s="86">
        <v>0.92100000000000004</v>
      </c>
      <c r="G40" s="86">
        <v>0.92500000000000004</v>
      </c>
      <c r="H40" s="86">
        <v>0.92900000000000005</v>
      </c>
      <c r="I40" s="86">
        <v>0.93300000000000005</v>
      </c>
      <c r="J40" s="86">
        <v>0.93700000000000006</v>
      </c>
      <c r="K40" s="86">
        <v>0.94099999999999995</v>
      </c>
      <c r="L40" s="86">
        <v>0.94499999999999995</v>
      </c>
      <c r="M40" s="86">
        <v>0.94799999999999995</v>
      </c>
    </row>
    <row r="41" spans="1:13" x14ac:dyDescent="0.25">
      <c r="A41" s="85">
        <v>64</v>
      </c>
      <c r="B41" s="86">
        <v>0.95199999999999996</v>
      </c>
      <c r="C41" s="86">
        <v>0.95599999999999996</v>
      </c>
      <c r="D41" s="86">
        <v>0.96</v>
      </c>
      <c r="E41" s="86">
        <v>0.96399999999999997</v>
      </c>
      <c r="F41" s="86">
        <v>0.96799999999999997</v>
      </c>
      <c r="G41" s="86">
        <v>0.97199999999999998</v>
      </c>
      <c r="H41" s="86">
        <v>0.97599999999999998</v>
      </c>
      <c r="I41" s="86">
        <v>0.98</v>
      </c>
      <c r="J41" s="86">
        <v>0.98399999999999999</v>
      </c>
      <c r="K41" s="86">
        <v>0.98799999999999999</v>
      </c>
      <c r="L41" s="86">
        <v>0.99199999999999999</v>
      </c>
      <c r="M41" s="86">
        <v>0.996</v>
      </c>
    </row>
    <row r="42" spans="1:13" x14ac:dyDescent="0.25">
      <c r="A42" s="85">
        <v>65</v>
      </c>
      <c r="B42" s="86">
        <v>1</v>
      </c>
      <c r="C42" s="86"/>
      <c r="D42" s="86"/>
      <c r="E42" s="86"/>
      <c r="F42" s="86"/>
      <c r="G42" s="86"/>
      <c r="H42" s="86"/>
      <c r="I42" s="86"/>
      <c r="J42" s="86"/>
      <c r="K42" s="86"/>
      <c r="L42" s="86"/>
      <c r="M42" s="86"/>
    </row>
    <row r="44" spans="1:13" ht="39.6" customHeight="1" x14ac:dyDescent="0.25"/>
    <row r="46" spans="1:13" ht="27.6" customHeight="1" x14ac:dyDescent="0.25"/>
  </sheetData>
  <sheetProtection algorithmName="SHA-512" hashValue="WI5UcsDyNItChrRJuoZJ8ie7dB5Qp4LDTA2DFHoz8+MOrw+zwzcjFE0HX1j5qFc+FoiPyzh3gywNMW6uGrwM0w==" saltValue="E+tKD5UfivI0ovZPXuPZTQ==" spinCount="100000" sheet="1" objects="1" scenarios="1"/>
  <conditionalFormatting sqref="A6:A16 A18:A21">
    <cfRule type="expression" dxfId="1437" priority="19" stopIfTrue="1">
      <formula>MOD(ROW(),2)=0</formula>
    </cfRule>
    <cfRule type="expression" dxfId="1436" priority="20" stopIfTrue="1">
      <formula>MOD(ROW(),2)&lt;&gt;0</formula>
    </cfRule>
  </conditionalFormatting>
  <conditionalFormatting sqref="B6:M16 C17:M21">
    <cfRule type="expression" dxfId="1435" priority="21" stopIfTrue="1">
      <formula>MOD(ROW(),2)=0</formula>
    </cfRule>
    <cfRule type="expression" dxfId="1434" priority="22" stopIfTrue="1">
      <formula>MOD(ROW(),2)&lt;&gt;0</formula>
    </cfRule>
  </conditionalFormatting>
  <conditionalFormatting sqref="A17">
    <cfRule type="expression" dxfId="1433" priority="13" stopIfTrue="1">
      <formula>MOD(ROW(),2)=0</formula>
    </cfRule>
    <cfRule type="expression" dxfId="1432" priority="14" stopIfTrue="1">
      <formula>MOD(ROW(),2)&lt;&gt;0</formula>
    </cfRule>
  </conditionalFormatting>
  <conditionalFormatting sqref="B17">
    <cfRule type="expression" dxfId="1431" priority="11" stopIfTrue="1">
      <formula>MOD(ROW(),2)=0</formula>
    </cfRule>
    <cfRule type="expression" dxfId="1430" priority="12" stopIfTrue="1">
      <formula>MOD(ROW(),2)&lt;&gt;0</formula>
    </cfRule>
  </conditionalFormatting>
  <conditionalFormatting sqref="B18:B21">
    <cfRule type="expression" dxfId="1429" priority="9" stopIfTrue="1">
      <formula>MOD(ROW(),2)=0</formula>
    </cfRule>
    <cfRule type="expression" dxfId="1428" priority="10" stopIfTrue="1">
      <formula>MOD(ROW(),2)&lt;&gt;0</formula>
    </cfRule>
  </conditionalFormatting>
  <conditionalFormatting sqref="A26:A42">
    <cfRule type="expression" dxfId="1427" priority="1" stopIfTrue="1">
      <formula>MOD(ROW(),2)=0</formula>
    </cfRule>
    <cfRule type="expression" dxfId="1426" priority="2" stopIfTrue="1">
      <formula>MOD(ROW(),2)&lt;&gt;0</formula>
    </cfRule>
  </conditionalFormatting>
  <conditionalFormatting sqref="B26:M42">
    <cfRule type="expression" dxfId="1425" priority="3" stopIfTrue="1">
      <formula>MOD(ROW(),2)=0</formula>
    </cfRule>
    <cfRule type="expression" dxfId="1424" priority="4" stopIfTrue="1">
      <formula>MOD(ROW(),2)&lt;&gt;0</formula>
    </cfRule>
  </conditionalFormatting>
  <hyperlinks>
    <hyperlink ref="B24" location="Assumptions!A1" display="Assumptions" xr:uid="{92164BD0-7B87-4BA3-A12F-89189D03B08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dimension ref="A1:Q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17" width="22.5546875" style="26" customWidth="1"/>
    <col min="18" max="16384" width="10" style="26"/>
  </cols>
  <sheetData>
    <row r="1" spans="1:17" ht="21" x14ac:dyDescent="0.4">
      <c r="A1" s="39" t="s">
        <v>4</v>
      </c>
      <c r="B1" s="40"/>
      <c r="C1" s="40"/>
      <c r="D1" s="40"/>
      <c r="E1" s="40"/>
      <c r="F1" s="40"/>
      <c r="G1" s="40"/>
      <c r="H1" s="40"/>
      <c r="I1" s="40"/>
    </row>
    <row r="2" spans="1:17" ht="15.6" x14ac:dyDescent="0.3">
      <c r="A2" s="41" t="str">
        <f>IF(title="&gt; Enter workbook title here","Enter workbook title in Cover sheet",title)</f>
        <v>NHSPS_S - Consolidated Factor Spreadsheet</v>
      </c>
      <c r="B2" s="42"/>
      <c r="C2" s="42"/>
      <c r="D2" s="42"/>
      <c r="E2" s="42"/>
      <c r="F2" s="42"/>
      <c r="G2" s="42"/>
      <c r="H2" s="42"/>
      <c r="I2" s="42"/>
    </row>
    <row r="3" spans="1:17" ht="15.6" x14ac:dyDescent="0.3">
      <c r="A3" s="43" t="str">
        <f>TABLE_FACTOR_TYPE&amp;" - x-"&amp;TABLE_SERIES_NUMBER</f>
        <v>ERF - x-403</v>
      </c>
      <c r="B3" s="42"/>
      <c r="C3" s="42"/>
      <c r="D3" s="42"/>
      <c r="E3" s="42"/>
      <c r="F3" s="42"/>
      <c r="G3" s="42"/>
      <c r="H3" s="42"/>
      <c r="I3" s="42"/>
    </row>
    <row r="4" spans="1:17" x14ac:dyDescent="0.25">
      <c r="A4" s="44"/>
    </row>
    <row r="6" spans="1:17" ht="26.4" x14ac:dyDescent="0.25">
      <c r="A6" s="80" t="s">
        <v>24</v>
      </c>
      <c r="B6" s="81" t="s">
        <v>26</v>
      </c>
      <c r="C6" s="81"/>
      <c r="D6" s="81"/>
      <c r="E6" s="81"/>
      <c r="F6" s="81"/>
      <c r="G6" s="81"/>
      <c r="H6" s="81"/>
      <c r="I6" s="81"/>
      <c r="J6" s="81"/>
      <c r="K6" s="81"/>
      <c r="L6" s="81"/>
      <c r="M6" s="81"/>
      <c r="P6" s="80" t="s">
        <v>24</v>
      </c>
      <c r="Q6" s="81" t="s">
        <v>26</v>
      </c>
    </row>
    <row r="7" spans="1:17" x14ac:dyDescent="0.25">
      <c r="A7" s="82" t="s">
        <v>16</v>
      </c>
      <c r="B7" s="83" t="s">
        <v>46</v>
      </c>
      <c r="C7" s="83"/>
      <c r="D7" s="83"/>
      <c r="E7" s="83"/>
      <c r="F7" s="83"/>
      <c r="G7" s="83"/>
      <c r="H7" s="83"/>
      <c r="I7" s="83"/>
      <c r="J7" s="83"/>
      <c r="K7" s="83"/>
      <c r="L7" s="83"/>
      <c r="M7" s="83"/>
      <c r="P7" s="82" t="s">
        <v>16</v>
      </c>
      <c r="Q7" s="83" t="s">
        <v>46</v>
      </c>
    </row>
    <row r="8" spans="1:17" x14ac:dyDescent="0.25">
      <c r="A8" s="82" t="s">
        <v>49</v>
      </c>
      <c r="B8" s="83" t="s">
        <v>48</v>
      </c>
      <c r="C8" s="83"/>
      <c r="D8" s="83"/>
      <c r="E8" s="83"/>
      <c r="F8" s="83"/>
      <c r="G8" s="83"/>
      <c r="H8" s="83"/>
      <c r="I8" s="83"/>
      <c r="J8" s="83"/>
      <c r="K8" s="83"/>
      <c r="L8" s="83"/>
      <c r="M8" s="83"/>
      <c r="P8" s="82" t="s">
        <v>49</v>
      </c>
      <c r="Q8" s="83" t="s">
        <v>48</v>
      </c>
    </row>
    <row r="9" spans="1:17" x14ac:dyDescent="0.25">
      <c r="A9" s="82" t="s">
        <v>17</v>
      </c>
      <c r="B9" s="83" t="s">
        <v>369</v>
      </c>
      <c r="C9" s="83"/>
      <c r="D9" s="83"/>
      <c r="E9" s="83"/>
      <c r="F9" s="83"/>
      <c r="G9" s="83"/>
      <c r="H9" s="83"/>
      <c r="I9" s="83"/>
      <c r="J9" s="83"/>
      <c r="K9" s="83"/>
      <c r="L9" s="83"/>
      <c r="M9" s="83"/>
      <c r="P9" s="82" t="s">
        <v>17</v>
      </c>
      <c r="Q9" s="83" t="s">
        <v>369</v>
      </c>
    </row>
    <row r="10" spans="1:17" ht="92.4" x14ac:dyDescent="0.25">
      <c r="A10" s="82" t="s">
        <v>2</v>
      </c>
      <c r="B10" s="83" t="s">
        <v>382</v>
      </c>
      <c r="C10" s="83"/>
      <c r="D10" s="83"/>
      <c r="E10" s="83"/>
      <c r="F10" s="83"/>
      <c r="G10" s="83"/>
      <c r="H10" s="83"/>
      <c r="I10" s="83"/>
      <c r="J10" s="83"/>
      <c r="K10" s="83"/>
      <c r="L10" s="83"/>
      <c r="M10" s="83"/>
      <c r="P10" s="82" t="s">
        <v>2</v>
      </c>
      <c r="Q10" s="83" t="s">
        <v>386</v>
      </c>
    </row>
    <row r="11" spans="1:17" x14ac:dyDescent="0.25">
      <c r="A11" s="82" t="s">
        <v>23</v>
      </c>
      <c r="B11" s="83" t="s">
        <v>312</v>
      </c>
      <c r="C11" s="83"/>
      <c r="D11" s="83"/>
      <c r="E11" s="83"/>
      <c r="F11" s="83"/>
      <c r="G11" s="83"/>
      <c r="H11" s="83"/>
      <c r="I11" s="83"/>
      <c r="J11" s="83"/>
      <c r="K11" s="83"/>
      <c r="L11" s="83"/>
      <c r="M11" s="83"/>
      <c r="P11" s="82" t="s">
        <v>23</v>
      </c>
      <c r="Q11" s="83" t="s">
        <v>312</v>
      </c>
    </row>
    <row r="12" spans="1:17" x14ac:dyDescent="0.25">
      <c r="A12" s="82" t="s">
        <v>262</v>
      </c>
      <c r="B12" s="83" t="s">
        <v>371</v>
      </c>
      <c r="C12" s="83"/>
      <c r="D12" s="83"/>
      <c r="E12" s="83"/>
      <c r="F12" s="83"/>
      <c r="G12" s="83"/>
      <c r="H12" s="83"/>
      <c r="I12" s="83"/>
      <c r="J12" s="83"/>
      <c r="K12" s="83"/>
      <c r="L12" s="83"/>
      <c r="M12" s="83"/>
      <c r="P12" s="82" t="s">
        <v>262</v>
      </c>
      <c r="Q12" s="83" t="s">
        <v>273</v>
      </c>
    </row>
    <row r="13" spans="1:17" x14ac:dyDescent="0.25">
      <c r="A13" s="82" t="s">
        <v>52</v>
      </c>
      <c r="B13" s="83">
        <v>1</v>
      </c>
      <c r="C13" s="83"/>
      <c r="D13" s="83"/>
      <c r="E13" s="83"/>
      <c r="F13" s="83"/>
      <c r="G13" s="83"/>
      <c r="H13" s="83"/>
      <c r="I13" s="83"/>
      <c r="J13" s="83"/>
      <c r="K13" s="83"/>
      <c r="L13" s="83"/>
      <c r="M13" s="83"/>
      <c r="P13" s="82" t="s">
        <v>52</v>
      </c>
      <c r="Q13" s="83">
        <v>1</v>
      </c>
    </row>
    <row r="14" spans="1:17" x14ac:dyDescent="0.25">
      <c r="A14" s="82" t="s">
        <v>18</v>
      </c>
      <c r="B14" s="83">
        <v>403</v>
      </c>
      <c r="C14" s="83"/>
      <c r="D14" s="83"/>
      <c r="E14" s="83"/>
      <c r="F14" s="83"/>
      <c r="G14" s="83"/>
      <c r="H14" s="83"/>
      <c r="I14" s="83"/>
      <c r="J14" s="83"/>
      <c r="K14" s="83"/>
      <c r="L14" s="83"/>
      <c r="M14" s="83"/>
      <c r="P14" s="82" t="s">
        <v>18</v>
      </c>
      <c r="Q14" s="83">
        <v>403</v>
      </c>
    </row>
    <row r="15" spans="1:17" x14ac:dyDescent="0.25">
      <c r="A15" s="82" t="s">
        <v>53</v>
      </c>
      <c r="B15" s="83" t="s">
        <v>383</v>
      </c>
      <c r="C15" s="83"/>
      <c r="D15" s="83"/>
      <c r="E15" s="83"/>
      <c r="F15" s="83"/>
      <c r="G15" s="83"/>
      <c r="H15" s="83"/>
      <c r="I15" s="83"/>
      <c r="J15" s="83"/>
      <c r="K15" s="83"/>
      <c r="L15" s="83"/>
      <c r="M15" s="83"/>
      <c r="P15" s="82" t="s">
        <v>53</v>
      </c>
      <c r="Q15" s="83" t="s">
        <v>387</v>
      </c>
    </row>
    <row r="16" spans="1:17" x14ac:dyDescent="0.25">
      <c r="A16" s="82" t="s">
        <v>54</v>
      </c>
      <c r="B16" s="83" t="s">
        <v>384</v>
      </c>
      <c r="C16" s="83"/>
      <c r="D16" s="83"/>
      <c r="E16" s="83"/>
      <c r="F16" s="83"/>
      <c r="G16" s="83"/>
      <c r="H16" s="83"/>
      <c r="I16" s="83"/>
      <c r="J16" s="83"/>
      <c r="K16" s="83"/>
      <c r="L16" s="83"/>
      <c r="M16" s="83"/>
      <c r="P16" s="82" t="s">
        <v>54</v>
      </c>
      <c r="Q16" s="83" t="s">
        <v>384</v>
      </c>
    </row>
    <row r="17" spans="1:17" ht="52.8"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c r="P17" s="77" t="s">
        <v>735</v>
      </c>
      <c r="Q17" s="83" t="str">
        <f>INDEX('Factor List'!$L:$L,MATCH(Q$15,'Factor List'!$J:$J,0))</f>
        <v>Voluntary Early and Late retirements in normal health, dated 7 August 2019</v>
      </c>
    </row>
    <row r="18" spans="1:17" x14ac:dyDescent="0.25">
      <c r="A18" s="82" t="s">
        <v>19</v>
      </c>
      <c r="B18" s="90">
        <v>45107</v>
      </c>
      <c r="C18" s="83"/>
      <c r="D18" s="83"/>
      <c r="E18" s="83"/>
      <c r="F18" s="83"/>
      <c r="G18" s="83"/>
      <c r="H18" s="83"/>
      <c r="I18" s="83"/>
      <c r="J18" s="83"/>
      <c r="K18" s="83"/>
      <c r="L18" s="83"/>
      <c r="M18" s="83"/>
      <c r="P18" s="82" t="s">
        <v>19</v>
      </c>
      <c r="Q18" s="90">
        <v>45107</v>
      </c>
    </row>
    <row r="19" spans="1:17" ht="26.4" x14ac:dyDescent="0.25">
      <c r="A19" s="82" t="s">
        <v>20</v>
      </c>
      <c r="B19" s="90">
        <v>45110</v>
      </c>
      <c r="C19" s="83"/>
      <c r="D19" s="83"/>
      <c r="E19" s="83"/>
      <c r="F19" s="83"/>
      <c r="G19" s="83"/>
      <c r="H19" s="83"/>
      <c r="I19" s="83"/>
      <c r="J19" s="83"/>
      <c r="K19" s="83"/>
      <c r="L19" s="83"/>
      <c r="M19" s="83"/>
      <c r="P19" s="82" t="s">
        <v>20</v>
      </c>
      <c r="Q19" s="90">
        <v>45110</v>
      </c>
    </row>
    <row r="20" spans="1:17" x14ac:dyDescent="0.25">
      <c r="A20" s="82" t="s">
        <v>260</v>
      </c>
      <c r="B20" s="83" t="s">
        <v>725</v>
      </c>
      <c r="C20" s="83"/>
      <c r="D20" s="83"/>
      <c r="E20" s="83"/>
      <c r="F20" s="83"/>
      <c r="G20" s="83"/>
      <c r="H20" s="83"/>
      <c r="I20" s="83"/>
      <c r="J20" s="83"/>
      <c r="K20" s="83"/>
      <c r="L20" s="83"/>
      <c r="M20" s="83"/>
      <c r="P20" s="82" t="s">
        <v>260</v>
      </c>
      <c r="Q20" s="83" t="s">
        <v>725</v>
      </c>
    </row>
    <row r="21" spans="1:17" ht="26.4" x14ac:dyDescent="0.25">
      <c r="A21" s="82" t="s">
        <v>804</v>
      </c>
      <c r="B21" s="83" t="s">
        <v>803</v>
      </c>
      <c r="C21" s="83"/>
      <c r="D21" s="83"/>
      <c r="E21" s="83"/>
      <c r="F21" s="83"/>
      <c r="G21" s="83"/>
      <c r="H21" s="83"/>
      <c r="I21" s="83"/>
      <c r="J21" s="83"/>
      <c r="K21" s="83"/>
      <c r="L21" s="83"/>
      <c r="M21" s="83"/>
      <c r="P21" s="82" t="s">
        <v>804</v>
      </c>
      <c r="Q21" s="83" t="s">
        <v>803</v>
      </c>
    </row>
    <row r="23" spans="1:17" x14ac:dyDescent="0.25">
      <c r="B23" s="107" t="str">
        <f>HYPERLINK("#'Factor List'!A1","Back to Factor List")</f>
        <v>Back to Factor List</v>
      </c>
    </row>
    <row r="24" spans="1:17" x14ac:dyDescent="0.25">
      <c r="B24" s="107" t="s">
        <v>797</v>
      </c>
    </row>
    <row r="26" spans="1:17" x14ac:dyDescent="0.25">
      <c r="A26" s="84" t="s">
        <v>480</v>
      </c>
      <c r="B26" s="84">
        <v>0</v>
      </c>
      <c r="C26" s="84">
        <v>1</v>
      </c>
      <c r="D26" s="84">
        <v>2</v>
      </c>
      <c r="E26" s="84">
        <v>3</v>
      </c>
      <c r="F26" s="84">
        <v>4</v>
      </c>
      <c r="G26" s="84">
        <v>5</v>
      </c>
      <c r="H26" s="84">
        <v>6</v>
      </c>
      <c r="I26" s="84">
        <v>7</v>
      </c>
      <c r="J26" s="84">
        <v>8</v>
      </c>
      <c r="K26" s="84">
        <v>9</v>
      </c>
      <c r="L26" s="84">
        <v>10</v>
      </c>
      <c r="M26" s="84">
        <v>11</v>
      </c>
      <c r="P26" s="104" t="s">
        <v>273</v>
      </c>
      <c r="Q26" s="104" t="s">
        <v>481</v>
      </c>
    </row>
    <row r="27" spans="1:17" x14ac:dyDescent="0.25">
      <c r="A27" s="85">
        <v>50</v>
      </c>
      <c r="B27" s="86">
        <v>0.24199999999999999</v>
      </c>
      <c r="C27" s="86">
        <v>0.23799999999999999</v>
      </c>
      <c r="D27" s="86">
        <v>0.23400000000000001</v>
      </c>
      <c r="E27" s="86">
        <v>0.23</v>
      </c>
      <c r="F27" s="86">
        <v>0.22600000000000001</v>
      </c>
      <c r="G27" s="86">
        <v>0.222</v>
      </c>
      <c r="H27" s="86">
        <v>0.218</v>
      </c>
      <c r="I27" s="86">
        <v>0.214</v>
      </c>
      <c r="J27" s="86">
        <v>0.21</v>
      </c>
      <c r="K27" s="86">
        <v>0.20599999999999999</v>
      </c>
      <c r="L27" s="86">
        <v>0.20200000000000001</v>
      </c>
      <c r="M27" s="86">
        <v>0.19800000000000001</v>
      </c>
      <c r="P27" s="105">
        <v>50</v>
      </c>
      <c r="Q27" s="117">
        <v>1.2370000000000001</v>
      </c>
    </row>
    <row r="28" spans="1:17" x14ac:dyDescent="0.25">
      <c r="A28" s="85">
        <v>51</v>
      </c>
      <c r="B28" s="86">
        <v>0.19400000000000001</v>
      </c>
      <c r="C28" s="86">
        <v>0.19</v>
      </c>
      <c r="D28" s="86">
        <v>0.186</v>
      </c>
      <c r="E28" s="86">
        <v>0.182</v>
      </c>
      <c r="F28" s="86">
        <v>0.17799999999999999</v>
      </c>
      <c r="G28" s="86">
        <v>0.17399999999999999</v>
      </c>
      <c r="H28" s="86">
        <v>0.17</v>
      </c>
      <c r="I28" s="86">
        <v>0.16600000000000001</v>
      </c>
      <c r="J28" s="86">
        <v>0.16200000000000001</v>
      </c>
      <c r="K28" s="86">
        <v>0.158</v>
      </c>
      <c r="L28" s="86">
        <v>0.154</v>
      </c>
      <c r="M28" s="86">
        <v>0.15</v>
      </c>
      <c r="P28" s="105">
        <v>51</v>
      </c>
      <c r="Q28" s="117">
        <v>1.2370000000000001</v>
      </c>
    </row>
    <row r="29" spans="1:17" x14ac:dyDescent="0.25">
      <c r="A29" s="85">
        <v>52</v>
      </c>
      <c r="B29" s="86">
        <v>0.14599999999999999</v>
      </c>
      <c r="C29" s="86">
        <v>0.14199999999999999</v>
      </c>
      <c r="D29" s="86">
        <v>0.13800000000000001</v>
      </c>
      <c r="E29" s="86">
        <v>0.13400000000000001</v>
      </c>
      <c r="F29" s="86">
        <v>0.13</v>
      </c>
      <c r="G29" s="86">
        <v>0.126</v>
      </c>
      <c r="H29" s="86">
        <v>0.122</v>
      </c>
      <c r="I29" s="86">
        <v>0.11799999999999999</v>
      </c>
      <c r="J29" s="86">
        <v>0.114</v>
      </c>
      <c r="K29" s="86">
        <v>0.11</v>
      </c>
      <c r="L29" s="86">
        <v>0.106</v>
      </c>
      <c r="M29" s="86">
        <v>0.10199999999999999</v>
      </c>
      <c r="P29" s="105">
        <v>52</v>
      </c>
      <c r="Q29" s="117">
        <v>1.2370000000000001</v>
      </c>
    </row>
    <row r="30" spans="1:17" x14ac:dyDescent="0.25">
      <c r="A30" s="85">
        <v>53</v>
      </c>
      <c r="B30" s="86">
        <v>9.8000000000000004E-2</v>
      </c>
      <c r="C30" s="86">
        <v>9.4E-2</v>
      </c>
      <c r="D30" s="86">
        <v>8.8999999999999996E-2</v>
      </c>
      <c r="E30" s="86">
        <v>8.5000000000000006E-2</v>
      </c>
      <c r="F30" s="86">
        <v>8.1000000000000003E-2</v>
      </c>
      <c r="G30" s="86">
        <v>7.6999999999999999E-2</v>
      </c>
      <c r="H30" s="86">
        <v>7.2999999999999995E-2</v>
      </c>
      <c r="I30" s="86">
        <v>6.9000000000000006E-2</v>
      </c>
      <c r="J30" s="86">
        <v>6.5000000000000002E-2</v>
      </c>
      <c r="K30" s="86">
        <v>6.0999999999999999E-2</v>
      </c>
      <c r="L30" s="86">
        <v>5.7000000000000002E-2</v>
      </c>
      <c r="M30" s="86">
        <v>5.2999999999999999E-2</v>
      </c>
      <c r="P30" s="105">
        <v>53</v>
      </c>
      <c r="Q30" s="117">
        <v>1.2370000000000001</v>
      </c>
    </row>
    <row r="31" spans="1:17" x14ac:dyDescent="0.25">
      <c r="A31" s="85">
        <v>54</v>
      </c>
      <c r="B31" s="86">
        <v>4.9000000000000002E-2</v>
      </c>
      <c r="C31" s="86">
        <v>4.4999999999999998E-2</v>
      </c>
      <c r="D31" s="86">
        <v>4.1000000000000002E-2</v>
      </c>
      <c r="E31" s="86">
        <v>3.6999999999999998E-2</v>
      </c>
      <c r="F31" s="86">
        <v>3.3000000000000002E-2</v>
      </c>
      <c r="G31" s="86">
        <v>2.9000000000000001E-2</v>
      </c>
      <c r="H31" s="86">
        <v>2.4E-2</v>
      </c>
      <c r="I31" s="86">
        <v>0.02</v>
      </c>
      <c r="J31" s="86">
        <v>1.6E-2</v>
      </c>
      <c r="K31" s="86">
        <v>1.2E-2</v>
      </c>
      <c r="L31" s="86">
        <v>8.0000000000000002E-3</v>
      </c>
      <c r="M31" s="86">
        <v>4.0000000000000001E-3</v>
      </c>
      <c r="P31" s="105">
        <v>54</v>
      </c>
      <c r="Q31" s="117">
        <v>1.2370000000000001</v>
      </c>
    </row>
    <row r="32" spans="1:17" x14ac:dyDescent="0.25">
      <c r="A32" s="85">
        <v>55</v>
      </c>
      <c r="B32" s="86">
        <v>0</v>
      </c>
      <c r="C32" s="86"/>
      <c r="D32" s="86"/>
      <c r="E32" s="86"/>
      <c r="F32" s="86"/>
      <c r="G32" s="86"/>
      <c r="H32" s="86"/>
      <c r="I32" s="86"/>
      <c r="J32" s="86"/>
      <c r="K32" s="86"/>
      <c r="L32" s="86"/>
      <c r="M32" s="86"/>
      <c r="P32" s="105">
        <v>55</v>
      </c>
      <c r="Q32" s="117">
        <v>1.2370000000000001</v>
      </c>
    </row>
    <row r="44" ht="39.6" customHeight="1" x14ac:dyDescent="0.25"/>
    <row r="46" ht="27.6" customHeight="1" x14ac:dyDescent="0.25"/>
  </sheetData>
  <sheetProtection algorithmName="SHA-512" hashValue="wgA6d/sPwpv0btsFZ0rYHuU81RsAXgPuk/c71z1rXyXq9Jww0P7MczLR2Ul1+fkPd+wTh37DCTd/+vfgxxkqmg==" saltValue="NxNmPTfhoxMCHd4oQlZVJQ==" spinCount="100000" sheet="1" objects="1" scenarios="1"/>
  <conditionalFormatting sqref="B19:B21">
    <cfRule type="expression" dxfId="1423" priority="23" stopIfTrue="1">
      <formula>MOD(ROW(),2)=0</formula>
    </cfRule>
    <cfRule type="expression" dxfId="1422" priority="24" stopIfTrue="1">
      <formula>MOD(ROW(),2)&lt;&gt;0</formula>
    </cfRule>
  </conditionalFormatting>
  <conditionalFormatting sqref="A6:A16 A18:A21">
    <cfRule type="expression" dxfId="1421" priority="33" stopIfTrue="1">
      <formula>MOD(ROW(),2)=0</formula>
    </cfRule>
    <cfRule type="expression" dxfId="1420" priority="34" stopIfTrue="1">
      <formula>MOD(ROW(),2)&lt;&gt;0</formula>
    </cfRule>
  </conditionalFormatting>
  <conditionalFormatting sqref="B6:M16 C17:M21">
    <cfRule type="expression" dxfId="1419" priority="35" stopIfTrue="1">
      <formula>MOD(ROW(),2)=0</formula>
    </cfRule>
    <cfRule type="expression" dxfId="1418" priority="36" stopIfTrue="1">
      <formula>MOD(ROW(),2)&lt;&gt;0</formula>
    </cfRule>
  </conditionalFormatting>
  <conditionalFormatting sqref="P6:P16 P18:P21">
    <cfRule type="expression" dxfId="1417" priority="41" stopIfTrue="1">
      <formula>MOD(ROW(),2)=0</formula>
    </cfRule>
    <cfRule type="expression" dxfId="1416" priority="42" stopIfTrue="1">
      <formula>MOD(ROW(),2)&lt;&gt;0</formula>
    </cfRule>
  </conditionalFormatting>
  <conditionalFormatting sqref="Q6:Q16 Q20:Q21">
    <cfRule type="expression" dxfId="1415" priority="43" stopIfTrue="1">
      <formula>MOD(ROW(),2)=0</formula>
    </cfRule>
    <cfRule type="expression" dxfId="1414" priority="44" stopIfTrue="1">
      <formula>MOD(ROW(),2)&lt;&gt;0</formula>
    </cfRule>
  </conditionalFormatting>
  <conditionalFormatting sqref="A17">
    <cfRule type="expression" dxfId="1413" priority="27" stopIfTrue="1">
      <formula>MOD(ROW(),2)=0</formula>
    </cfRule>
    <cfRule type="expression" dxfId="1412" priority="28" stopIfTrue="1">
      <formula>MOD(ROW(),2)&lt;&gt;0</formula>
    </cfRule>
  </conditionalFormatting>
  <conditionalFormatting sqref="B17">
    <cfRule type="expression" dxfId="1411" priority="25" stopIfTrue="1">
      <formula>MOD(ROW(),2)=0</formula>
    </cfRule>
    <cfRule type="expression" dxfId="1410" priority="26" stopIfTrue="1">
      <formula>MOD(ROW(),2)&lt;&gt;0</formula>
    </cfRule>
  </conditionalFormatting>
  <conditionalFormatting sqref="P26:P32">
    <cfRule type="expression" dxfId="1409" priority="15" stopIfTrue="1">
      <formula>MOD(ROW(),2)=0</formula>
    </cfRule>
    <cfRule type="expression" dxfId="1408" priority="16" stopIfTrue="1">
      <formula>MOD(ROW(),2)&lt;&gt;0</formula>
    </cfRule>
  </conditionalFormatting>
  <conditionalFormatting sqref="Q26:Q32">
    <cfRule type="expression" dxfId="1407" priority="17" stopIfTrue="1">
      <formula>MOD(ROW(),2)=0</formula>
    </cfRule>
    <cfRule type="expression" dxfId="1406" priority="18" stopIfTrue="1">
      <formula>MOD(ROW(),2)&lt;&gt;0</formula>
    </cfRule>
  </conditionalFormatting>
  <conditionalFormatting sqref="A26:A32">
    <cfRule type="expression" dxfId="1405" priority="11" stopIfTrue="1">
      <formula>MOD(ROW(),2)=0</formula>
    </cfRule>
    <cfRule type="expression" dxfId="1404" priority="12" stopIfTrue="1">
      <formula>MOD(ROW(),2)&lt;&gt;0</formula>
    </cfRule>
  </conditionalFormatting>
  <conditionalFormatting sqref="B26:M32">
    <cfRule type="expression" dxfId="1403" priority="13" stopIfTrue="1">
      <formula>MOD(ROW(),2)=0</formula>
    </cfRule>
    <cfRule type="expression" dxfId="1402" priority="14" stopIfTrue="1">
      <formula>MOD(ROW(),2)&lt;&gt;0</formula>
    </cfRule>
  </conditionalFormatting>
  <conditionalFormatting sqref="Q18">
    <cfRule type="expression" dxfId="1401" priority="9" stopIfTrue="1">
      <formula>MOD(ROW(),2)=0</formula>
    </cfRule>
    <cfRule type="expression" dxfId="1400" priority="10" stopIfTrue="1">
      <formula>MOD(ROW(),2)&lt;&gt;0</formula>
    </cfRule>
  </conditionalFormatting>
  <conditionalFormatting sqref="B18">
    <cfRule type="expression" dxfId="1399" priority="7" stopIfTrue="1">
      <formula>MOD(ROW(),2)=0</formula>
    </cfRule>
    <cfRule type="expression" dxfId="1398" priority="8" stopIfTrue="1">
      <formula>MOD(ROW(),2)&lt;&gt;0</formula>
    </cfRule>
  </conditionalFormatting>
  <conditionalFormatting sqref="P17">
    <cfRule type="expression" dxfId="1397" priority="5" stopIfTrue="1">
      <formula>MOD(ROW(),2)=0</formula>
    </cfRule>
    <cfRule type="expression" dxfId="1396" priority="6" stopIfTrue="1">
      <formula>MOD(ROW(),2)&lt;&gt;0</formula>
    </cfRule>
  </conditionalFormatting>
  <conditionalFormatting sqref="Q17">
    <cfRule type="expression" dxfId="1395" priority="3" stopIfTrue="1">
      <formula>MOD(ROW(),2)=0</formula>
    </cfRule>
    <cfRule type="expression" dxfId="1394" priority="4" stopIfTrue="1">
      <formula>MOD(ROW(),2)&lt;&gt;0</formula>
    </cfRule>
  </conditionalFormatting>
  <conditionalFormatting sqref="Q19">
    <cfRule type="expression" dxfId="1393" priority="1" stopIfTrue="1">
      <formula>MOD(ROW(),2)=0</formula>
    </cfRule>
    <cfRule type="expression" dxfId="1392" priority="2" stopIfTrue="1">
      <formula>MOD(ROW(),2)&lt;&gt;0</formula>
    </cfRule>
  </conditionalFormatting>
  <hyperlinks>
    <hyperlink ref="B24" location="Assumptions!A1" display="Assumptions" xr:uid="{9185D82F-EF4C-4BFB-99A1-6F2C6A97BBC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dimension ref="A1:Q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17" width="22.5546875" style="26" customWidth="1"/>
    <col min="18" max="16384" width="10" style="26"/>
  </cols>
  <sheetData>
    <row r="1" spans="1:17" ht="21" x14ac:dyDescent="0.4">
      <c r="A1" s="39" t="s">
        <v>4</v>
      </c>
      <c r="B1" s="40"/>
      <c r="C1" s="40"/>
      <c r="D1" s="40"/>
      <c r="E1" s="40"/>
      <c r="F1" s="40"/>
      <c r="G1" s="40"/>
      <c r="H1" s="40"/>
      <c r="I1" s="40"/>
    </row>
    <row r="2" spans="1:17" ht="15.6" x14ac:dyDescent="0.3">
      <c r="A2" s="41" t="str">
        <f>IF(title="&gt; Enter workbook title here","Enter workbook title in Cover sheet",title)</f>
        <v>NHSPS_S - Consolidated Factor Spreadsheet</v>
      </c>
      <c r="B2" s="42"/>
      <c r="C2" s="42"/>
      <c r="D2" s="42"/>
      <c r="E2" s="42"/>
      <c r="F2" s="42"/>
      <c r="G2" s="42"/>
      <c r="H2" s="42"/>
      <c r="I2" s="42"/>
    </row>
    <row r="3" spans="1:17" ht="15.6" x14ac:dyDescent="0.3">
      <c r="A3" s="43" t="str">
        <f>TABLE_FACTOR_TYPE&amp;" - x-"&amp;TABLE_SERIES_NUMBER</f>
        <v>ERF - x-404</v>
      </c>
      <c r="B3" s="42"/>
      <c r="C3" s="42"/>
      <c r="D3" s="42"/>
      <c r="E3" s="42"/>
      <c r="F3" s="42"/>
      <c r="G3" s="42"/>
      <c r="H3" s="42"/>
      <c r="I3" s="42"/>
    </row>
    <row r="4" spans="1:17" x14ac:dyDescent="0.25">
      <c r="A4" s="44"/>
    </row>
    <row r="6" spans="1:17" ht="26.4" x14ac:dyDescent="0.25">
      <c r="A6" s="80" t="s">
        <v>24</v>
      </c>
      <c r="B6" s="81" t="s">
        <v>26</v>
      </c>
      <c r="C6" s="81"/>
      <c r="D6" s="81"/>
      <c r="E6" s="81"/>
      <c r="F6" s="81"/>
      <c r="G6" s="81"/>
      <c r="H6" s="81"/>
      <c r="I6" s="81"/>
      <c r="J6" s="81"/>
      <c r="K6" s="81"/>
      <c r="L6" s="81"/>
      <c r="M6" s="81"/>
      <c r="P6" s="80" t="s">
        <v>24</v>
      </c>
      <c r="Q6" s="81" t="s">
        <v>26</v>
      </c>
    </row>
    <row r="7" spans="1:17" x14ac:dyDescent="0.25">
      <c r="A7" s="82" t="s">
        <v>16</v>
      </c>
      <c r="B7" s="83" t="s">
        <v>46</v>
      </c>
      <c r="C7" s="83"/>
      <c r="D7" s="83"/>
      <c r="E7" s="83"/>
      <c r="F7" s="83"/>
      <c r="G7" s="83"/>
      <c r="H7" s="83"/>
      <c r="I7" s="83"/>
      <c r="J7" s="83"/>
      <c r="K7" s="83"/>
      <c r="L7" s="83"/>
      <c r="M7" s="83"/>
      <c r="P7" s="82" t="s">
        <v>16</v>
      </c>
      <c r="Q7" s="83" t="s">
        <v>46</v>
      </c>
    </row>
    <row r="8" spans="1:17" x14ac:dyDescent="0.25">
      <c r="A8" s="82" t="s">
        <v>49</v>
      </c>
      <c r="B8" s="83" t="s">
        <v>48</v>
      </c>
      <c r="C8" s="83"/>
      <c r="D8" s="83"/>
      <c r="E8" s="83"/>
      <c r="F8" s="83"/>
      <c r="G8" s="83"/>
      <c r="H8" s="83"/>
      <c r="I8" s="83"/>
      <c r="J8" s="83"/>
      <c r="K8" s="83"/>
      <c r="L8" s="83"/>
      <c r="M8" s="83"/>
      <c r="P8" s="82" t="s">
        <v>49</v>
      </c>
      <c r="Q8" s="83" t="s">
        <v>48</v>
      </c>
    </row>
    <row r="9" spans="1:17" x14ac:dyDescent="0.25">
      <c r="A9" s="82" t="s">
        <v>17</v>
      </c>
      <c r="B9" s="83" t="s">
        <v>369</v>
      </c>
      <c r="C9" s="83"/>
      <c r="D9" s="83"/>
      <c r="E9" s="83"/>
      <c r="F9" s="83"/>
      <c r="G9" s="83"/>
      <c r="H9" s="83"/>
      <c r="I9" s="83"/>
      <c r="J9" s="83"/>
      <c r="K9" s="83"/>
      <c r="L9" s="83"/>
      <c r="M9" s="83"/>
      <c r="P9" s="82" t="s">
        <v>17</v>
      </c>
      <c r="Q9" s="83" t="s">
        <v>369</v>
      </c>
    </row>
    <row r="10" spans="1:17" ht="92.4" x14ac:dyDescent="0.25">
      <c r="A10" s="82" t="s">
        <v>2</v>
      </c>
      <c r="B10" s="83" t="s">
        <v>389</v>
      </c>
      <c r="C10" s="83"/>
      <c r="D10" s="83"/>
      <c r="E10" s="83"/>
      <c r="F10" s="83"/>
      <c r="G10" s="83"/>
      <c r="H10" s="83"/>
      <c r="I10" s="83"/>
      <c r="J10" s="83"/>
      <c r="K10" s="83"/>
      <c r="L10" s="83"/>
      <c r="M10" s="83"/>
      <c r="P10" s="82" t="s">
        <v>2</v>
      </c>
      <c r="Q10" s="83" t="s">
        <v>393</v>
      </c>
    </row>
    <row r="11" spans="1:17" x14ac:dyDescent="0.25">
      <c r="A11" s="82" t="s">
        <v>23</v>
      </c>
      <c r="B11" s="83" t="s">
        <v>312</v>
      </c>
      <c r="C11" s="83"/>
      <c r="D11" s="83"/>
      <c r="E11" s="83"/>
      <c r="F11" s="83"/>
      <c r="G11" s="83"/>
      <c r="H11" s="83"/>
      <c r="I11" s="83"/>
      <c r="J11" s="83"/>
      <c r="K11" s="83"/>
      <c r="L11" s="83"/>
      <c r="M11" s="83"/>
      <c r="P11" s="82" t="s">
        <v>23</v>
      </c>
      <c r="Q11" s="83" t="s">
        <v>312</v>
      </c>
    </row>
    <row r="12" spans="1:17" x14ac:dyDescent="0.25">
      <c r="A12" s="82" t="s">
        <v>262</v>
      </c>
      <c r="B12" s="83" t="s">
        <v>371</v>
      </c>
      <c r="C12" s="83"/>
      <c r="D12" s="83"/>
      <c r="E12" s="83"/>
      <c r="F12" s="83"/>
      <c r="G12" s="83"/>
      <c r="H12" s="83"/>
      <c r="I12" s="83"/>
      <c r="J12" s="83"/>
      <c r="K12" s="83"/>
      <c r="L12" s="83"/>
      <c r="M12" s="83"/>
      <c r="P12" s="82" t="s">
        <v>262</v>
      </c>
      <c r="Q12" s="83" t="s">
        <v>273</v>
      </c>
    </row>
    <row r="13" spans="1:17" x14ac:dyDescent="0.25">
      <c r="A13" s="82" t="s">
        <v>52</v>
      </c>
      <c r="B13" s="83">
        <v>1</v>
      </c>
      <c r="C13" s="83"/>
      <c r="D13" s="83"/>
      <c r="E13" s="83"/>
      <c r="F13" s="83"/>
      <c r="G13" s="83"/>
      <c r="H13" s="83"/>
      <c r="I13" s="83"/>
      <c r="J13" s="83"/>
      <c r="K13" s="83"/>
      <c r="L13" s="83"/>
      <c r="M13" s="83"/>
      <c r="P13" s="82" t="s">
        <v>52</v>
      </c>
      <c r="Q13" s="83">
        <v>1</v>
      </c>
    </row>
    <row r="14" spans="1:17" x14ac:dyDescent="0.25">
      <c r="A14" s="82" t="s">
        <v>18</v>
      </c>
      <c r="B14" s="83">
        <v>404</v>
      </c>
      <c r="C14" s="83"/>
      <c r="D14" s="83"/>
      <c r="E14" s="83"/>
      <c r="F14" s="83"/>
      <c r="G14" s="83"/>
      <c r="H14" s="83"/>
      <c r="I14" s="83"/>
      <c r="J14" s="83"/>
      <c r="K14" s="83"/>
      <c r="L14" s="83"/>
      <c r="M14" s="83"/>
      <c r="P14" s="82" t="s">
        <v>18</v>
      </c>
      <c r="Q14" s="83">
        <v>404</v>
      </c>
    </row>
    <row r="15" spans="1:17" x14ac:dyDescent="0.25">
      <c r="A15" s="82" t="s">
        <v>53</v>
      </c>
      <c r="B15" s="83" t="s">
        <v>390</v>
      </c>
      <c r="C15" s="83"/>
      <c r="D15" s="83"/>
      <c r="E15" s="83"/>
      <c r="F15" s="83"/>
      <c r="G15" s="83"/>
      <c r="H15" s="83"/>
      <c r="I15" s="83"/>
      <c r="J15" s="83"/>
      <c r="K15" s="83"/>
      <c r="L15" s="83"/>
      <c r="M15" s="83"/>
      <c r="P15" s="82" t="s">
        <v>53</v>
      </c>
      <c r="Q15" s="83" t="s">
        <v>394</v>
      </c>
    </row>
    <row r="16" spans="1:17" x14ac:dyDescent="0.25">
      <c r="A16" s="82" t="s">
        <v>54</v>
      </c>
      <c r="B16" s="83" t="s">
        <v>391</v>
      </c>
      <c r="C16" s="83"/>
      <c r="D16" s="83"/>
      <c r="E16" s="83"/>
      <c r="F16" s="83"/>
      <c r="G16" s="83"/>
      <c r="H16" s="83"/>
      <c r="I16" s="83"/>
      <c r="J16" s="83"/>
      <c r="K16" s="83"/>
      <c r="L16" s="83"/>
      <c r="M16" s="83"/>
      <c r="P16" s="82" t="s">
        <v>54</v>
      </c>
      <c r="Q16" s="83" t="s">
        <v>391</v>
      </c>
    </row>
    <row r="17" spans="1:17" ht="52.8"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c r="P17" s="77" t="s">
        <v>735</v>
      </c>
      <c r="Q17" s="83" t="str">
        <f>INDEX('Factor List'!$L:$L,MATCH(Q$15,'Factor List'!$J:$J,0))</f>
        <v>Voluntary Early and Late retirements in normal health, dated 7 August 2019</v>
      </c>
    </row>
    <row r="18" spans="1:17" x14ac:dyDescent="0.25">
      <c r="A18" s="82" t="s">
        <v>19</v>
      </c>
      <c r="B18" s="90">
        <v>45107</v>
      </c>
      <c r="C18" s="83"/>
      <c r="D18" s="83"/>
      <c r="E18" s="83"/>
      <c r="F18" s="83"/>
      <c r="G18" s="83"/>
      <c r="H18" s="83"/>
      <c r="I18" s="83"/>
      <c r="J18" s="83"/>
      <c r="K18" s="83"/>
      <c r="L18" s="83"/>
      <c r="M18" s="83"/>
      <c r="P18" s="82" t="s">
        <v>19</v>
      </c>
      <c r="Q18" s="90">
        <v>45107</v>
      </c>
    </row>
    <row r="19" spans="1:17" ht="26.4" x14ac:dyDescent="0.25">
      <c r="A19" s="82" t="s">
        <v>20</v>
      </c>
      <c r="B19" s="90">
        <v>45110</v>
      </c>
      <c r="C19" s="83"/>
      <c r="D19" s="83"/>
      <c r="E19" s="83"/>
      <c r="F19" s="83"/>
      <c r="G19" s="83"/>
      <c r="H19" s="83"/>
      <c r="I19" s="83"/>
      <c r="J19" s="83"/>
      <c r="K19" s="83"/>
      <c r="L19" s="83"/>
      <c r="M19" s="83"/>
      <c r="P19" s="82" t="s">
        <v>20</v>
      </c>
      <c r="Q19" s="90">
        <v>45110</v>
      </c>
    </row>
    <row r="20" spans="1:17" x14ac:dyDescent="0.25">
      <c r="A20" s="82" t="s">
        <v>260</v>
      </c>
      <c r="B20" s="83" t="s">
        <v>725</v>
      </c>
      <c r="C20" s="83"/>
      <c r="D20" s="83"/>
      <c r="E20" s="83"/>
      <c r="F20" s="83"/>
      <c r="G20" s="83"/>
      <c r="H20" s="83"/>
      <c r="I20" s="83"/>
      <c r="J20" s="83"/>
      <c r="K20" s="83"/>
      <c r="L20" s="83"/>
      <c r="M20" s="83"/>
      <c r="P20" s="82" t="s">
        <v>260</v>
      </c>
      <c r="Q20" s="83" t="s">
        <v>725</v>
      </c>
    </row>
    <row r="21" spans="1:17" ht="26.4" x14ac:dyDescent="0.25">
      <c r="A21" s="82" t="s">
        <v>804</v>
      </c>
      <c r="B21" s="83" t="s">
        <v>803</v>
      </c>
      <c r="C21" s="83"/>
      <c r="D21" s="83"/>
      <c r="E21" s="83"/>
      <c r="F21" s="83"/>
      <c r="G21" s="83"/>
      <c r="H21" s="83"/>
      <c r="I21" s="83"/>
      <c r="J21" s="83"/>
      <c r="K21" s="83"/>
      <c r="L21" s="83"/>
      <c r="M21" s="83"/>
      <c r="P21" s="82" t="s">
        <v>804</v>
      </c>
      <c r="Q21" s="83" t="s">
        <v>873</v>
      </c>
    </row>
    <row r="23" spans="1:17" x14ac:dyDescent="0.25">
      <c r="B23" s="107" t="str">
        <f>HYPERLINK("#'Factor List'!A1","Back to Factor List")</f>
        <v>Back to Factor List</v>
      </c>
    </row>
    <row r="24" spans="1:17" x14ac:dyDescent="0.25">
      <c r="B24" s="107" t="s">
        <v>797</v>
      </c>
    </row>
    <row r="26" spans="1:17" x14ac:dyDescent="0.25">
      <c r="A26" s="84" t="s">
        <v>480</v>
      </c>
      <c r="B26" s="84">
        <v>0</v>
      </c>
      <c r="C26" s="84">
        <v>1</v>
      </c>
      <c r="D26" s="84">
        <v>2</v>
      </c>
      <c r="E26" s="84">
        <v>3</v>
      </c>
      <c r="F26" s="84">
        <v>4</v>
      </c>
      <c r="G26" s="84">
        <v>5</v>
      </c>
      <c r="H26" s="84">
        <v>6</v>
      </c>
      <c r="I26" s="84">
        <v>7</v>
      </c>
      <c r="J26" s="84">
        <v>8</v>
      </c>
      <c r="K26" s="84">
        <v>9</v>
      </c>
      <c r="L26" s="84">
        <v>10</v>
      </c>
      <c r="M26" s="84">
        <v>11</v>
      </c>
      <c r="P26" s="104" t="s">
        <v>273</v>
      </c>
      <c r="Q26" s="104" t="s">
        <v>481</v>
      </c>
    </row>
    <row r="27" spans="1:17" x14ac:dyDescent="0.25">
      <c r="A27" s="85">
        <v>50</v>
      </c>
      <c r="B27" s="86">
        <v>0.30199999999999999</v>
      </c>
      <c r="C27" s="86">
        <v>0.29699999999999999</v>
      </c>
      <c r="D27" s="86">
        <v>0.29199999999999998</v>
      </c>
      <c r="E27" s="86">
        <v>0.28699999999999998</v>
      </c>
      <c r="F27" s="86">
        <v>0.28199999999999997</v>
      </c>
      <c r="G27" s="86">
        <v>0.27700000000000002</v>
      </c>
      <c r="H27" s="86">
        <v>0.27200000000000002</v>
      </c>
      <c r="I27" s="86">
        <v>0.26700000000000002</v>
      </c>
      <c r="J27" s="86">
        <v>0.26200000000000001</v>
      </c>
      <c r="K27" s="86">
        <v>0.25700000000000001</v>
      </c>
      <c r="L27" s="86">
        <v>0.252</v>
      </c>
      <c r="M27" s="86">
        <v>0.247</v>
      </c>
      <c r="P27" s="105">
        <v>50</v>
      </c>
      <c r="Q27" s="117">
        <v>1.571</v>
      </c>
    </row>
    <row r="28" spans="1:17" x14ac:dyDescent="0.25">
      <c r="A28" s="85">
        <v>51</v>
      </c>
      <c r="B28" s="86">
        <v>0.24199999999999999</v>
      </c>
      <c r="C28" s="86">
        <v>0.23699999999999999</v>
      </c>
      <c r="D28" s="86">
        <v>0.23200000000000001</v>
      </c>
      <c r="E28" s="86">
        <v>0.22700000000000001</v>
      </c>
      <c r="F28" s="86">
        <v>0.222</v>
      </c>
      <c r="G28" s="86">
        <v>0.217</v>
      </c>
      <c r="H28" s="86">
        <v>0.21199999999999999</v>
      </c>
      <c r="I28" s="86">
        <v>0.20699999999999999</v>
      </c>
      <c r="J28" s="86">
        <v>0.20200000000000001</v>
      </c>
      <c r="K28" s="86">
        <v>0.19700000000000001</v>
      </c>
      <c r="L28" s="86">
        <v>0.192</v>
      </c>
      <c r="M28" s="86">
        <v>0.187</v>
      </c>
      <c r="P28" s="105">
        <v>51</v>
      </c>
      <c r="Q28" s="117">
        <v>1.571</v>
      </c>
    </row>
    <row r="29" spans="1:17" x14ac:dyDescent="0.25">
      <c r="A29" s="85">
        <v>52</v>
      </c>
      <c r="B29" s="86">
        <v>0.182</v>
      </c>
      <c r="C29" s="86">
        <v>0.17699999999999999</v>
      </c>
      <c r="D29" s="86">
        <v>0.17199999999999999</v>
      </c>
      <c r="E29" s="86">
        <v>0.16700000000000001</v>
      </c>
      <c r="F29" s="86">
        <v>0.16200000000000001</v>
      </c>
      <c r="G29" s="86">
        <v>0.157</v>
      </c>
      <c r="H29" s="86">
        <v>0.152</v>
      </c>
      <c r="I29" s="86">
        <v>0.14699999999999999</v>
      </c>
      <c r="J29" s="86">
        <v>0.14199999999999999</v>
      </c>
      <c r="K29" s="86">
        <v>0.13700000000000001</v>
      </c>
      <c r="L29" s="86">
        <v>0.13200000000000001</v>
      </c>
      <c r="M29" s="86">
        <v>0.127</v>
      </c>
      <c r="P29" s="105">
        <v>52</v>
      </c>
      <c r="Q29" s="117">
        <v>1.571</v>
      </c>
    </row>
    <row r="30" spans="1:17" x14ac:dyDescent="0.25">
      <c r="A30" s="85">
        <v>53</v>
      </c>
      <c r="B30" s="86">
        <v>0.122</v>
      </c>
      <c r="C30" s="86">
        <v>0.11700000000000001</v>
      </c>
      <c r="D30" s="86">
        <v>0.112</v>
      </c>
      <c r="E30" s="86">
        <v>0.107</v>
      </c>
      <c r="F30" s="86">
        <v>0.10199999999999999</v>
      </c>
      <c r="G30" s="86">
        <v>9.7000000000000003E-2</v>
      </c>
      <c r="H30" s="86">
        <v>9.1999999999999998E-2</v>
      </c>
      <c r="I30" s="86">
        <v>8.6999999999999994E-2</v>
      </c>
      <c r="J30" s="86">
        <v>8.1000000000000003E-2</v>
      </c>
      <c r="K30" s="86">
        <v>7.5999999999999998E-2</v>
      </c>
      <c r="L30" s="86">
        <v>7.0999999999999994E-2</v>
      </c>
      <c r="M30" s="86">
        <v>6.6000000000000003E-2</v>
      </c>
      <c r="P30" s="105">
        <v>53</v>
      </c>
      <c r="Q30" s="117">
        <v>1.571</v>
      </c>
    </row>
    <row r="31" spans="1:17" x14ac:dyDescent="0.25">
      <c r="A31" s="85">
        <v>54</v>
      </c>
      <c r="B31" s="86">
        <v>6.0999999999999999E-2</v>
      </c>
      <c r="C31" s="86">
        <v>5.6000000000000001E-2</v>
      </c>
      <c r="D31" s="86">
        <v>5.0999999999999997E-2</v>
      </c>
      <c r="E31" s="86">
        <v>4.5999999999999999E-2</v>
      </c>
      <c r="F31" s="86">
        <v>4.1000000000000002E-2</v>
      </c>
      <c r="G31" s="86">
        <v>3.5999999999999997E-2</v>
      </c>
      <c r="H31" s="86">
        <v>3.1E-2</v>
      </c>
      <c r="I31" s="86">
        <v>2.5999999999999999E-2</v>
      </c>
      <c r="J31" s="86">
        <v>0.02</v>
      </c>
      <c r="K31" s="86">
        <v>1.4999999999999999E-2</v>
      </c>
      <c r="L31" s="86">
        <v>0.01</v>
      </c>
      <c r="M31" s="86">
        <v>5.0000000000000001E-3</v>
      </c>
      <c r="P31" s="105">
        <v>54</v>
      </c>
      <c r="Q31" s="117">
        <v>1.571</v>
      </c>
    </row>
    <row r="32" spans="1:17" x14ac:dyDescent="0.25">
      <c r="A32" s="85">
        <v>55</v>
      </c>
      <c r="B32" s="86">
        <v>0</v>
      </c>
      <c r="C32" s="86"/>
      <c r="D32" s="86"/>
      <c r="E32" s="86"/>
      <c r="F32" s="86"/>
      <c r="G32" s="86"/>
      <c r="H32" s="86"/>
      <c r="I32" s="86"/>
      <c r="J32" s="86"/>
      <c r="K32" s="86"/>
      <c r="L32" s="86"/>
      <c r="M32" s="86"/>
      <c r="P32" s="105">
        <v>55</v>
      </c>
      <c r="Q32" s="117">
        <v>1.571</v>
      </c>
    </row>
    <row r="44" ht="39.6" customHeight="1" x14ac:dyDescent="0.25"/>
    <row r="46" ht="27.6" customHeight="1" x14ac:dyDescent="0.25"/>
  </sheetData>
  <sheetProtection algorithmName="SHA-512" hashValue="8K9gZ8lM/EFOb2+Z0l8JYJuQtn8gYwa8xdQolvigFuBICO+wFfWb2bGoAEHDu/TAqQ19zNUiESdz8l/UJK7K5A==" saltValue="5QLk7AAdb9TUiIwBvrmi1Q==" spinCount="100000" sheet="1" objects="1" scenarios="1"/>
  <conditionalFormatting sqref="B18:B21">
    <cfRule type="expression" dxfId="1391" priority="21" stopIfTrue="1">
      <formula>MOD(ROW(),2)=0</formula>
    </cfRule>
    <cfRule type="expression" dxfId="1390" priority="22" stopIfTrue="1">
      <formula>MOD(ROW(),2)&lt;&gt;0</formula>
    </cfRule>
  </conditionalFormatting>
  <conditionalFormatting sqref="A6:A16 A18:A21">
    <cfRule type="expression" dxfId="1389" priority="31" stopIfTrue="1">
      <formula>MOD(ROW(),2)=0</formula>
    </cfRule>
    <cfRule type="expression" dxfId="1388" priority="32" stopIfTrue="1">
      <formula>MOD(ROW(),2)&lt;&gt;0</formula>
    </cfRule>
  </conditionalFormatting>
  <conditionalFormatting sqref="B6:M16 C17:M21">
    <cfRule type="expression" dxfId="1387" priority="33" stopIfTrue="1">
      <formula>MOD(ROW(),2)=0</formula>
    </cfRule>
    <cfRule type="expression" dxfId="1386" priority="34" stopIfTrue="1">
      <formula>MOD(ROW(),2)&lt;&gt;0</formula>
    </cfRule>
  </conditionalFormatting>
  <conditionalFormatting sqref="P6:P16 P18:P21">
    <cfRule type="expression" dxfId="1385" priority="39" stopIfTrue="1">
      <formula>MOD(ROW(),2)=0</formula>
    </cfRule>
    <cfRule type="expression" dxfId="1384" priority="40" stopIfTrue="1">
      <formula>MOD(ROW(),2)&lt;&gt;0</formula>
    </cfRule>
  </conditionalFormatting>
  <conditionalFormatting sqref="Q6:Q16 Q20:Q21">
    <cfRule type="expression" dxfId="1383" priority="41" stopIfTrue="1">
      <formula>MOD(ROW(),2)=0</formula>
    </cfRule>
    <cfRule type="expression" dxfId="1382" priority="42" stopIfTrue="1">
      <formula>MOD(ROW(),2)&lt;&gt;0</formula>
    </cfRule>
  </conditionalFormatting>
  <conditionalFormatting sqref="A17">
    <cfRule type="expression" dxfId="1381" priority="25" stopIfTrue="1">
      <formula>MOD(ROW(),2)=0</formula>
    </cfRule>
    <cfRule type="expression" dxfId="1380" priority="26" stopIfTrue="1">
      <formula>MOD(ROW(),2)&lt;&gt;0</formula>
    </cfRule>
  </conditionalFormatting>
  <conditionalFormatting sqref="B17">
    <cfRule type="expression" dxfId="1379" priority="23" stopIfTrue="1">
      <formula>MOD(ROW(),2)=0</formula>
    </cfRule>
    <cfRule type="expression" dxfId="1378" priority="24" stopIfTrue="1">
      <formula>MOD(ROW(),2)&lt;&gt;0</formula>
    </cfRule>
  </conditionalFormatting>
  <conditionalFormatting sqref="P26:P32">
    <cfRule type="expression" dxfId="1377" priority="13" stopIfTrue="1">
      <formula>MOD(ROW(),2)=0</formula>
    </cfRule>
    <cfRule type="expression" dxfId="1376" priority="14" stopIfTrue="1">
      <formula>MOD(ROW(),2)&lt;&gt;0</formula>
    </cfRule>
  </conditionalFormatting>
  <conditionalFormatting sqref="Q26:Q32">
    <cfRule type="expression" dxfId="1375" priority="15" stopIfTrue="1">
      <formula>MOD(ROW(),2)=0</formula>
    </cfRule>
    <cfRule type="expression" dxfId="1374" priority="16" stopIfTrue="1">
      <formula>MOD(ROW(),2)&lt;&gt;0</formula>
    </cfRule>
  </conditionalFormatting>
  <conditionalFormatting sqref="A26:A32">
    <cfRule type="expression" dxfId="1373" priority="9" stopIfTrue="1">
      <formula>MOD(ROW(),2)=0</formula>
    </cfRule>
    <cfRule type="expression" dxfId="1372" priority="10" stopIfTrue="1">
      <formula>MOD(ROW(),2)&lt;&gt;0</formula>
    </cfRule>
  </conditionalFormatting>
  <conditionalFormatting sqref="B26:M32">
    <cfRule type="expression" dxfId="1371" priority="11" stopIfTrue="1">
      <formula>MOD(ROW(),2)=0</formula>
    </cfRule>
    <cfRule type="expression" dxfId="1370" priority="12" stopIfTrue="1">
      <formula>MOD(ROW(),2)&lt;&gt;0</formula>
    </cfRule>
  </conditionalFormatting>
  <conditionalFormatting sqref="Q18">
    <cfRule type="expression" dxfId="1369" priority="7" stopIfTrue="1">
      <formula>MOD(ROW(),2)=0</formula>
    </cfRule>
    <cfRule type="expression" dxfId="1368" priority="8" stopIfTrue="1">
      <formula>MOD(ROW(),2)&lt;&gt;0</formula>
    </cfRule>
  </conditionalFormatting>
  <conditionalFormatting sqref="P17">
    <cfRule type="expression" dxfId="1367" priority="5" stopIfTrue="1">
      <formula>MOD(ROW(),2)=0</formula>
    </cfRule>
    <cfRule type="expression" dxfId="1366" priority="6" stopIfTrue="1">
      <formula>MOD(ROW(),2)&lt;&gt;0</formula>
    </cfRule>
  </conditionalFormatting>
  <conditionalFormatting sqref="Q17">
    <cfRule type="expression" dxfId="1365" priority="3" stopIfTrue="1">
      <formula>MOD(ROW(),2)=0</formula>
    </cfRule>
    <cfRule type="expression" dxfId="1364" priority="4" stopIfTrue="1">
      <formula>MOD(ROW(),2)&lt;&gt;0</formula>
    </cfRule>
  </conditionalFormatting>
  <conditionalFormatting sqref="Q19">
    <cfRule type="expression" dxfId="1363" priority="1" stopIfTrue="1">
      <formula>MOD(ROW(),2)=0</formula>
    </cfRule>
    <cfRule type="expression" dxfId="1362" priority="2" stopIfTrue="1">
      <formula>MOD(ROW(),2)&lt;&gt;0</formula>
    </cfRule>
  </conditionalFormatting>
  <hyperlinks>
    <hyperlink ref="B24" location="Assumptions!A1" display="Assumptions" xr:uid="{71136357-07A2-4749-BA28-68DA7E1576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theme="4"/>
  </sheetPr>
  <dimension ref="A1:H224"/>
  <sheetViews>
    <sheetView view="pageBreakPreview" zoomScale="60" zoomScaleNormal="100" workbookViewId="0">
      <selection activeCell="E10" sqref="E10:F224"/>
    </sheetView>
  </sheetViews>
  <sheetFormatPr defaultRowHeight="13.2" x14ac:dyDescent="0.25"/>
  <cols>
    <col min="2" max="2" width="3.44140625" style="12" customWidth="1"/>
    <col min="3" max="3" width="7" style="12" customWidth="1"/>
    <col min="4" max="4" width="62" customWidth="1"/>
    <col min="5" max="5" width="16.5546875" style="12" customWidth="1"/>
    <col min="6" max="6" width="19.44140625" style="12" customWidth="1"/>
  </cols>
  <sheetData>
    <row r="1" spans="1:8" ht="21" x14ac:dyDescent="0.4">
      <c r="A1" s="4" t="s">
        <v>4</v>
      </c>
      <c r="B1" s="13"/>
      <c r="C1" s="13"/>
      <c r="D1" s="10"/>
      <c r="E1" s="13"/>
      <c r="F1" s="13"/>
      <c r="G1" s="10"/>
      <c r="H1" s="10"/>
    </row>
    <row r="2" spans="1:8" ht="15.6" x14ac:dyDescent="0.3">
      <c r="A2" s="11" t="str">
        <f>IF(title="&gt; Enter workbook title here","Enter workbook title in Cover sheet",title)</f>
        <v>NHSPS_S - Consolidated Factor Spreadsheet</v>
      </c>
      <c r="B2" s="14"/>
      <c r="C2" s="14"/>
      <c r="D2" s="9"/>
      <c r="E2" s="14"/>
      <c r="F2" s="14"/>
      <c r="G2" s="9"/>
      <c r="H2" s="9"/>
    </row>
    <row r="3" spans="1:8" ht="15.6" x14ac:dyDescent="0.3">
      <c r="A3" s="6" t="s">
        <v>11</v>
      </c>
      <c r="B3" s="14"/>
      <c r="C3" s="14"/>
      <c r="D3" s="9"/>
      <c r="E3" s="14"/>
      <c r="F3" s="14"/>
      <c r="G3" s="9"/>
      <c r="H3" s="9"/>
    </row>
    <row r="4" spans="1:8" x14ac:dyDescent="0.25">
      <c r="A4" s="7" t="str">
        <f ca="1">CELL("filename",A1)</f>
        <v>P:\AST development\Hosted\Factors Modernisation\Data import\Consolidated Factor Workbooks\2025-02\[NHS S Consolidated Factors 2025-01.xlsm]Summary - NHSPS_S</v>
      </c>
    </row>
    <row r="7" spans="1:8" x14ac:dyDescent="0.25">
      <c r="E7" s="31" t="s">
        <v>13</v>
      </c>
      <c r="F7" s="31" t="s">
        <v>14</v>
      </c>
    </row>
    <row r="8" spans="1:8" x14ac:dyDescent="0.25">
      <c r="B8" s="33" t="s">
        <v>46</v>
      </c>
      <c r="C8" s="20"/>
      <c r="D8" s="15"/>
      <c r="E8" s="32" t="s">
        <v>47</v>
      </c>
      <c r="F8" s="32" t="s">
        <v>48</v>
      </c>
    </row>
    <row r="9" spans="1:8" x14ac:dyDescent="0.25">
      <c r="B9" s="22"/>
      <c r="C9" s="21"/>
      <c r="D9" s="17"/>
      <c r="E9" s="16"/>
      <c r="F9" s="16"/>
    </row>
    <row r="10" spans="1:8" x14ac:dyDescent="0.25">
      <c r="B10" s="34" t="s">
        <v>6</v>
      </c>
      <c r="D10" s="18"/>
      <c r="E10" s="35"/>
      <c r="F10" s="35"/>
    </row>
    <row r="11" spans="1:8" x14ac:dyDescent="0.25">
      <c r="B11" s="23" t="s">
        <v>12</v>
      </c>
      <c r="C11" s="12">
        <v>101</v>
      </c>
      <c r="D11" s="18"/>
      <c r="E11" s="35"/>
      <c r="F11" s="35"/>
    </row>
    <row r="12" spans="1:8" x14ac:dyDescent="0.25">
      <c r="B12" s="23" t="s">
        <v>12</v>
      </c>
      <c r="C12" s="12">
        <v>102</v>
      </c>
      <c r="D12" s="18"/>
      <c r="E12" s="35"/>
      <c r="F12" s="35"/>
    </row>
    <row r="13" spans="1:8" x14ac:dyDescent="0.25">
      <c r="B13" s="23" t="s">
        <v>12</v>
      </c>
      <c r="C13" s="12">
        <v>103</v>
      </c>
      <c r="D13" s="18"/>
      <c r="E13" s="35"/>
      <c r="F13" s="35"/>
    </row>
    <row r="14" spans="1:8" x14ac:dyDescent="0.25">
      <c r="B14" s="23" t="s">
        <v>12</v>
      </c>
      <c r="C14" s="12">
        <v>104</v>
      </c>
      <c r="D14" s="18"/>
      <c r="E14" s="35"/>
      <c r="F14" s="35"/>
    </row>
    <row r="15" spans="1:8" x14ac:dyDescent="0.25">
      <c r="B15" s="23" t="s">
        <v>12</v>
      </c>
      <c r="C15" s="12">
        <v>105</v>
      </c>
      <c r="D15" s="18"/>
      <c r="E15" s="35"/>
      <c r="F15" s="35"/>
    </row>
    <row r="16" spans="1:8" x14ac:dyDescent="0.25">
      <c r="B16" s="23" t="s">
        <v>12</v>
      </c>
      <c r="C16" s="12">
        <v>106</v>
      </c>
      <c r="D16" s="18"/>
      <c r="E16" s="35"/>
      <c r="F16" s="35"/>
    </row>
    <row r="17" spans="2:7" x14ac:dyDescent="0.25">
      <c r="B17" s="23" t="s">
        <v>12</v>
      </c>
      <c r="C17" s="12">
        <v>107</v>
      </c>
      <c r="D17" s="18"/>
      <c r="E17" s="35"/>
      <c r="F17" s="35"/>
    </row>
    <row r="18" spans="2:7" x14ac:dyDescent="0.25">
      <c r="B18" s="23" t="s">
        <v>12</v>
      </c>
      <c r="C18" s="12">
        <v>108</v>
      </c>
      <c r="D18" s="18"/>
      <c r="E18" s="35"/>
      <c r="F18" s="35"/>
    </row>
    <row r="19" spans="2:7" x14ac:dyDescent="0.25">
      <c r="B19" s="23" t="s">
        <v>12</v>
      </c>
      <c r="C19" s="12">
        <v>109</v>
      </c>
      <c r="D19" s="18"/>
      <c r="E19" s="35"/>
      <c r="F19" s="35"/>
    </row>
    <row r="20" spans="2:7" x14ac:dyDescent="0.25">
      <c r="B20" s="23" t="s">
        <v>12</v>
      </c>
      <c r="C20" s="12">
        <v>110</v>
      </c>
      <c r="D20" s="18"/>
      <c r="E20" s="35"/>
      <c r="F20" s="35"/>
    </row>
    <row r="21" spans="2:7" x14ac:dyDescent="0.25">
      <c r="B21" s="23" t="s">
        <v>12</v>
      </c>
      <c r="C21" s="12">
        <v>111</v>
      </c>
      <c r="D21" s="18"/>
      <c r="E21" s="35"/>
      <c r="F21" s="35"/>
    </row>
    <row r="22" spans="2:7" x14ac:dyDescent="0.25">
      <c r="B22" s="23" t="s">
        <v>12</v>
      </c>
      <c r="C22" s="12">
        <v>112</v>
      </c>
      <c r="D22" s="18"/>
      <c r="E22" s="35"/>
      <c r="F22" s="35"/>
    </row>
    <row r="23" spans="2:7" x14ac:dyDescent="0.25">
      <c r="B23" s="23" t="s">
        <v>12</v>
      </c>
      <c r="C23" s="12">
        <v>113</v>
      </c>
      <c r="D23" s="18"/>
      <c r="E23" s="35"/>
      <c r="F23" s="35"/>
    </row>
    <row r="24" spans="2:7" x14ac:dyDescent="0.25">
      <c r="B24" s="23" t="s">
        <v>12</v>
      </c>
      <c r="C24" s="12">
        <v>114</v>
      </c>
      <c r="D24" s="18"/>
      <c r="E24" s="35"/>
      <c r="F24" s="35"/>
    </row>
    <row r="25" spans="2:7" x14ac:dyDescent="0.25">
      <c r="B25" s="23" t="s">
        <v>12</v>
      </c>
      <c r="C25" s="12">
        <v>115</v>
      </c>
      <c r="D25" s="18"/>
      <c r="E25" s="35"/>
      <c r="F25" s="35"/>
    </row>
    <row r="26" spans="2:7" x14ac:dyDescent="0.25">
      <c r="B26" s="23" t="s">
        <v>12</v>
      </c>
      <c r="C26" s="12">
        <v>116</v>
      </c>
      <c r="D26" s="18"/>
      <c r="E26" s="35"/>
      <c r="F26" s="35"/>
    </row>
    <row r="27" spans="2:7" x14ac:dyDescent="0.25">
      <c r="B27" s="23" t="s">
        <v>12</v>
      </c>
      <c r="C27" s="12">
        <v>117</v>
      </c>
      <c r="D27" s="18"/>
      <c r="E27" s="35"/>
      <c r="F27" s="35"/>
    </row>
    <row r="28" spans="2:7" x14ac:dyDescent="0.25">
      <c r="B28" s="23" t="s">
        <v>12</v>
      </c>
      <c r="C28" s="12">
        <v>118</v>
      </c>
      <c r="D28" s="18"/>
      <c r="E28" s="35"/>
      <c r="F28" s="35"/>
    </row>
    <row r="29" spans="2:7" x14ac:dyDescent="0.25">
      <c r="B29" s="23" t="s">
        <v>12</v>
      </c>
      <c r="C29" s="12">
        <v>119</v>
      </c>
      <c r="D29" s="18"/>
      <c r="E29" s="35"/>
      <c r="F29" s="35"/>
    </row>
    <row r="30" spans="2:7" x14ac:dyDescent="0.25">
      <c r="B30" s="23" t="s">
        <v>12</v>
      </c>
      <c r="C30" s="12">
        <v>120</v>
      </c>
      <c r="D30" s="18"/>
      <c r="E30" s="35"/>
      <c r="F30" s="35"/>
    </row>
    <row r="31" spans="2:7" x14ac:dyDescent="0.25">
      <c r="B31" s="23" t="s">
        <v>12</v>
      </c>
      <c r="C31" s="12">
        <v>121</v>
      </c>
      <c r="E31" s="36"/>
      <c r="F31" s="36"/>
      <c r="G31" s="30"/>
    </row>
    <row r="32" spans="2:7" x14ac:dyDescent="0.25">
      <c r="B32" s="23" t="s">
        <v>12</v>
      </c>
      <c r="C32" s="12">
        <v>122</v>
      </c>
      <c r="D32" s="18"/>
      <c r="E32" s="35"/>
      <c r="F32" s="35"/>
    </row>
    <row r="33" spans="2:7" x14ac:dyDescent="0.25">
      <c r="B33" s="23" t="s">
        <v>12</v>
      </c>
      <c r="C33" s="12">
        <v>123</v>
      </c>
      <c r="D33" s="18"/>
      <c r="E33" s="35"/>
      <c r="F33" s="35"/>
    </row>
    <row r="34" spans="2:7" x14ac:dyDescent="0.25">
      <c r="B34" s="23" t="s">
        <v>12</v>
      </c>
      <c r="C34" s="12">
        <v>124</v>
      </c>
      <c r="D34" s="18"/>
      <c r="E34" s="35"/>
      <c r="F34" s="35"/>
    </row>
    <row r="35" spans="2:7" x14ac:dyDescent="0.25">
      <c r="B35" s="23" t="s">
        <v>12</v>
      </c>
      <c r="C35" s="12">
        <v>125</v>
      </c>
      <c r="D35" s="18"/>
      <c r="E35" s="35"/>
      <c r="F35" s="35"/>
      <c r="G35" s="29"/>
    </row>
    <row r="36" spans="2:7" x14ac:dyDescent="0.25">
      <c r="B36" s="24"/>
      <c r="C36" s="21"/>
      <c r="D36" s="17"/>
      <c r="E36" s="37"/>
      <c r="F36" s="37"/>
    </row>
    <row r="37" spans="2:7" x14ac:dyDescent="0.25">
      <c r="B37" s="34" t="s">
        <v>7</v>
      </c>
      <c r="D37" s="18"/>
      <c r="E37" s="35"/>
      <c r="F37" s="35"/>
    </row>
    <row r="38" spans="2:7" x14ac:dyDescent="0.25">
      <c r="B38" s="23" t="s">
        <v>12</v>
      </c>
      <c r="C38" s="12">
        <v>201</v>
      </c>
      <c r="D38" s="18"/>
      <c r="E38" s="35"/>
      <c r="F38" s="35"/>
    </row>
    <row r="39" spans="2:7" x14ac:dyDescent="0.25">
      <c r="B39" s="23" t="s">
        <v>12</v>
      </c>
      <c r="C39" s="12">
        <v>202</v>
      </c>
      <c r="D39" s="18"/>
      <c r="E39" s="35"/>
      <c r="F39" s="35"/>
    </row>
    <row r="40" spans="2:7" x14ac:dyDescent="0.25">
      <c r="B40" s="23" t="s">
        <v>12</v>
      </c>
      <c r="C40" s="12">
        <v>203</v>
      </c>
      <c r="D40" s="18"/>
      <c r="E40" s="35"/>
      <c r="F40" s="35"/>
    </row>
    <row r="41" spans="2:7" x14ac:dyDescent="0.25">
      <c r="B41" s="23" t="s">
        <v>12</v>
      </c>
      <c r="C41" s="12">
        <v>204</v>
      </c>
      <c r="D41" s="18"/>
      <c r="E41" s="35"/>
      <c r="F41" s="35"/>
    </row>
    <row r="42" spans="2:7" x14ac:dyDescent="0.25">
      <c r="B42" s="23" t="s">
        <v>12</v>
      </c>
      <c r="C42" s="12">
        <v>205</v>
      </c>
      <c r="D42" s="18"/>
      <c r="E42" s="35"/>
      <c r="F42" s="35"/>
    </row>
    <row r="43" spans="2:7" x14ac:dyDescent="0.25">
      <c r="B43" s="23" t="s">
        <v>12</v>
      </c>
      <c r="C43" s="12">
        <v>206</v>
      </c>
      <c r="D43" s="18"/>
      <c r="E43" s="35"/>
      <c r="F43" s="35"/>
    </row>
    <row r="44" spans="2:7" x14ac:dyDescent="0.25">
      <c r="B44" s="23" t="s">
        <v>12</v>
      </c>
      <c r="C44" s="12">
        <v>207</v>
      </c>
      <c r="D44" s="18"/>
      <c r="E44" s="35"/>
      <c r="F44" s="35"/>
    </row>
    <row r="45" spans="2:7" x14ac:dyDescent="0.25">
      <c r="B45" s="23" t="s">
        <v>12</v>
      </c>
      <c r="C45" s="12">
        <v>208</v>
      </c>
      <c r="D45" s="18"/>
      <c r="E45" s="35"/>
      <c r="F45" s="35"/>
    </row>
    <row r="46" spans="2:7" x14ac:dyDescent="0.25">
      <c r="B46" s="23" t="s">
        <v>12</v>
      </c>
      <c r="C46" s="12">
        <v>209</v>
      </c>
      <c r="D46" s="18"/>
      <c r="E46" s="35"/>
      <c r="F46" s="35"/>
    </row>
    <row r="47" spans="2:7" x14ac:dyDescent="0.25">
      <c r="B47" s="23" t="s">
        <v>12</v>
      </c>
      <c r="C47" s="12">
        <v>210</v>
      </c>
      <c r="D47" s="18"/>
      <c r="E47" s="35"/>
      <c r="F47" s="35"/>
    </row>
    <row r="48" spans="2:7" x14ac:dyDescent="0.25">
      <c r="B48" s="23" t="s">
        <v>12</v>
      </c>
      <c r="C48" s="12">
        <v>211</v>
      </c>
      <c r="D48" s="18"/>
      <c r="E48" s="35"/>
      <c r="F48" s="35"/>
    </row>
    <row r="49" spans="2:6" x14ac:dyDescent="0.25">
      <c r="B49" s="23" t="s">
        <v>12</v>
      </c>
      <c r="C49" s="12">
        <v>212</v>
      </c>
      <c r="D49" s="18"/>
      <c r="E49" s="35"/>
      <c r="F49" s="35"/>
    </row>
    <row r="50" spans="2:6" x14ac:dyDescent="0.25">
      <c r="B50" s="23" t="s">
        <v>12</v>
      </c>
      <c r="C50" s="12">
        <v>213</v>
      </c>
      <c r="D50" s="18"/>
      <c r="E50" s="35"/>
      <c r="F50" s="35"/>
    </row>
    <row r="51" spans="2:6" x14ac:dyDescent="0.25">
      <c r="B51" s="23" t="s">
        <v>12</v>
      </c>
      <c r="C51" s="12">
        <v>214</v>
      </c>
      <c r="D51" s="18"/>
      <c r="E51" s="35"/>
      <c r="F51" s="35"/>
    </row>
    <row r="52" spans="2:6" x14ac:dyDescent="0.25">
      <c r="B52" s="23" t="s">
        <v>12</v>
      </c>
      <c r="C52" s="12">
        <v>215</v>
      </c>
      <c r="D52" s="18"/>
      <c r="E52" s="35"/>
      <c r="F52" s="35"/>
    </row>
    <row r="53" spans="2:6" x14ac:dyDescent="0.25">
      <c r="B53" s="23" t="s">
        <v>12</v>
      </c>
      <c r="C53" s="12">
        <v>216</v>
      </c>
      <c r="D53" s="18"/>
      <c r="E53" s="35"/>
      <c r="F53" s="35"/>
    </row>
    <row r="54" spans="2:6" x14ac:dyDescent="0.25">
      <c r="B54" s="23" t="s">
        <v>12</v>
      </c>
      <c r="C54" s="12">
        <v>217</v>
      </c>
      <c r="D54" s="18"/>
      <c r="E54" s="35"/>
      <c r="F54" s="35"/>
    </row>
    <row r="55" spans="2:6" x14ac:dyDescent="0.25">
      <c r="B55" s="23" t="s">
        <v>12</v>
      </c>
      <c r="C55" s="12">
        <v>218</v>
      </c>
      <c r="D55" s="18"/>
      <c r="E55" s="35"/>
      <c r="F55" s="35"/>
    </row>
    <row r="56" spans="2:6" x14ac:dyDescent="0.25">
      <c r="B56" s="23" t="s">
        <v>12</v>
      </c>
      <c r="C56" s="12">
        <v>219</v>
      </c>
      <c r="D56" s="18"/>
      <c r="E56" s="35"/>
      <c r="F56" s="35"/>
    </row>
    <row r="57" spans="2:6" x14ac:dyDescent="0.25">
      <c r="B57" s="23" t="s">
        <v>12</v>
      </c>
      <c r="C57" s="12">
        <v>220</v>
      </c>
      <c r="D57" s="18"/>
      <c r="E57" s="35"/>
      <c r="F57" s="35"/>
    </row>
    <row r="58" spans="2:6" x14ac:dyDescent="0.25">
      <c r="B58" s="23" t="s">
        <v>12</v>
      </c>
      <c r="C58" s="12">
        <v>221</v>
      </c>
      <c r="D58" s="18"/>
      <c r="E58" s="35"/>
      <c r="F58" s="35"/>
    </row>
    <row r="59" spans="2:6" x14ac:dyDescent="0.25">
      <c r="B59" s="23" t="s">
        <v>12</v>
      </c>
      <c r="C59" s="12">
        <v>222</v>
      </c>
      <c r="D59" s="18"/>
      <c r="E59" s="35"/>
      <c r="F59" s="35"/>
    </row>
    <row r="60" spans="2:6" x14ac:dyDescent="0.25">
      <c r="B60" s="23" t="s">
        <v>12</v>
      </c>
      <c r="C60" s="12">
        <v>223</v>
      </c>
      <c r="D60" s="18"/>
      <c r="E60" s="35"/>
      <c r="F60" s="35"/>
    </row>
    <row r="61" spans="2:6" x14ac:dyDescent="0.25">
      <c r="B61" s="23" t="s">
        <v>12</v>
      </c>
      <c r="C61" s="12">
        <v>224</v>
      </c>
      <c r="D61" s="18"/>
      <c r="E61" s="35"/>
      <c r="F61" s="35"/>
    </row>
    <row r="62" spans="2:6" x14ac:dyDescent="0.25">
      <c r="B62" s="23" t="s">
        <v>12</v>
      </c>
      <c r="C62" s="12">
        <v>225</v>
      </c>
      <c r="D62" s="19"/>
      <c r="E62" s="38"/>
      <c r="F62" s="38"/>
    </row>
    <row r="63" spans="2:6" x14ac:dyDescent="0.25">
      <c r="B63" s="24"/>
      <c r="C63" s="21"/>
      <c r="D63" s="17"/>
      <c r="E63" s="37"/>
      <c r="F63" s="37"/>
    </row>
    <row r="64" spans="2:6" x14ac:dyDescent="0.25">
      <c r="B64" s="34" t="s">
        <v>8</v>
      </c>
      <c r="D64" s="18"/>
      <c r="E64" s="35"/>
      <c r="F64" s="35"/>
    </row>
    <row r="65" spans="2:6" x14ac:dyDescent="0.25">
      <c r="B65" s="23" t="s">
        <v>12</v>
      </c>
      <c r="C65" s="12">
        <v>301</v>
      </c>
      <c r="D65" s="18"/>
      <c r="E65" s="35"/>
      <c r="F65" s="35"/>
    </row>
    <row r="66" spans="2:6" x14ac:dyDescent="0.25">
      <c r="B66" s="23" t="s">
        <v>12</v>
      </c>
      <c r="C66" s="12">
        <v>302</v>
      </c>
      <c r="D66" s="18"/>
      <c r="E66" s="35"/>
      <c r="F66" s="35"/>
    </row>
    <row r="67" spans="2:6" x14ac:dyDescent="0.25">
      <c r="B67" s="23" t="s">
        <v>12</v>
      </c>
      <c r="C67" s="12">
        <v>303</v>
      </c>
      <c r="D67" s="18"/>
      <c r="E67" s="35"/>
      <c r="F67" s="35"/>
    </row>
    <row r="68" spans="2:6" x14ac:dyDescent="0.25">
      <c r="B68" s="23" t="s">
        <v>12</v>
      </c>
      <c r="C68" s="12">
        <v>304</v>
      </c>
      <c r="D68" s="18"/>
      <c r="E68" s="35"/>
      <c r="F68" s="35"/>
    </row>
    <row r="69" spans="2:6" x14ac:dyDescent="0.25">
      <c r="B69" s="23" t="s">
        <v>12</v>
      </c>
      <c r="C69" s="12">
        <v>305</v>
      </c>
      <c r="D69" s="18"/>
      <c r="E69" s="35"/>
      <c r="F69" s="35"/>
    </row>
    <row r="70" spans="2:6" x14ac:dyDescent="0.25">
      <c r="B70" s="23" t="s">
        <v>12</v>
      </c>
      <c r="C70" s="12">
        <v>306</v>
      </c>
      <c r="D70" s="18"/>
      <c r="E70" s="35"/>
      <c r="F70" s="35"/>
    </row>
    <row r="71" spans="2:6" x14ac:dyDescent="0.25">
      <c r="B71" s="23" t="s">
        <v>12</v>
      </c>
      <c r="C71" s="12">
        <v>307</v>
      </c>
      <c r="D71" s="18"/>
      <c r="E71" s="35"/>
      <c r="F71" s="35"/>
    </row>
    <row r="72" spans="2:6" x14ac:dyDescent="0.25">
      <c r="B72" s="23" t="s">
        <v>12</v>
      </c>
      <c r="C72" s="12">
        <v>308</v>
      </c>
      <c r="D72" s="18"/>
      <c r="E72" s="35"/>
      <c r="F72" s="35"/>
    </row>
    <row r="73" spans="2:6" x14ac:dyDescent="0.25">
      <c r="B73" s="23" t="s">
        <v>12</v>
      </c>
      <c r="C73" s="12">
        <v>309</v>
      </c>
      <c r="D73" s="18"/>
      <c r="E73" s="35"/>
      <c r="F73" s="35"/>
    </row>
    <row r="74" spans="2:6" x14ac:dyDescent="0.25">
      <c r="B74" s="23" t="s">
        <v>12</v>
      </c>
      <c r="C74" s="12">
        <v>310</v>
      </c>
      <c r="D74" s="18"/>
      <c r="E74" s="35"/>
      <c r="F74" s="35"/>
    </row>
    <row r="75" spans="2:6" x14ac:dyDescent="0.25">
      <c r="B75" s="23" t="s">
        <v>12</v>
      </c>
      <c r="C75" s="12">
        <v>311</v>
      </c>
      <c r="D75" s="18"/>
      <c r="E75" s="35"/>
      <c r="F75" s="35"/>
    </row>
    <row r="76" spans="2:6" x14ac:dyDescent="0.25">
      <c r="B76" s="23" t="s">
        <v>12</v>
      </c>
      <c r="C76" s="12">
        <v>312</v>
      </c>
      <c r="D76" s="18"/>
      <c r="E76" s="35"/>
      <c r="F76" s="35"/>
    </row>
    <row r="77" spans="2:6" x14ac:dyDescent="0.25">
      <c r="B77" s="23" t="s">
        <v>12</v>
      </c>
      <c r="C77" s="12">
        <v>313</v>
      </c>
      <c r="D77" s="18"/>
      <c r="E77" s="35"/>
      <c r="F77" s="35"/>
    </row>
    <row r="78" spans="2:6" x14ac:dyDescent="0.25">
      <c r="B78" s="23" t="s">
        <v>12</v>
      </c>
      <c r="C78" s="12">
        <v>314</v>
      </c>
      <c r="D78" s="18"/>
      <c r="E78" s="35"/>
      <c r="F78" s="35"/>
    </row>
    <row r="79" spans="2:6" x14ac:dyDescent="0.25">
      <c r="B79" s="23" t="s">
        <v>12</v>
      </c>
      <c r="C79" s="12">
        <v>315</v>
      </c>
      <c r="D79" s="18"/>
      <c r="E79" s="35"/>
      <c r="F79" s="35"/>
    </row>
    <row r="80" spans="2:6" x14ac:dyDescent="0.25">
      <c r="B80" s="23" t="s">
        <v>12</v>
      </c>
      <c r="C80" s="12">
        <v>316</v>
      </c>
      <c r="D80" s="18"/>
      <c r="E80" s="35"/>
      <c r="F80" s="35"/>
    </row>
    <row r="81" spans="2:6" x14ac:dyDescent="0.25">
      <c r="B81" s="23" t="s">
        <v>12</v>
      </c>
      <c r="C81" s="12">
        <v>317</v>
      </c>
      <c r="D81" s="18"/>
      <c r="E81" s="35"/>
      <c r="F81" s="35"/>
    </row>
    <row r="82" spans="2:6" x14ac:dyDescent="0.25">
      <c r="B82" s="23" t="s">
        <v>12</v>
      </c>
      <c r="C82" s="12">
        <v>318</v>
      </c>
      <c r="D82" s="18"/>
      <c r="E82" s="35"/>
      <c r="F82" s="35"/>
    </row>
    <row r="83" spans="2:6" x14ac:dyDescent="0.25">
      <c r="B83" s="23" t="s">
        <v>12</v>
      </c>
      <c r="C83" s="12">
        <v>319</v>
      </c>
      <c r="D83" s="18"/>
      <c r="E83" s="35"/>
      <c r="F83" s="35"/>
    </row>
    <row r="84" spans="2:6" x14ac:dyDescent="0.25">
      <c r="B84" s="23" t="s">
        <v>12</v>
      </c>
      <c r="C84" s="12">
        <v>320</v>
      </c>
      <c r="D84" s="18"/>
      <c r="E84" s="35"/>
      <c r="F84" s="35"/>
    </row>
    <row r="85" spans="2:6" x14ac:dyDescent="0.25">
      <c r="B85" s="23" t="s">
        <v>12</v>
      </c>
      <c r="C85" s="12">
        <v>321</v>
      </c>
      <c r="D85" s="18"/>
      <c r="E85" s="35"/>
      <c r="F85" s="35"/>
    </row>
    <row r="86" spans="2:6" x14ac:dyDescent="0.25">
      <c r="B86" s="23" t="s">
        <v>12</v>
      </c>
      <c r="C86" s="12">
        <v>322</v>
      </c>
      <c r="D86" s="18"/>
      <c r="E86" s="35"/>
      <c r="F86" s="35"/>
    </row>
    <row r="87" spans="2:6" x14ac:dyDescent="0.25">
      <c r="B87" s="23" t="s">
        <v>12</v>
      </c>
      <c r="C87" s="12">
        <v>323</v>
      </c>
      <c r="D87" s="18"/>
      <c r="E87" s="35"/>
      <c r="F87" s="35"/>
    </row>
    <row r="88" spans="2:6" x14ac:dyDescent="0.25">
      <c r="B88" s="23" t="s">
        <v>12</v>
      </c>
      <c r="C88" s="12">
        <v>324</v>
      </c>
      <c r="D88" s="18"/>
      <c r="E88" s="35"/>
      <c r="F88" s="35"/>
    </row>
    <row r="89" spans="2:6" x14ac:dyDescent="0.25">
      <c r="B89" s="23" t="s">
        <v>12</v>
      </c>
      <c r="C89" s="12">
        <v>325</v>
      </c>
      <c r="D89" s="19"/>
      <c r="E89" s="38"/>
      <c r="F89" s="38"/>
    </row>
    <row r="90" spans="2:6" x14ac:dyDescent="0.25">
      <c r="B90" s="24"/>
      <c r="C90" s="21"/>
      <c r="D90" s="17"/>
      <c r="E90" s="37"/>
      <c r="F90" s="37"/>
    </row>
    <row r="91" spans="2:6" x14ac:dyDescent="0.25">
      <c r="B91" s="34" t="s">
        <v>21</v>
      </c>
      <c r="D91" s="18"/>
      <c r="E91" s="35"/>
      <c r="F91" s="35"/>
    </row>
    <row r="92" spans="2:6" x14ac:dyDescent="0.25">
      <c r="B92" s="23" t="s">
        <v>12</v>
      </c>
      <c r="C92" s="12">
        <v>401</v>
      </c>
      <c r="D92" s="18"/>
      <c r="E92" s="35"/>
      <c r="F92" s="35"/>
    </row>
    <row r="93" spans="2:6" x14ac:dyDescent="0.25">
      <c r="B93" s="23" t="s">
        <v>12</v>
      </c>
      <c r="C93" s="12">
        <v>402</v>
      </c>
      <c r="D93" s="18"/>
      <c r="E93" s="35"/>
      <c r="F93" s="35"/>
    </row>
    <row r="94" spans="2:6" x14ac:dyDescent="0.25">
      <c r="B94" s="23" t="s">
        <v>12</v>
      </c>
      <c r="C94" s="12">
        <v>403</v>
      </c>
      <c r="D94" s="18"/>
      <c r="E94" s="35"/>
      <c r="F94" s="35"/>
    </row>
    <row r="95" spans="2:6" x14ac:dyDescent="0.25">
      <c r="B95" s="23" t="s">
        <v>12</v>
      </c>
      <c r="C95" s="12">
        <v>404</v>
      </c>
      <c r="D95" s="18"/>
      <c r="E95" s="35"/>
      <c r="F95" s="35"/>
    </row>
    <row r="96" spans="2:6" x14ac:dyDescent="0.25">
      <c r="B96" s="23" t="s">
        <v>12</v>
      </c>
      <c r="C96" s="12">
        <v>405</v>
      </c>
      <c r="D96" s="18"/>
      <c r="E96" s="35"/>
      <c r="F96" s="35"/>
    </row>
    <row r="97" spans="2:6" x14ac:dyDescent="0.25">
      <c r="B97" s="23" t="s">
        <v>12</v>
      </c>
      <c r="C97" s="12">
        <v>406</v>
      </c>
      <c r="D97" s="18"/>
      <c r="E97" s="35"/>
      <c r="F97" s="35"/>
    </row>
    <row r="98" spans="2:6" x14ac:dyDescent="0.25">
      <c r="B98" s="23" t="s">
        <v>12</v>
      </c>
      <c r="C98" s="12">
        <v>407</v>
      </c>
      <c r="D98" s="18"/>
      <c r="E98" s="35"/>
      <c r="F98" s="35"/>
    </row>
    <row r="99" spans="2:6" x14ac:dyDescent="0.25">
      <c r="B99" s="23" t="s">
        <v>12</v>
      </c>
      <c r="C99" s="12">
        <v>408</v>
      </c>
      <c r="D99" s="18"/>
      <c r="E99" s="35"/>
      <c r="F99" s="35"/>
    </row>
    <row r="100" spans="2:6" x14ac:dyDescent="0.25">
      <c r="B100" s="23" t="s">
        <v>12</v>
      </c>
      <c r="C100" s="12">
        <v>409</v>
      </c>
      <c r="D100" s="18"/>
      <c r="E100" s="35"/>
      <c r="F100" s="35"/>
    </row>
    <row r="101" spans="2:6" x14ac:dyDescent="0.25">
      <c r="B101" s="23" t="s">
        <v>12</v>
      </c>
      <c r="C101" s="12">
        <v>410</v>
      </c>
      <c r="D101" s="18"/>
      <c r="E101" s="35"/>
      <c r="F101" s="35"/>
    </row>
    <row r="102" spans="2:6" x14ac:dyDescent="0.25">
      <c r="B102" s="23" t="s">
        <v>12</v>
      </c>
      <c r="C102" s="12">
        <v>411</v>
      </c>
      <c r="D102" s="18"/>
      <c r="E102" s="35"/>
      <c r="F102" s="35"/>
    </row>
    <row r="103" spans="2:6" x14ac:dyDescent="0.25">
      <c r="B103" s="23" t="s">
        <v>12</v>
      </c>
      <c r="C103" s="12">
        <v>412</v>
      </c>
      <c r="D103" s="18"/>
      <c r="E103" s="35"/>
      <c r="F103" s="35"/>
    </row>
    <row r="104" spans="2:6" x14ac:dyDescent="0.25">
      <c r="B104" s="23" t="s">
        <v>12</v>
      </c>
      <c r="C104" s="12">
        <v>413</v>
      </c>
      <c r="D104" s="18"/>
      <c r="E104" s="35"/>
      <c r="F104" s="35"/>
    </row>
    <row r="105" spans="2:6" x14ac:dyDescent="0.25">
      <c r="B105" s="23" t="s">
        <v>12</v>
      </c>
      <c r="C105" s="12">
        <v>414</v>
      </c>
      <c r="D105" s="18"/>
      <c r="E105" s="35"/>
      <c r="F105" s="35"/>
    </row>
    <row r="106" spans="2:6" x14ac:dyDescent="0.25">
      <c r="B106" s="23" t="s">
        <v>12</v>
      </c>
      <c r="C106" s="12">
        <v>415</v>
      </c>
      <c r="D106" s="18"/>
      <c r="E106" s="35"/>
      <c r="F106" s="35"/>
    </row>
    <row r="107" spans="2:6" x14ac:dyDescent="0.25">
      <c r="B107" s="23" t="s">
        <v>12</v>
      </c>
      <c r="C107" s="12">
        <v>416</v>
      </c>
      <c r="D107" s="18"/>
      <c r="E107" s="35"/>
      <c r="F107" s="35"/>
    </row>
    <row r="108" spans="2:6" x14ac:dyDescent="0.25">
      <c r="B108" s="23" t="s">
        <v>12</v>
      </c>
      <c r="C108" s="12">
        <v>417</v>
      </c>
      <c r="D108" s="18"/>
      <c r="E108" s="35"/>
      <c r="F108" s="35"/>
    </row>
    <row r="109" spans="2:6" x14ac:dyDescent="0.25">
      <c r="B109" s="23" t="s">
        <v>12</v>
      </c>
      <c r="C109" s="12">
        <v>418</v>
      </c>
      <c r="D109" s="18"/>
      <c r="E109" s="35"/>
      <c r="F109" s="35"/>
    </row>
    <row r="110" spans="2:6" x14ac:dyDescent="0.25">
      <c r="B110" s="23" t="s">
        <v>12</v>
      </c>
      <c r="C110" s="12">
        <v>419</v>
      </c>
      <c r="D110" s="18"/>
      <c r="E110" s="35"/>
      <c r="F110" s="35"/>
    </row>
    <row r="111" spans="2:6" x14ac:dyDescent="0.25">
      <c r="B111" s="23" t="s">
        <v>12</v>
      </c>
      <c r="C111" s="12">
        <v>420</v>
      </c>
      <c r="D111" s="18"/>
      <c r="E111" s="35"/>
      <c r="F111" s="35"/>
    </row>
    <row r="112" spans="2:6" x14ac:dyDescent="0.25">
      <c r="B112" s="23" t="s">
        <v>12</v>
      </c>
      <c r="C112" s="12">
        <v>421</v>
      </c>
      <c r="D112" s="18"/>
      <c r="E112" s="35"/>
      <c r="F112" s="35"/>
    </row>
    <row r="113" spans="2:6" x14ac:dyDescent="0.25">
      <c r="B113" s="23" t="s">
        <v>12</v>
      </c>
      <c r="C113" s="12">
        <v>422</v>
      </c>
      <c r="D113" s="18"/>
      <c r="E113" s="35"/>
      <c r="F113" s="35"/>
    </row>
    <row r="114" spans="2:6" x14ac:dyDescent="0.25">
      <c r="B114" s="23" t="s">
        <v>12</v>
      </c>
      <c r="C114" s="12">
        <v>423</v>
      </c>
      <c r="D114" s="18"/>
      <c r="E114" s="35"/>
      <c r="F114" s="35"/>
    </row>
    <row r="115" spans="2:6" x14ac:dyDescent="0.25">
      <c r="B115" s="23" t="s">
        <v>12</v>
      </c>
      <c r="C115" s="12">
        <v>424</v>
      </c>
      <c r="D115" s="18"/>
      <c r="E115" s="35"/>
      <c r="F115" s="35"/>
    </row>
    <row r="116" spans="2:6" x14ac:dyDescent="0.25">
      <c r="B116" s="23" t="s">
        <v>12</v>
      </c>
      <c r="C116" s="12">
        <v>425</v>
      </c>
      <c r="D116" s="19"/>
      <c r="E116" s="38"/>
      <c r="F116" s="38"/>
    </row>
    <row r="117" spans="2:6" x14ac:dyDescent="0.25">
      <c r="B117" s="24"/>
      <c r="C117" s="21"/>
      <c r="D117" s="17"/>
      <c r="E117" s="37"/>
      <c r="F117" s="37"/>
    </row>
    <row r="118" spans="2:6" x14ac:dyDescent="0.25">
      <c r="B118" s="34" t="s">
        <v>9</v>
      </c>
      <c r="D118" s="18"/>
      <c r="E118" s="35"/>
      <c r="F118" s="35"/>
    </row>
    <row r="119" spans="2:6" x14ac:dyDescent="0.25">
      <c r="B119" s="23" t="s">
        <v>12</v>
      </c>
      <c r="C119" s="12">
        <v>501</v>
      </c>
      <c r="D119" s="18"/>
      <c r="E119" s="35"/>
      <c r="F119" s="35"/>
    </row>
    <row r="120" spans="2:6" x14ac:dyDescent="0.25">
      <c r="B120" s="23" t="s">
        <v>12</v>
      </c>
      <c r="C120" s="12">
        <v>502</v>
      </c>
      <c r="D120" s="18"/>
      <c r="E120" s="35"/>
      <c r="F120" s="35"/>
    </row>
    <row r="121" spans="2:6" x14ac:dyDescent="0.25">
      <c r="B121" s="23" t="s">
        <v>12</v>
      </c>
      <c r="C121" s="12">
        <v>503</v>
      </c>
      <c r="D121" s="18"/>
      <c r="E121" s="35"/>
      <c r="F121" s="35"/>
    </row>
    <row r="122" spans="2:6" x14ac:dyDescent="0.25">
      <c r="B122" s="23" t="s">
        <v>12</v>
      </c>
      <c r="C122" s="12">
        <v>504</v>
      </c>
      <c r="D122" s="18"/>
      <c r="E122" s="35"/>
      <c r="F122" s="35"/>
    </row>
    <row r="123" spans="2:6" x14ac:dyDescent="0.25">
      <c r="B123" s="23" t="s">
        <v>12</v>
      </c>
      <c r="C123" s="12">
        <v>505</v>
      </c>
      <c r="D123" s="18"/>
      <c r="E123" s="35"/>
      <c r="F123" s="35"/>
    </row>
    <row r="124" spans="2:6" x14ac:dyDescent="0.25">
      <c r="B124" s="23" t="s">
        <v>12</v>
      </c>
      <c r="C124" s="12">
        <v>506</v>
      </c>
      <c r="D124" s="18"/>
      <c r="E124" s="35"/>
      <c r="F124" s="35"/>
    </row>
    <row r="125" spans="2:6" x14ac:dyDescent="0.25">
      <c r="B125" s="23" t="s">
        <v>12</v>
      </c>
      <c r="C125" s="12">
        <v>507</v>
      </c>
      <c r="D125" s="18"/>
      <c r="E125" s="35"/>
      <c r="F125" s="35"/>
    </row>
    <row r="126" spans="2:6" x14ac:dyDescent="0.25">
      <c r="B126" s="23" t="s">
        <v>12</v>
      </c>
      <c r="C126" s="12">
        <v>508</v>
      </c>
      <c r="D126" s="18"/>
      <c r="E126" s="35"/>
      <c r="F126" s="35"/>
    </row>
    <row r="127" spans="2:6" x14ac:dyDescent="0.25">
      <c r="B127" s="23" t="s">
        <v>12</v>
      </c>
      <c r="C127" s="12">
        <v>509</v>
      </c>
      <c r="D127" s="18"/>
      <c r="E127" s="35"/>
      <c r="F127" s="35"/>
    </row>
    <row r="128" spans="2:6" x14ac:dyDescent="0.25">
      <c r="B128" s="23" t="s">
        <v>12</v>
      </c>
      <c r="C128" s="12">
        <v>510</v>
      </c>
      <c r="D128" s="18"/>
      <c r="E128" s="35"/>
      <c r="F128" s="35"/>
    </row>
    <row r="129" spans="2:6" x14ac:dyDescent="0.25">
      <c r="B129" s="23" t="s">
        <v>12</v>
      </c>
      <c r="C129" s="12">
        <v>511</v>
      </c>
      <c r="D129" s="18"/>
      <c r="E129" s="35"/>
      <c r="F129" s="35"/>
    </row>
    <row r="130" spans="2:6" x14ac:dyDescent="0.25">
      <c r="B130" s="23" t="s">
        <v>12</v>
      </c>
      <c r="C130" s="12">
        <v>512</v>
      </c>
      <c r="D130" s="18"/>
      <c r="E130" s="35"/>
      <c r="F130" s="35"/>
    </row>
    <row r="131" spans="2:6" x14ac:dyDescent="0.25">
      <c r="B131" s="23" t="s">
        <v>12</v>
      </c>
      <c r="C131" s="12">
        <v>513</v>
      </c>
      <c r="D131" s="18"/>
      <c r="E131" s="35"/>
      <c r="F131" s="35"/>
    </row>
    <row r="132" spans="2:6" x14ac:dyDescent="0.25">
      <c r="B132" s="23" t="s">
        <v>12</v>
      </c>
      <c r="C132" s="12">
        <v>514</v>
      </c>
      <c r="D132" s="18"/>
      <c r="E132" s="35"/>
      <c r="F132" s="35"/>
    </row>
    <row r="133" spans="2:6" x14ac:dyDescent="0.25">
      <c r="B133" s="23" t="s">
        <v>12</v>
      </c>
      <c r="C133" s="12">
        <v>515</v>
      </c>
      <c r="D133" s="18"/>
      <c r="E133" s="35"/>
      <c r="F133" s="35"/>
    </row>
    <row r="134" spans="2:6" x14ac:dyDescent="0.25">
      <c r="B134" s="23" t="s">
        <v>12</v>
      </c>
      <c r="C134" s="12">
        <v>516</v>
      </c>
      <c r="D134" s="18"/>
      <c r="E134" s="35"/>
      <c r="F134" s="35"/>
    </row>
    <row r="135" spans="2:6" x14ac:dyDescent="0.25">
      <c r="B135" s="23" t="s">
        <v>12</v>
      </c>
      <c r="C135" s="12">
        <v>517</v>
      </c>
      <c r="D135" s="18"/>
      <c r="E135" s="35"/>
      <c r="F135" s="35"/>
    </row>
    <row r="136" spans="2:6" x14ac:dyDescent="0.25">
      <c r="B136" s="23" t="s">
        <v>12</v>
      </c>
      <c r="C136" s="12">
        <v>518</v>
      </c>
      <c r="D136" s="18"/>
      <c r="E136" s="35"/>
      <c r="F136" s="35"/>
    </row>
    <row r="137" spans="2:6" x14ac:dyDescent="0.25">
      <c r="B137" s="23" t="s">
        <v>12</v>
      </c>
      <c r="C137" s="12">
        <v>519</v>
      </c>
      <c r="D137" s="18"/>
      <c r="E137" s="35"/>
      <c r="F137" s="35"/>
    </row>
    <row r="138" spans="2:6" x14ac:dyDescent="0.25">
      <c r="B138" s="23" t="s">
        <v>12</v>
      </c>
      <c r="C138" s="12">
        <v>520</v>
      </c>
      <c r="D138" s="18"/>
      <c r="E138" s="35"/>
      <c r="F138" s="35"/>
    </row>
    <row r="139" spans="2:6" x14ac:dyDescent="0.25">
      <c r="B139" s="23" t="s">
        <v>12</v>
      </c>
      <c r="C139" s="12">
        <v>521</v>
      </c>
      <c r="D139" s="18"/>
      <c r="E139" s="35"/>
      <c r="F139" s="35"/>
    </row>
    <row r="140" spans="2:6" x14ac:dyDescent="0.25">
      <c r="B140" s="23" t="s">
        <v>12</v>
      </c>
      <c r="C140" s="12">
        <v>522</v>
      </c>
      <c r="D140" s="18"/>
      <c r="E140" s="35"/>
      <c r="F140" s="35"/>
    </row>
    <row r="141" spans="2:6" x14ac:dyDescent="0.25">
      <c r="B141" s="23" t="s">
        <v>12</v>
      </c>
      <c r="C141" s="12">
        <v>523</v>
      </c>
      <c r="D141" s="18"/>
      <c r="E141" s="35"/>
      <c r="F141" s="35"/>
    </row>
    <row r="142" spans="2:6" x14ac:dyDescent="0.25">
      <c r="B142" s="23" t="s">
        <v>12</v>
      </c>
      <c r="C142" s="12">
        <v>524</v>
      </c>
      <c r="D142" s="18"/>
      <c r="E142" s="35"/>
      <c r="F142" s="35"/>
    </row>
    <row r="143" spans="2:6" x14ac:dyDescent="0.25">
      <c r="B143" s="23" t="s">
        <v>12</v>
      </c>
      <c r="C143" s="12">
        <v>525</v>
      </c>
      <c r="D143" s="19"/>
      <c r="E143" s="38"/>
      <c r="F143" s="38"/>
    </row>
    <row r="144" spans="2:6" x14ac:dyDescent="0.25">
      <c r="B144" s="24"/>
      <c r="C144" s="21"/>
      <c r="D144" s="17"/>
      <c r="E144" s="37"/>
      <c r="F144" s="37"/>
    </row>
    <row r="145" spans="2:6" x14ac:dyDescent="0.25">
      <c r="B145" s="34" t="s">
        <v>10</v>
      </c>
      <c r="D145" s="18"/>
      <c r="E145" s="35"/>
      <c r="F145" s="35"/>
    </row>
    <row r="146" spans="2:6" x14ac:dyDescent="0.25">
      <c r="B146" s="23" t="s">
        <v>12</v>
      </c>
      <c r="C146" s="12">
        <v>601</v>
      </c>
      <c r="D146" s="18"/>
      <c r="E146" s="35"/>
      <c r="F146" s="35"/>
    </row>
    <row r="147" spans="2:6" x14ac:dyDescent="0.25">
      <c r="B147" s="23" t="s">
        <v>12</v>
      </c>
      <c r="C147" s="12">
        <v>602</v>
      </c>
      <c r="D147" s="18"/>
      <c r="E147" s="35"/>
      <c r="F147" s="35"/>
    </row>
    <row r="148" spans="2:6" x14ac:dyDescent="0.25">
      <c r="B148" s="23" t="s">
        <v>12</v>
      </c>
      <c r="C148" s="12">
        <v>603</v>
      </c>
      <c r="D148" s="18"/>
      <c r="E148" s="35"/>
      <c r="F148" s="35"/>
    </row>
    <row r="149" spans="2:6" x14ac:dyDescent="0.25">
      <c r="B149" s="23" t="s">
        <v>12</v>
      </c>
      <c r="C149" s="12">
        <v>604</v>
      </c>
      <c r="D149" s="18"/>
      <c r="E149" s="35"/>
      <c r="F149" s="35"/>
    </row>
    <row r="150" spans="2:6" x14ac:dyDescent="0.25">
      <c r="B150" s="23" t="s">
        <v>12</v>
      </c>
      <c r="C150" s="12">
        <v>605</v>
      </c>
      <c r="D150" s="18"/>
      <c r="E150" s="35"/>
      <c r="F150" s="35"/>
    </row>
    <row r="151" spans="2:6" x14ac:dyDescent="0.25">
      <c r="B151" s="23" t="s">
        <v>12</v>
      </c>
      <c r="C151" s="12">
        <v>606</v>
      </c>
      <c r="D151" s="18"/>
      <c r="E151" s="35"/>
      <c r="F151" s="35"/>
    </row>
    <row r="152" spans="2:6" x14ac:dyDescent="0.25">
      <c r="B152" s="23" t="s">
        <v>12</v>
      </c>
      <c r="C152" s="12">
        <v>607</v>
      </c>
      <c r="D152" s="18"/>
      <c r="E152" s="35"/>
      <c r="F152" s="35"/>
    </row>
    <row r="153" spans="2:6" x14ac:dyDescent="0.25">
      <c r="B153" s="23" t="s">
        <v>12</v>
      </c>
      <c r="C153" s="12">
        <v>608</v>
      </c>
      <c r="D153" s="18"/>
      <c r="E153" s="35"/>
      <c r="F153" s="35"/>
    </row>
    <row r="154" spans="2:6" x14ac:dyDescent="0.25">
      <c r="B154" s="23" t="s">
        <v>12</v>
      </c>
      <c r="C154" s="12">
        <v>609</v>
      </c>
      <c r="D154" s="18"/>
      <c r="E154" s="35"/>
      <c r="F154" s="35"/>
    </row>
    <row r="155" spans="2:6" x14ac:dyDescent="0.25">
      <c r="B155" s="23" t="s">
        <v>12</v>
      </c>
      <c r="C155" s="12">
        <v>610</v>
      </c>
      <c r="D155" s="18"/>
      <c r="E155" s="35"/>
      <c r="F155" s="35"/>
    </row>
    <row r="156" spans="2:6" x14ac:dyDescent="0.25">
      <c r="B156" s="23" t="s">
        <v>12</v>
      </c>
      <c r="C156" s="12">
        <v>611</v>
      </c>
      <c r="D156" s="18"/>
      <c r="E156" s="35"/>
      <c r="F156" s="35"/>
    </row>
    <row r="157" spans="2:6" x14ac:dyDescent="0.25">
      <c r="B157" s="23" t="s">
        <v>12</v>
      </c>
      <c r="C157" s="12">
        <v>612</v>
      </c>
      <c r="D157" s="18"/>
      <c r="E157" s="35"/>
      <c r="F157" s="35"/>
    </row>
    <row r="158" spans="2:6" x14ac:dyDescent="0.25">
      <c r="B158" s="23" t="s">
        <v>12</v>
      </c>
      <c r="C158" s="12">
        <v>613</v>
      </c>
      <c r="D158" s="18"/>
      <c r="E158" s="35"/>
      <c r="F158" s="35"/>
    </row>
    <row r="159" spans="2:6" x14ac:dyDescent="0.25">
      <c r="B159" s="23" t="s">
        <v>12</v>
      </c>
      <c r="C159" s="12">
        <v>614</v>
      </c>
      <c r="D159" s="18"/>
      <c r="E159" s="35"/>
      <c r="F159" s="35"/>
    </row>
    <row r="160" spans="2:6" x14ac:dyDescent="0.25">
      <c r="B160" s="23" t="s">
        <v>12</v>
      </c>
      <c r="C160" s="12">
        <v>615</v>
      </c>
      <c r="D160" s="18"/>
      <c r="E160" s="35"/>
      <c r="F160" s="35"/>
    </row>
    <row r="161" spans="2:6" x14ac:dyDescent="0.25">
      <c r="B161" s="23" t="s">
        <v>12</v>
      </c>
      <c r="C161" s="12">
        <v>616</v>
      </c>
      <c r="D161" s="18"/>
      <c r="E161" s="35"/>
      <c r="F161" s="35"/>
    </row>
    <row r="162" spans="2:6" x14ac:dyDescent="0.25">
      <c r="B162" s="23" t="s">
        <v>12</v>
      </c>
      <c r="C162" s="12">
        <v>617</v>
      </c>
      <c r="D162" s="18"/>
      <c r="E162" s="35"/>
      <c r="F162" s="35"/>
    </row>
    <row r="163" spans="2:6" x14ac:dyDescent="0.25">
      <c r="B163" s="23" t="s">
        <v>12</v>
      </c>
      <c r="C163" s="12">
        <v>618</v>
      </c>
      <c r="D163" s="18"/>
      <c r="E163" s="35"/>
      <c r="F163" s="35"/>
    </row>
    <row r="164" spans="2:6" x14ac:dyDescent="0.25">
      <c r="B164" s="23" t="s">
        <v>12</v>
      </c>
      <c r="C164" s="12">
        <v>619</v>
      </c>
      <c r="D164" s="18"/>
      <c r="E164" s="35"/>
      <c r="F164" s="35"/>
    </row>
    <row r="165" spans="2:6" x14ac:dyDescent="0.25">
      <c r="B165" s="23" t="s">
        <v>12</v>
      </c>
      <c r="C165" s="12">
        <v>620</v>
      </c>
      <c r="D165" s="18"/>
      <c r="E165" s="35"/>
      <c r="F165" s="35"/>
    </row>
    <row r="166" spans="2:6" x14ac:dyDescent="0.25">
      <c r="B166" s="23" t="s">
        <v>12</v>
      </c>
      <c r="C166" s="12">
        <v>621</v>
      </c>
      <c r="D166" s="18"/>
      <c r="E166" s="35"/>
      <c r="F166" s="35"/>
    </row>
    <row r="167" spans="2:6" x14ac:dyDescent="0.25">
      <c r="B167" s="23" t="s">
        <v>12</v>
      </c>
      <c r="C167" s="12">
        <v>622</v>
      </c>
      <c r="D167" s="18"/>
      <c r="E167" s="35"/>
      <c r="F167" s="35"/>
    </row>
    <row r="168" spans="2:6" x14ac:dyDescent="0.25">
      <c r="B168" s="23" t="s">
        <v>12</v>
      </c>
      <c r="C168" s="12">
        <v>623</v>
      </c>
      <c r="D168" s="18"/>
      <c r="E168" s="35"/>
      <c r="F168" s="35"/>
    </row>
    <row r="169" spans="2:6" x14ac:dyDescent="0.25">
      <c r="B169" s="23" t="s">
        <v>12</v>
      </c>
      <c r="C169" s="12">
        <v>624</v>
      </c>
      <c r="D169" s="18"/>
      <c r="E169" s="35"/>
      <c r="F169" s="35"/>
    </row>
    <row r="170" spans="2:6" x14ac:dyDescent="0.25">
      <c r="B170" s="23" t="s">
        <v>12</v>
      </c>
      <c r="C170" s="12">
        <v>625</v>
      </c>
      <c r="D170" s="19"/>
      <c r="E170" s="38"/>
      <c r="F170" s="38"/>
    </row>
    <row r="171" spans="2:6" x14ac:dyDescent="0.25">
      <c r="B171" s="24"/>
      <c r="C171" s="21"/>
      <c r="D171" s="17"/>
      <c r="E171" s="37"/>
      <c r="F171" s="37"/>
    </row>
    <row r="172" spans="2:6" x14ac:dyDescent="0.25">
      <c r="B172" s="34" t="s">
        <v>22</v>
      </c>
      <c r="D172" s="18"/>
      <c r="E172" s="35"/>
      <c r="F172" s="35"/>
    </row>
    <row r="173" spans="2:6" x14ac:dyDescent="0.25">
      <c r="B173" s="23" t="s">
        <v>12</v>
      </c>
      <c r="C173" s="12">
        <v>701</v>
      </c>
      <c r="D173" s="18"/>
      <c r="E173" s="35"/>
      <c r="F173" s="35"/>
    </row>
    <row r="174" spans="2:6" x14ac:dyDescent="0.25">
      <c r="B174" s="23" t="s">
        <v>12</v>
      </c>
      <c r="C174" s="12">
        <v>702</v>
      </c>
      <c r="D174" s="18"/>
      <c r="E174" s="35"/>
      <c r="F174" s="35"/>
    </row>
    <row r="175" spans="2:6" x14ac:dyDescent="0.25">
      <c r="B175" s="23" t="s">
        <v>12</v>
      </c>
      <c r="C175" s="12">
        <v>703</v>
      </c>
      <c r="D175" s="18"/>
      <c r="E175" s="35"/>
      <c r="F175" s="35"/>
    </row>
    <row r="176" spans="2:6" x14ac:dyDescent="0.25">
      <c r="B176" s="23" t="s">
        <v>12</v>
      </c>
      <c r="C176" s="12">
        <v>704</v>
      </c>
      <c r="D176" s="18"/>
      <c r="E176" s="35"/>
      <c r="F176" s="35"/>
    </row>
    <row r="177" spans="2:6" x14ac:dyDescent="0.25">
      <c r="B177" s="23" t="s">
        <v>12</v>
      </c>
      <c r="C177" s="12">
        <v>705</v>
      </c>
      <c r="D177" s="18"/>
      <c r="E177" s="35"/>
      <c r="F177" s="35"/>
    </row>
    <row r="178" spans="2:6" x14ac:dyDescent="0.25">
      <c r="B178" s="23" t="s">
        <v>12</v>
      </c>
      <c r="C178" s="12">
        <v>706</v>
      </c>
      <c r="D178" s="18"/>
      <c r="E178" s="35"/>
      <c r="F178" s="35"/>
    </row>
    <row r="179" spans="2:6" x14ac:dyDescent="0.25">
      <c r="B179" s="23" t="s">
        <v>12</v>
      </c>
      <c r="C179" s="12">
        <v>707</v>
      </c>
      <c r="D179" s="18"/>
      <c r="E179" s="35"/>
      <c r="F179" s="35"/>
    </row>
    <row r="180" spans="2:6" x14ac:dyDescent="0.25">
      <c r="B180" s="23" t="s">
        <v>12</v>
      </c>
      <c r="C180" s="12">
        <v>708</v>
      </c>
      <c r="D180" s="18"/>
      <c r="E180" s="35"/>
      <c r="F180" s="35"/>
    </row>
    <row r="181" spans="2:6" x14ac:dyDescent="0.25">
      <c r="B181" s="23" t="s">
        <v>12</v>
      </c>
      <c r="C181" s="12">
        <v>709</v>
      </c>
      <c r="D181" s="18"/>
      <c r="E181" s="35"/>
      <c r="F181" s="35"/>
    </row>
    <row r="182" spans="2:6" x14ac:dyDescent="0.25">
      <c r="B182" s="23" t="s">
        <v>12</v>
      </c>
      <c r="C182" s="12">
        <v>710</v>
      </c>
      <c r="D182" s="18"/>
      <c r="E182" s="35"/>
      <c r="F182" s="35"/>
    </row>
    <row r="183" spans="2:6" x14ac:dyDescent="0.25">
      <c r="B183" s="23" t="s">
        <v>12</v>
      </c>
      <c r="C183" s="12">
        <v>711</v>
      </c>
      <c r="D183" s="18"/>
      <c r="E183" s="35"/>
      <c r="F183" s="35"/>
    </row>
    <row r="184" spans="2:6" x14ac:dyDescent="0.25">
      <c r="B184" s="23" t="s">
        <v>12</v>
      </c>
      <c r="C184" s="12">
        <v>712</v>
      </c>
      <c r="D184" s="18"/>
      <c r="E184" s="35"/>
      <c r="F184" s="35"/>
    </row>
    <row r="185" spans="2:6" x14ac:dyDescent="0.25">
      <c r="B185" s="23" t="s">
        <v>12</v>
      </c>
      <c r="C185" s="12">
        <v>713</v>
      </c>
      <c r="D185" s="18"/>
      <c r="E185" s="35"/>
      <c r="F185" s="35"/>
    </row>
    <row r="186" spans="2:6" x14ac:dyDescent="0.25">
      <c r="B186" s="23" t="s">
        <v>12</v>
      </c>
      <c r="C186" s="12">
        <v>714</v>
      </c>
      <c r="D186" s="18"/>
      <c r="E186" s="35"/>
      <c r="F186" s="35"/>
    </row>
    <row r="187" spans="2:6" x14ac:dyDescent="0.25">
      <c r="B187" s="23" t="s">
        <v>12</v>
      </c>
      <c r="C187" s="12">
        <v>715</v>
      </c>
      <c r="D187" s="18"/>
      <c r="E187" s="35"/>
      <c r="F187" s="35"/>
    </row>
    <row r="188" spans="2:6" x14ac:dyDescent="0.25">
      <c r="B188" s="23" t="s">
        <v>12</v>
      </c>
      <c r="C188" s="12">
        <v>716</v>
      </c>
      <c r="D188" s="18"/>
      <c r="E188" s="35"/>
      <c r="F188" s="35"/>
    </row>
    <row r="189" spans="2:6" x14ac:dyDescent="0.25">
      <c r="B189" s="23" t="s">
        <v>12</v>
      </c>
      <c r="C189" s="12">
        <v>717</v>
      </c>
      <c r="D189" s="18"/>
      <c r="E189" s="35"/>
      <c r="F189" s="35"/>
    </row>
    <row r="190" spans="2:6" x14ac:dyDescent="0.25">
      <c r="B190" s="23" t="s">
        <v>12</v>
      </c>
      <c r="C190" s="12">
        <v>718</v>
      </c>
      <c r="D190" s="18"/>
      <c r="E190" s="35"/>
      <c r="F190" s="35"/>
    </row>
    <row r="191" spans="2:6" x14ac:dyDescent="0.25">
      <c r="B191" s="23" t="s">
        <v>12</v>
      </c>
      <c r="C191" s="12">
        <v>719</v>
      </c>
      <c r="D191" s="18"/>
      <c r="E191" s="35"/>
      <c r="F191" s="35"/>
    </row>
    <row r="192" spans="2:6" x14ac:dyDescent="0.25">
      <c r="B192" s="23" t="s">
        <v>12</v>
      </c>
      <c r="C192" s="12">
        <v>720</v>
      </c>
      <c r="D192" s="18"/>
      <c r="E192" s="35"/>
      <c r="F192" s="35"/>
    </row>
    <row r="193" spans="2:6" x14ac:dyDescent="0.25">
      <c r="B193" s="23" t="s">
        <v>12</v>
      </c>
      <c r="C193" s="12">
        <v>721</v>
      </c>
      <c r="D193" s="18"/>
      <c r="E193" s="35"/>
      <c r="F193" s="35"/>
    </row>
    <row r="194" spans="2:6" x14ac:dyDescent="0.25">
      <c r="B194" s="23" t="s">
        <v>12</v>
      </c>
      <c r="C194" s="12">
        <v>722</v>
      </c>
      <c r="D194" s="18"/>
      <c r="E194" s="35"/>
      <c r="F194" s="35"/>
    </row>
    <row r="195" spans="2:6" x14ac:dyDescent="0.25">
      <c r="B195" s="23" t="s">
        <v>12</v>
      </c>
      <c r="C195" s="12">
        <v>723</v>
      </c>
      <c r="D195" s="18"/>
      <c r="E195" s="35"/>
      <c r="F195" s="35"/>
    </row>
    <row r="196" spans="2:6" x14ac:dyDescent="0.25">
      <c r="B196" s="23" t="s">
        <v>12</v>
      </c>
      <c r="C196" s="12">
        <v>724</v>
      </c>
      <c r="D196" s="18"/>
      <c r="E196" s="35"/>
      <c r="F196" s="35"/>
    </row>
    <row r="197" spans="2:6" x14ac:dyDescent="0.25">
      <c r="B197" s="23" t="s">
        <v>12</v>
      </c>
      <c r="C197" s="12">
        <v>725</v>
      </c>
      <c r="D197" s="18"/>
      <c r="E197" s="35"/>
      <c r="F197" s="35"/>
    </row>
    <row r="198" spans="2:6" x14ac:dyDescent="0.25">
      <c r="B198" s="24"/>
      <c r="C198" s="21"/>
      <c r="D198" s="17"/>
      <c r="E198" s="37"/>
      <c r="F198" s="37"/>
    </row>
    <row r="199" spans="2:6" x14ac:dyDescent="0.25">
      <c r="B199" s="34" t="s">
        <v>15</v>
      </c>
      <c r="D199" s="18"/>
      <c r="E199" s="35"/>
      <c r="F199" s="35"/>
    </row>
    <row r="200" spans="2:6" x14ac:dyDescent="0.25">
      <c r="B200" s="23" t="s">
        <v>12</v>
      </c>
      <c r="C200" s="12">
        <v>801</v>
      </c>
      <c r="D200" s="18"/>
      <c r="E200" s="35"/>
      <c r="F200" s="35"/>
    </row>
    <row r="201" spans="2:6" x14ac:dyDescent="0.25">
      <c r="B201" s="23" t="s">
        <v>12</v>
      </c>
      <c r="C201" s="12">
        <v>802</v>
      </c>
      <c r="D201" s="18"/>
      <c r="E201" s="35"/>
      <c r="F201" s="35"/>
    </row>
    <row r="202" spans="2:6" x14ac:dyDescent="0.25">
      <c r="B202" s="23" t="s">
        <v>12</v>
      </c>
      <c r="C202" s="12">
        <v>803</v>
      </c>
      <c r="D202" s="18"/>
      <c r="E202" s="35"/>
      <c r="F202" s="35"/>
    </row>
    <row r="203" spans="2:6" x14ac:dyDescent="0.25">
      <c r="B203" s="23" t="s">
        <v>12</v>
      </c>
      <c r="C203" s="12">
        <v>804</v>
      </c>
      <c r="D203" s="18"/>
      <c r="E203" s="35"/>
      <c r="F203" s="35"/>
    </row>
    <row r="204" spans="2:6" x14ac:dyDescent="0.25">
      <c r="B204" s="23" t="s">
        <v>12</v>
      </c>
      <c r="C204" s="12">
        <v>805</v>
      </c>
      <c r="D204" s="18"/>
      <c r="E204" s="35"/>
      <c r="F204" s="35"/>
    </row>
    <row r="205" spans="2:6" x14ac:dyDescent="0.25">
      <c r="B205" s="23" t="s">
        <v>12</v>
      </c>
      <c r="C205" s="12">
        <v>806</v>
      </c>
      <c r="D205" s="18"/>
      <c r="E205" s="35"/>
      <c r="F205" s="35"/>
    </row>
    <row r="206" spans="2:6" x14ac:dyDescent="0.25">
      <c r="B206" s="23" t="s">
        <v>12</v>
      </c>
      <c r="C206" s="12">
        <v>807</v>
      </c>
      <c r="D206" s="18"/>
      <c r="E206" s="35"/>
      <c r="F206" s="35"/>
    </row>
    <row r="207" spans="2:6" x14ac:dyDescent="0.25">
      <c r="B207" s="23" t="s">
        <v>12</v>
      </c>
      <c r="C207" s="12">
        <v>808</v>
      </c>
      <c r="D207" s="18"/>
      <c r="E207" s="35"/>
      <c r="F207" s="35"/>
    </row>
    <row r="208" spans="2:6" x14ac:dyDescent="0.25">
      <c r="B208" s="23" t="s">
        <v>12</v>
      </c>
      <c r="C208" s="12">
        <v>809</v>
      </c>
      <c r="D208" s="18"/>
      <c r="E208" s="35"/>
      <c r="F208" s="35"/>
    </row>
    <row r="209" spans="2:6" x14ac:dyDescent="0.25">
      <c r="B209" s="23" t="s">
        <v>12</v>
      </c>
      <c r="C209" s="12">
        <v>810</v>
      </c>
      <c r="D209" s="18"/>
      <c r="E209" s="35"/>
      <c r="F209" s="35"/>
    </row>
    <row r="210" spans="2:6" x14ac:dyDescent="0.25">
      <c r="B210" s="23" t="s">
        <v>12</v>
      </c>
      <c r="C210" s="12">
        <v>811</v>
      </c>
      <c r="D210" s="18"/>
      <c r="E210" s="35"/>
      <c r="F210" s="35"/>
    </row>
    <row r="211" spans="2:6" x14ac:dyDescent="0.25">
      <c r="B211" s="23" t="s">
        <v>12</v>
      </c>
      <c r="C211" s="12">
        <v>812</v>
      </c>
      <c r="D211" s="18"/>
      <c r="E211" s="35"/>
      <c r="F211" s="35"/>
    </row>
    <row r="212" spans="2:6" x14ac:dyDescent="0.25">
      <c r="B212" s="23" t="s">
        <v>12</v>
      </c>
      <c r="C212" s="12">
        <v>813</v>
      </c>
      <c r="D212" s="18"/>
      <c r="E212" s="35"/>
      <c r="F212" s="35"/>
    </row>
    <row r="213" spans="2:6" x14ac:dyDescent="0.25">
      <c r="B213" s="23" t="s">
        <v>12</v>
      </c>
      <c r="C213" s="12">
        <v>814</v>
      </c>
      <c r="D213" s="18"/>
      <c r="E213" s="35"/>
      <c r="F213" s="35"/>
    </row>
    <row r="214" spans="2:6" x14ac:dyDescent="0.25">
      <c r="B214" s="23" t="s">
        <v>12</v>
      </c>
      <c r="C214" s="12">
        <v>815</v>
      </c>
      <c r="D214" s="18"/>
      <c r="E214" s="35"/>
      <c r="F214" s="35"/>
    </row>
    <row r="215" spans="2:6" x14ac:dyDescent="0.25">
      <c r="B215" s="23" t="s">
        <v>12</v>
      </c>
      <c r="C215" s="12">
        <v>816</v>
      </c>
      <c r="D215" s="18"/>
      <c r="E215" s="35"/>
      <c r="F215" s="35"/>
    </row>
    <row r="216" spans="2:6" x14ac:dyDescent="0.25">
      <c r="B216" s="23" t="s">
        <v>12</v>
      </c>
      <c r="C216" s="12">
        <v>817</v>
      </c>
      <c r="D216" s="18"/>
      <c r="E216" s="35"/>
      <c r="F216" s="35"/>
    </row>
    <row r="217" spans="2:6" x14ac:dyDescent="0.25">
      <c r="B217" s="23" t="s">
        <v>12</v>
      </c>
      <c r="C217" s="12">
        <v>818</v>
      </c>
      <c r="D217" s="18"/>
      <c r="E217" s="35"/>
      <c r="F217" s="35"/>
    </row>
    <row r="218" spans="2:6" x14ac:dyDescent="0.25">
      <c r="B218" s="23" t="s">
        <v>12</v>
      </c>
      <c r="C218" s="12">
        <v>819</v>
      </c>
      <c r="D218" s="18"/>
      <c r="E218" s="35"/>
      <c r="F218" s="35"/>
    </row>
    <row r="219" spans="2:6" x14ac:dyDescent="0.25">
      <c r="B219" s="23" t="s">
        <v>12</v>
      </c>
      <c r="C219" s="12">
        <v>820</v>
      </c>
      <c r="D219" s="18"/>
      <c r="E219" s="35"/>
      <c r="F219" s="35"/>
    </row>
    <row r="220" spans="2:6" x14ac:dyDescent="0.25">
      <c r="B220" s="23" t="s">
        <v>12</v>
      </c>
      <c r="C220" s="12">
        <v>821</v>
      </c>
      <c r="D220" s="18"/>
      <c r="E220" s="35"/>
      <c r="F220" s="35"/>
    </row>
    <row r="221" spans="2:6" x14ac:dyDescent="0.25">
      <c r="B221" s="23" t="s">
        <v>12</v>
      </c>
      <c r="C221" s="12">
        <v>822</v>
      </c>
      <c r="D221" s="18"/>
      <c r="E221" s="35"/>
      <c r="F221" s="35"/>
    </row>
    <row r="222" spans="2:6" x14ac:dyDescent="0.25">
      <c r="B222" s="23" t="s">
        <v>12</v>
      </c>
      <c r="C222" s="12">
        <v>823</v>
      </c>
      <c r="D222" s="18"/>
      <c r="E222" s="35"/>
      <c r="F222" s="35"/>
    </row>
    <row r="223" spans="2:6" x14ac:dyDescent="0.25">
      <c r="B223" s="23" t="s">
        <v>12</v>
      </c>
      <c r="C223" s="12">
        <v>824</v>
      </c>
      <c r="D223" s="18"/>
      <c r="E223" s="35"/>
      <c r="F223" s="35"/>
    </row>
    <row r="224" spans="2:6" x14ac:dyDescent="0.25">
      <c r="B224" s="23" t="s">
        <v>12</v>
      </c>
      <c r="C224" s="12">
        <v>825</v>
      </c>
      <c r="D224" s="19"/>
      <c r="E224" s="38"/>
      <c r="F224" s="38"/>
    </row>
  </sheetData>
  <sheetProtection algorithmName="SHA-512" hashValue="qtY+7D4/UzaI6N+/2UkY20GAOiC5nm0WbRpcjZQ00gmCJXl/vnGrI5ntFnWKNy6bbj1CMIfO70mMd/zhZHb8mg==" saltValue="0Ggpshn10GBvzSSlOzdKlw==" spinCount="100000" sheet="1" objects="1" scenarios="1"/>
  <pageMargins left="0.7" right="0.7" top="0.75" bottom="0.75" header="0.3" footer="0.3"/>
  <pageSetup paperSize="9" scale="53"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9"/>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396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405</v>
      </c>
      <c r="C14" s="83"/>
      <c r="D14" s="83"/>
      <c r="E14" s="83"/>
      <c r="F14" s="83"/>
      <c r="G14" s="83"/>
      <c r="H14" s="83"/>
      <c r="I14" s="83"/>
      <c r="J14" s="83"/>
      <c r="K14" s="83"/>
      <c r="L14" s="83"/>
      <c r="M14" s="83"/>
    </row>
    <row r="15" spans="1:13" x14ac:dyDescent="0.25">
      <c r="A15" s="82" t="s">
        <v>53</v>
      </c>
      <c r="B15" s="83" t="s">
        <v>397</v>
      </c>
      <c r="C15" s="83"/>
      <c r="D15" s="83"/>
      <c r="E15" s="83"/>
      <c r="F15" s="83"/>
      <c r="G15" s="83"/>
      <c r="H15" s="83"/>
      <c r="I15" s="83"/>
      <c r="J15" s="83"/>
      <c r="K15" s="83"/>
      <c r="L15" s="83"/>
      <c r="M15" s="83"/>
    </row>
    <row r="16" spans="1:13" x14ac:dyDescent="0.25">
      <c r="A16" s="82" t="s">
        <v>54</v>
      </c>
      <c r="B16" s="83" t="s">
        <v>398</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0.72599999999999998</v>
      </c>
      <c r="C27" s="86">
        <v>0.72799999999999998</v>
      </c>
      <c r="D27" s="86">
        <v>0.73</v>
      </c>
      <c r="E27" s="86">
        <v>0.73199999999999998</v>
      </c>
      <c r="F27" s="86">
        <v>0.73399999999999999</v>
      </c>
      <c r="G27" s="86">
        <v>0.73599999999999999</v>
      </c>
      <c r="H27" s="86">
        <v>0.73799999999999999</v>
      </c>
      <c r="I27" s="86">
        <v>0.74</v>
      </c>
      <c r="J27" s="86">
        <v>0.74199999999999999</v>
      </c>
      <c r="K27" s="86">
        <v>0.74399999999999999</v>
      </c>
      <c r="L27" s="86">
        <v>0.746</v>
      </c>
      <c r="M27" s="86">
        <v>0.748</v>
      </c>
    </row>
    <row r="28" spans="1:13" x14ac:dyDescent="0.25">
      <c r="A28" s="85">
        <v>51</v>
      </c>
      <c r="B28" s="86">
        <v>0.75</v>
      </c>
      <c r="C28" s="86">
        <v>0.752</v>
      </c>
      <c r="D28" s="86">
        <v>0.754</v>
      </c>
      <c r="E28" s="86">
        <v>0.75600000000000001</v>
      </c>
      <c r="F28" s="86">
        <v>0.75800000000000001</v>
      </c>
      <c r="G28" s="86">
        <v>0.76</v>
      </c>
      <c r="H28" s="86">
        <v>0.76200000000000001</v>
      </c>
      <c r="I28" s="86">
        <v>0.76500000000000001</v>
      </c>
      <c r="J28" s="86">
        <v>0.76700000000000002</v>
      </c>
      <c r="K28" s="86">
        <v>0.76900000000000002</v>
      </c>
      <c r="L28" s="86">
        <v>0.77100000000000002</v>
      </c>
      <c r="M28" s="86">
        <v>0.77300000000000002</v>
      </c>
    </row>
    <row r="29" spans="1:13" x14ac:dyDescent="0.25">
      <c r="A29" s="85">
        <v>52</v>
      </c>
      <c r="B29" s="86">
        <v>0.77500000000000002</v>
      </c>
      <c r="C29" s="86">
        <v>0.77700000000000002</v>
      </c>
      <c r="D29" s="86">
        <v>0.78</v>
      </c>
      <c r="E29" s="86">
        <v>0.78200000000000003</v>
      </c>
      <c r="F29" s="86">
        <v>0.78400000000000003</v>
      </c>
      <c r="G29" s="86">
        <v>0.78600000000000003</v>
      </c>
      <c r="H29" s="86">
        <v>0.78900000000000003</v>
      </c>
      <c r="I29" s="86">
        <v>0.79100000000000004</v>
      </c>
      <c r="J29" s="86">
        <v>0.79300000000000004</v>
      </c>
      <c r="K29" s="86">
        <v>0.79600000000000004</v>
      </c>
      <c r="L29" s="86">
        <v>0.79800000000000004</v>
      </c>
      <c r="M29" s="86">
        <v>0.8</v>
      </c>
    </row>
    <row r="30" spans="1:13" x14ac:dyDescent="0.25">
      <c r="A30" s="85">
        <v>53</v>
      </c>
      <c r="B30" s="86">
        <v>0.80200000000000005</v>
      </c>
      <c r="C30" s="86">
        <v>0.80500000000000005</v>
      </c>
      <c r="D30" s="86">
        <v>0.80700000000000005</v>
      </c>
      <c r="E30" s="86">
        <v>0.81</v>
      </c>
      <c r="F30" s="86">
        <v>0.81200000000000006</v>
      </c>
      <c r="G30" s="86">
        <v>0.81499999999999995</v>
      </c>
      <c r="H30" s="86">
        <v>0.81699999999999995</v>
      </c>
      <c r="I30" s="86">
        <v>0.82</v>
      </c>
      <c r="J30" s="86">
        <v>0.82199999999999995</v>
      </c>
      <c r="K30" s="86">
        <v>0.82499999999999996</v>
      </c>
      <c r="L30" s="86">
        <v>0.82699999999999996</v>
      </c>
      <c r="M30" s="86">
        <v>0.83</v>
      </c>
    </row>
    <row r="31" spans="1:13" x14ac:dyDescent="0.25">
      <c r="A31" s="85">
        <v>54</v>
      </c>
      <c r="B31" s="86">
        <v>0.83199999999999996</v>
      </c>
      <c r="C31" s="86">
        <v>0.83399999999999996</v>
      </c>
      <c r="D31" s="86">
        <v>0.83599999999999997</v>
      </c>
      <c r="E31" s="86">
        <v>0.83799999999999997</v>
      </c>
      <c r="F31" s="86">
        <v>0.84</v>
      </c>
      <c r="G31" s="86">
        <v>0.84199999999999997</v>
      </c>
      <c r="H31" s="86">
        <v>0.84399999999999997</v>
      </c>
      <c r="I31" s="86">
        <v>0.84499999999999997</v>
      </c>
      <c r="J31" s="86">
        <v>0.84699999999999998</v>
      </c>
      <c r="K31" s="86">
        <v>0.84899999999999998</v>
      </c>
      <c r="L31" s="86">
        <v>0.85099999999999998</v>
      </c>
      <c r="M31" s="86">
        <v>0.85299999999999998</v>
      </c>
    </row>
    <row r="32" spans="1:13" x14ac:dyDescent="0.25">
      <c r="A32" s="85">
        <v>55</v>
      </c>
      <c r="B32" s="86">
        <v>0.85499999999999998</v>
      </c>
      <c r="C32" s="86">
        <v>0.85699999999999998</v>
      </c>
      <c r="D32" s="86">
        <v>0.85899999999999999</v>
      </c>
      <c r="E32" s="86">
        <v>0.86099999999999999</v>
      </c>
      <c r="F32" s="86">
        <v>0.86399999999999999</v>
      </c>
      <c r="G32" s="86">
        <v>0.86599999999999999</v>
      </c>
      <c r="H32" s="86">
        <v>0.86799999999999999</v>
      </c>
      <c r="I32" s="86">
        <v>0.87</v>
      </c>
      <c r="J32" s="86">
        <v>0.872</v>
      </c>
      <c r="K32" s="86">
        <v>0.874</v>
      </c>
      <c r="L32" s="86">
        <v>0.876</v>
      </c>
      <c r="M32" s="86">
        <v>0.878</v>
      </c>
    </row>
    <row r="33" spans="1:13" x14ac:dyDescent="0.25">
      <c r="A33" s="85">
        <v>56</v>
      </c>
      <c r="B33" s="86">
        <v>0.88100000000000001</v>
      </c>
      <c r="C33" s="86">
        <v>0.88300000000000001</v>
      </c>
      <c r="D33" s="86">
        <v>0.88500000000000001</v>
      </c>
      <c r="E33" s="86">
        <v>0.88700000000000001</v>
      </c>
      <c r="F33" s="86">
        <v>0.88900000000000001</v>
      </c>
      <c r="G33" s="86">
        <v>0.89200000000000002</v>
      </c>
      <c r="H33" s="86">
        <v>0.89400000000000002</v>
      </c>
      <c r="I33" s="86">
        <v>0.89600000000000002</v>
      </c>
      <c r="J33" s="86">
        <v>0.89800000000000002</v>
      </c>
      <c r="K33" s="86">
        <v>0.90100000000000002</v>
      </c>
      <c r="L33" s="86">
        <v>0.90300000000000002</v>
      </c>
      <c r="M33" s="86">
        <v>0.90500000000000003</v>
      </c>
    </row>
    <row r="34" spans="1:13" x14ac:dyDescent="0.25">
      <c r="A34" s="85">
        <v>57</v>
      </c>
      <c r="B34" s="86">
        <v>0.90700000000000003</v>
      </c>
      <c r="C34" s="86">
        <v>0.91</v>
      </c>
      <c r="D34" s="86">
        <v>0.91200000000000003</v>
      </c>
      <c r="E34" s="86">
        <v>0.91500000000000004</v>
      </c>
      <c r="F34" s="86">
        <v>0.91700000000000004</v>
      </c>
      <c r="G34" s="86">
        <v>0.91900000000000004</v>
      </c>
      <c r="H34" s="86">
        <v>0.92200000000000004</v>
      </c>
      <c r="I34" s="86">
        <v>0.92400000000000004</v>
      </c>
      <c r="J34" s="86">
        <v>0.92700000000000005</v>
      </c>
      <c r="K34" s="86">
        <v>0.92900000000000005</v>
      </c>
      <c r="L34" s="86">
        <v>0.93100000000000005</v>
      </c>
      <c r="M34" s="86">
        <v>0.93400000000000005</v>
      </c>
    </row>
    <row r="35" spans="1:13" x14ac:dyDescent="0.25">
      <c r="A35" s="85">
        <v>58</v>
      </c>
      <c r="B35" s="86">
        <v>0.93600000000000005</v>
      </c>
      <c r="C35" s="86">
        <v>0.93899999999999995</v>
      </c>
      <c r="D35" s="86">
        <v>0.94099999999999995</v>
      </c>
      <c r="E35" s="86">
        <v>0.94399999999999995</v>
      </c>
      <c r="F35" s="86">
        <v>0.94699999999999995</v>
      </c>
      <c r="G35" s="86">
        <v>0.94899999999999995</v>
      </c>
      <c r="H35" s="86">
        <v>0.95199999999999996</v>
      </c>
      <c r="I35" s="86">
        <v>0.95399999999999996</v>
      </c>
      <c r="J35" s="86">
        <v>0.95699999999999996</v>
      </c>
      <c r="K35" s="86">
        <v>0.95899999999999996</v>
      </c>
      <c r="L35" s="86">
        <v>0.96199999999999997</v>
      </c>
      <c r="M35" s="86">
        <v>0.96499999999999997</v>
      </c>
    </row>
    <row r="36" spans="1:13" x14ac:dyDescent="0.25">
      <c r="A36" s="85">
        <v>59</v>
      </c>
      <c r="B36" s="86">
        <v>0.96699999999999997</v>
      </c>
      <c r="C36" s="86">
        <v>0.97</v>
      </c>
      <c r="D36" s="86">
        <v>0.97299999999999998</v>
      </c>
      <c r="E36" s="86">
        <v>0.97499999999999998</v>
      </c>
      <c r="F36" s="86">
        <v>0.97799999999999998</v>
      </c>
      <c r="G36" s="86">
        <v>0.98099999999999998</v>
      </c>
      <c r="H36" s="86">
        <v>0.98399999999999999</v>
      </c>
      <c r="I36" s="86">
        <v>0.98599999999999999</v>
      </c>
      <c r="J36" s="86">
        <v>0.98899999999999999</v>
      </c>
      <c r="K36" s="86">
        <v>0.99199999999999999</v>
      </c>
      <c r="L36" s="86">
        <v>0.995</v>
      </c>
      <c r="M36" s="86">
        <v>0.997</v>
      </c>
    </row>
    <row r="37" spans="1:13" x14ac:dyDescent="0.25">
      <c r="A37" s="85">
        <v>60</v>
      </c>
      <c r="B37" s="86">
        <v>1</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94XNNUelKLMNd03WLwNBO7RZICoxemncRatCrdg8eHxMmCHhdanqS3r6y7tgF3i+ytbhHG6VlTd0Kx9ErrMeqQ==" saltValue="MLB2CJA63GrtwzXr+DDDUA==" spinCount="100000" sheet="1" objects="1" scenarios="1"/>
  <conditionalFormatting sqref="A6:A16 A18:A21">
    <cfRule type="expression" dxfId="1361" priority="21" stopIfTrue="1">
      <formula>MOD(ROW(),2)=0</formula>
    </cfRule>
    <cfRule type="expression" dxfId="1360" priority="22" stopIfTrue="1">
      <formula>MOD(ROW(),2)&lt;&gt;0</formula>
    </cfRule>
  </conditionalFormatting>
  <conditionalFormatting sqref="B6:M16 C17:M21">
    <cfRule type="expression" dxfId="1359" priority="23" stopIfTrue="1">
      <formula>MOD(ROW(),2)=0</formula>
    </cfRule>
    <cfRule type="expression" dxfId="1358" priority="24" stopIfTrue="1">
      <formula>MOD(ROW(),2)&lt;&gt;0</formula>
    </cfRule>
  </conditionalFormatting>
  <conditionalFormatting sqref="A17">
    <cfRule type="expression" dxfId="1357" priority="15" stopIfTrue="1">
      <formula>MOD(ROW(),2)=0</formula>
    </cfRule>
    <cfRule type="expression" dxfId="1356" priority="16" stopIfTrue="1">
      <formula>MOD(ROW(),2)&lt;&gt;0</formula>
    </cfRule>
  </conditionalFormatting>
  <conditionalFormatting sqref="B17">
    <cfRule type="expression" dxfId="1355" priority="13" stopIfTrue="1">
      <formula>MOD(ROW(),2)=0</formula>
    </cfRule>
    <cfRule type="expression" dxfId="1354" priority="14" stopIfTrue="1">
      <formula>MOD(ROW(),2)&lt;&gt;0</formula>
    </cfRule>
  </conditionalFormatting>
  <conditionalFormatting sqref="B19:B21">
    <cfRule type="expression" dxfId="1353" priority="11" stopIfTrue="1">
      <formula>MOD(ROW(),2)=0</formula>
    </cfRule>
    <cfRule type="expression" dxfId="1352" priority="12" stopIfTrue="1">
      <formula>MOD(ROW(),2)&lt;&gt;0</formula>
    </cfRule>
  </conditionalFormatting>
  <conditionalFormatting sqref="A26:A37">
    <cfRule type="expression" dxfId="1351" priority="3" stopIfTrue="1">
      <formula>MOD(ROW(),2)=0</formula>
    </cfRule>
    <cfRule type="expression" dxfId="1350" priority="4" stopIfTrue="1">
      <formula>MOD(ROW(),2)&lt;&gt;0</formula>
    </cfRule>
  </conditionalFormatting>
  <conditionalFormatting sqref="B26:M37">
    <cfRule type="expression" dxfId="1349" priority="5" stopIfTrue="1">
      <formula>MOD(ROW(),2)=0</formula>
    </cfRule>
    <cfRule type="expression" dxfId="1348" priority="6" stopIfTrue="1">
      <formula>MOD(ROW(),2)&lt;&gt;0</formula>
    </cfRule>
  </conditionalFormatting>
  <conditionalFormatting sqref="B18">
    <cfRule type="expression" dxfId="1347" priority="1" stopIfTrue="1">
      <formula>MOD(ROW(),2)=0</formula>
    </cfRule>
    <cfRule type="expression" dxfId="1346" priority="2" stopIfTrue="1">
      <formula>MOD(ROW(),2)&lt;&gt;0</formula>
    </cfRule>
  </conditionalFormatting>
  <hyperlinks>
    <hyperlink ref="B24" location="Assumptions!A1" display="Assumptions" xr:uid="{74F5A108-18E1-486D-ABF8-EEF6E4398D1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0"/>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406</v>
      </c>
      <c r="C14" s="83"/>
      <c r="D14" s="83"/>
      <c r="E14" s="83"/>
      <c r="F14" s="83"/>
      <c r="G14" s="83"/>
      <c r="H14" s="83"/>
      <c r="I14" s="83"/>
      <c r="J14" s="83"/>
      <c r="K14" s="83"/>
      <c r="L14" s="83"/>
      <c r="M14" s="83"/>
    </row>
    <row r="15" spans="1:13" x14ac:dyDescent="0.25">
      <c r="A15" s="82" t="s">
        <v>53</v>
      </c>
      <c r="B15" s="83" t="s">
        <v>401</v>
      </c>
      <c r="C15" s="83"/>
      <c r="D15" s="83"/>
      <c r="E15" s="83"/>
      <c r="F15" s="83"/>
      <c r="G15" s="83"/>
      <c r="H15" s="83"/>
      <c r="I15" s="83"/>
      <c r="J15" s="83"/>
      <c r="K15" s="83"/>
      <c r="L15" s="83"/>
      <c r="M15" s="83"/>
    </row>
    <row r="16" spans="1:13" x14ac:dyDescent="0.25">
      <c r="A16" s="82" t="s">
        <v>54</v>
      </c>
      <c r="B16" s="83" t="s">
        <v>402</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0.57599999999999996</v>
      </c>
      <c r="C27" s="117">
        <v>0.57799999999999996</v>
      </c>
      <c r="D27" s="117">
        <v>0.57899999999999996</v>
      </c>
      <c r="E27" s="117">
        <v>0.58099999999999996</v>
      </c>
      <c r="F27" s="117">
        <v>0.58199999999999996</v>
      </c>
      <c r="G27" s="117">
        <v>0.58399999999999996</v>
      </c>
      <c r="H27" s="117">
        <v>0.58499999999999996</v>
      </c>
      <c r="I27" s="117">
        <v>0.58699999999999997</v>
      </c>
      <c r="J27" s="117">
        <v>0.58799999999999997</v>
      </c>
      <c r="K27" s="117">
        <v>0.59</v>
      </c>
      <c r="L27" s="117">
        <v>0.59099999999999997</v>
      </c>
      <c r="M27" s="117">
        <v>0.59299999999999997</v>
      </c>
    </row>
    <row r="28" spans="1:13" x14ac:dyDescent="0.25">
      <c r="A28" s="105">
        <v>51</v>
      </c>
      <c r="B28" s="117">
        <v>0.59399999999999997</v>
      </c>
      <c r="C28" s="117">
        <v>0.59599999999999997</v>
      </c>
      <c r="D28" s="117">
        <v>0.59799999999999998</v>
      </c>
      <c r="E28" s="117">
        <v>0.59899999999999998</v>
      </c>
      <c r="F28" s="117">
        <v>0.60099999999999998</v>
      </c>
      <c r="G28" s="117">
        <v>0.60299999999999998</v>
      </c>
      <c r="H28" s="117">
        <v>0.60399999999999998</v>
      </c>
      <c r="I28" s="117">
        <v>0.60599999999999998</v>
      </c>
      <c r="J28" s="117">
        <v>0.60799999999999998</v>
      </c>
      <c r="K28" s="117">
        <v>0.60899999999999999</v>
      </c>
      <c r="L28" s="117">
        <v>0.61099999999999999</v>
      </c>
      <c r="M28" s="117">
        <v>0.61199999999999999</v>
      </c>
    </row>
    <row r="29" spans="1:13" x14ac:dyDescent="0.25">
      <c r="A29" s="105">
        <v>52</v>
      </c>
      <c r="B29" s="117">
        <v>0.61399999999999999</v>
      </c>
      <c r="C29" s="117">
        <v>0.61599999999999999</v>
      </c>
      <c r="D29" s="117">
        <v>0.61799999999999999</v>
      </c>
      <c r="E29" s="117">
        <v>0.61899999999999999</v>
      </c>
      <c r="F29" s="117">
        <v>0.621</v>
      </c>
      <c r="G29" s="117">
        <v>0.623</v>
      </c>
      <c r="H29" s="117">
        <v>0.625</v>
      </c>
      <c r="I29" s="117">
        <v>0.627</v>
      </c>
      <c r="J29" s="117">
        <v>0.628</v>
      </c>
      <c r="K29" s="117">
        <v>0.63</v>
      </c>
      <c r="L29" s="117">
        <v>0.63200000000000001</v>
      </c>
      <c r="M29" s="117">
        <v>0.63400000000000001</v>
      </c>
    </row>
    <row r="30" spans="1:13" x14ac:dyDescent="0.25">
      <c r="A30" s="105">
        <v>53</v>
      </c>
      <c r="B30" s="117">
        <v>0.63500000000000001</v>
      </c>
      <c r="C30" s="117">
        <v>0.63700000000000001</v>
      </c>
      <c r="D30" s="117">
        <v>0.63900000000000001</v>
      </c>
      <c r="E30" s="117">
        <v>0.64100000000000001</v>
      </c>
      <c r="F30" s="117">
        <v>0.64300000000000002</v>
      </c>
      <c r="G30" s="117">
        <v>0.64500000000000002</v>
      </c>
      <c r="H30" s="117">
        <v>0.64700000000000002</v>
      </c>
      <c r="I30" s="117">
        <v>0.64900000000000002</v>
      </c>
      <c r="J30" s="117">
        <v>0.65100000000000002</v>
      </c>
      <c r="K30" s="117">
        <v>0.65300000000000002</v>
      </c>
      <c r="L30" s="117">
        <v>0.65500000000000003</v>
      </c>
      <c r="M30" s="117">
        <v>0.65600000000000003</v>
      </c>
    </row>
    <row r="31" spans="1:13" x14ac:dyDescent="0.25">
      <c r="A31" s="105">
        <v>54</v>
      </c>
      <c r="B31" s="117">
        <v>0.65800000000000003</v>
      </c>
      <c r="C31" s="117">
        <v>0.66</v>
      </c>
      <c r="D31" s="117">
        <v>0.66300000000000003</v>
      </c>
      <c r="E31" s="117">
        <v>0.66500000000000004</v>
      </c>
      <c r="F31" s="117">
        <v>0.66700000000000004</v>
      </c>
      <c r="G31" s="117">
        <v>0.66900000000000004</v>
      </c>
      <c r="H31" s="117">
        <v>0.67100000000000004</v>
      </c>
      <c r="I31" s="117">
        <v>0.67300000000000004</v>
      </c>
      <c r="J31" s="117">
        <v>0.67500000000000004</v>
      </c>
      <c r="K31" s="117">
        <v>0.67700000000000005</v>
      </c>
      <c r="L31" s="117">
        <v>0.67900000000000005</v>
      </c>
      <c r="M31" s="117">
        <v>0.68100000000000005</v>
      </c>
    </row>
    <row r="32" spans="1:13" x14ac:dyDescent="0.25">
      <c r="A32" s="105">
        <v>55</v>
      </c>
      <c r="B32" s="117">
        <v>0.68300000000000005</v>
      </c>
      <c r="C32" s="117">
        <v>0.68600000000000005</v>
      </c>
      <c r="D32" s="117">
        <v>0.68799999999999994</v>
      </c>
      <c r="E32" s="117">
        <v>0.69</v>
      </c>
      <c r="F32" s="117">
        <v>0.69199999999999995</v>
      </c>
      <c r="G32" s="117">
        <v>0.69499999999999995</v>
      </c>
      <c r="H32" s="117">
        <v>0.69699999999999995</v>
      </c>
      <c r="I32" s="117">
        <v>0.69899999999999995</v>
      </c>
      <c r="J32" s="117">
        <v>0.70099999999999996</v>
      </c>
      <c r="K32" s="117">
        <v>0.70399999999999996</v>
      </c>
      <c r="L32" s="117">
        <v>0.70599999999999996</v>
      </c>
      <c r="M32" s="117">
        <v>0.70799999999999996</v>
      </c>
    </row>
    <row r="33" spans="1:13" x14ac:dyDescent="0.25">
      <c r="A33" s="105">
        <v>56</v>
      </c>
      <c r="B33" s="117">
        <v>0.71099999999999997</v>
      </c>
      <c r="C33" s="117">
        <v>0.71299999999999997</v>
      </c>
      <c r="D33" s="117">
        <v>0.71499999999999997</v>
      </c>
      <c r="E33" s="117">
        <v>0.71799999999999997</v>
      </c>
      <c r="F33" s="117">
        <v>0.72</v>
      </c>
      <c r="G33" s="117">
        <v>0.72299999999999998</v>
      </c>
      <c r="H33" s="117">
        <v>0.72499999999999998</v>
      </c>
      <c r="I33" s="117">
        <v>0.72699999999999998</v>
      </c>
      <c r="J33" s="117">
        <v>0.73</v>
      </c>
      <c r="K33" s="117">
        <v>0.73199999999999998</v>
      </c>
      <c r="L33" s="117">
        <v>0.73499999999999999</v>
      </c>
      <c r="M33" s="117">
        <v>0.73699999999999999</v>
      </c>
    </row>
    <row r="34" spans="1:13" x14ac:dyDescent="0.25">
      <c r="A34" s="105">
        <v>57</v>
      </c>
      <c r="B34" s="117">
        <v>0.74</v>
      </c>
      <c r="C34" s="117">
        <v>0.74199999999999999</v>
      </c>
      <c r="D34" s="117">
        <v>0.745</v>
      </c>
      <c r="E34" s="117">
        <v>0.747</v>
      </c>
      <c r="F34" s="117">
        <v>0.75</v>
      </c>
      <c r="G34" s="117">
        <v>0.752</v>
      </c>
      <c r="H34" s="117">
        <v>0.755</v>
      </c>
      <c r="I34" s="117">
        <v>0.75800000000000001</v>
      </c>
      <c r="J34" s="117">
        <v>0.76</v>
      </c>
      <c r="K34" s="117">
        <v>0.76300000000000001</v>
      </c>
      <c r="L34" s="117">
        <v>0.76500000000000001</v>
      </c>
      <c r="M34" s="117">
        <v>0.76800000000000002</v>
      </c>
    </row>
    <row r="35" spans="1:13" x14ac:dyDescent="0.25">
      <c r="A35" s="105">
        <v>58</v>
      </c>
      <c r="B35" s="117">
        <v>0.77100000000000002</v>
      </c>
      <c r="C35" s="117">
        <v>0.77300000000000002</v>
      </c>
      <c r="D35" s="117">
        <v>0.77600000000000002</v>
      </c>
      <c r="E35" s="117">
        <v>0.77900000000000003</v>
      </c>
      <c r="F35" s="117">
        <v>0.78200000000000003</v>
      </c>
      <c r="G35" s="117">
        <v>0.78400000000000003</v>
      </c>
      <c r="H35" s="117">
        <v>0.78700000000000003</v>
      </c>
      <c r="I35" s="117">
        <v>0.79</v>
      </c>
      <c r="J35" s="117">
        <v>0.79300000000000004</v>
      </c>
      <c r="K35" s="117">
        <v>0.79600000000000004</v>
      </c>
      <c r="L35" s="117">
        <v>0.79800000000000004</v>
      </c>
      <c r="M35" s="117">
        <v>0.80100000000000005</v>
      </c>
    </row>
    <row r="36" spans="1:13" x14ac:dyDescent="0.25">
      <c r="A36" s="105">
        <v>59</v>
      </c>
      <c r="B36" s="117">
        <v>0.80400000000000005</v>
      </c>
      <c r="C36" s="117">
        <v>0.80600000000000005</v>
      </c>
      <c r="D36" s="117">
        <v>0.80800000000000005</v>
      </c>
      <c r="E36" s="117">
        <v>0.81</v>
      </c>
      <c r="F36" s="117">
        <v>0.81299999999999994</v>
      </c>
      <c r="G36" s="117">
        <v>0.81499999999999995</v>
      </c>
      <c r="H36" s="117">
        <v>0.81699999999999995</v>
      </c>
      <c r="I36" s="117">
        <v>0.81899999999999995</v>
      </c>
      <c r="J36" s="117">
        <v>0.82099999999999995</v>
      </c>
      <c r="K36" s="117">
        <v>0.82399999999999995</v>
      </c>
      <c r="L36" s="117">
        <v>0.82599999999999996</v>
      </c>
      <c r="M36" s="117">
        <v>0.82799999999999996</v>
      </c>
    </row>
    <row r="37" spans="1:13" x14ac:dyDescent="0.25">
      <c r="A37" s="105">
        <v>60</v>
      </c>
      <c r="B37" s="117">
        <v>0.83</v>
      </c>
      <c r="C37" s="117">
        <v>0.83299999999999996</v>
      </c>
      <c r="D37" s="117">
        <v>0.83499999999999996</v>
      </c>
      <c r="E37" s="117">
        <v>0.83699999999999997</v>
      </c>
      <c r="F37" s="117">
        <v>0.84</v>
      </c>
      <c r="G37" s="117">
        <v>0.84199999999999997</v>
      </c>
      <c r="H37" s="117">
        <v>0.84499999999999997</v>
      </c>
      <c r="I37" s="117">
        <v>0.84699999999999998</v>
      </c>
      <c r="J37" s="117">
        <v>0.84899999999999998</v>
      </c>
      <c r="K37" s="117">
        <v>0.85199999999999998</v>
      </c>
      <c r="L37" s="117">
        <v>0.85399999999999998</v>
      </c>
      <c r="M37" s="117">
        <v>0.85699999999999998</v>
      </c>
    </row>
    <row r="38" spans="1:13" x14ac:dyDescent="0.25">
      <c r="A38" s="105">
        <v>61</v>
      </c>
      <c r="B38" s="117">
        <v>0.85899999999999999</v>
      </c>
      <c r="C38" s="117">
        <v>0.86199999999999999</v>
      </c>
      <c r="D38" s="117">
        <v>0.86399999999999999</v>
      </c>
      <c r="E38" s="117">
        <v>0.86699999999999999</v>
      </c>
      <c r="F38" s="117">
        <v>0.86899999999999999</v>
      </c>
      <c r="G38" s="117">
        <v>0.872</v>
      </c>
      <c r="H38" s="117">
        <v>0.875</v>
      </c>
      <c r="I38" s="117">
        <v>0.877</v>
      </c>
      <c r="J38" s="117">
        <v>0.88</v>
      </c>
      <c r="K38" s="117">
        <v>0.88200000000000001</v>
      </c>
      <c r="L38" s="117">
        <v>0.88500000000000001</v>
      </c>
      <c r="M38" s="117">
        <v>0.88800000000000001</v>
      </c>
    </row>
    <row r="39" spans="1:13" x14ac:dyDescent="0.25">
      <c r="A39" s="105">
        <v>62</v>
      </c>
      <c r="B39" s="117">
        <v>0.89</v>
      </c>
      <c r="C39" s="117">
        <v>0.89300000000000002</v>
      </c>
      <c r="D39" s="117">
        <v>0.89600000000000002</v>
      </c>
      <c r="E39" s="117">
        <v>0.89900000000000002</v>
      </c>
      <c r="F39" s="117">
        <v>0.90200000000000002</v>
      </c>
      <c r="G39" s="117">
        <v>0.90500000000000003</v>
      </c>
      <c r="H39" s="117">
        <v>0.90800000000000003</v>
      </c>
      <c r="I39" s="117">
        <v>0.91100000000000003</v>
      </c>
      <c r="J39" s="117">
        <v>0.91300000000000003</v>
      </c>
      <c r="K39" s="117">
        <v>0.91600000000000004</v>
      </c>
      <c r="L39" s="117">
        <v>0.91900000000000004</v>
      </c>
      <c r="M39" s="117">
        <v>0.92200000000000004</v>
      </c>
    </row>
    <row r="40" spans="1:13" x14ac:dyDescent="0.25">
      <c r="A40" s="105">
        <v>63</v>
      </c>
      <c r="B40" s="117">
        <v>0.92500000000000004</v>
      </c>
      <c r="C40" s="117">
        <v>0.92800000000000005</v>
      </c>
      <c r="D40" s="117">
        <v>0.93100000000000005</v>
      </c>
      <c r="E40" s="117">
        <v>0.93400000000000005</v>
      </c>
      <c r="F40" s="117">
        <v>0.93799999999999994</v>
      </c>
      <c r="G40" s="117">
        <v>0.94099999999999995</v>
      </c>
      <c r="H40" s="117">
        <v>0.94399999999999995</v>
      </c>
      <c r="I40" s="117">
        <v>0.94699999999999995</v>
      </c>
      <c r="J40" s="117">
        <v>0.95</v>
      </c>
      <c r="K40" s="117">
        <v>0.95399999999999996</v>
      </c>
      <c r="L40" s="117">
        <v>0.95699999999999996</v>
      </c>
      <c r="M40" s="117">
        <v>0.96</v>
      </c>
    </row>
    <row r="41" spans="1:13" x14ac:dyDescent="0.25">
      <c r="A41" s="105">
        <v>64</v>
      </c>
      <c r="B41" s="117">
        <v>0.96299999999999997</v>
      </c>
      <c r="C41" s="117">
        <v>0.96599999999999997</v>
      </c>
      <c r="D41" s="117">
        <v>0.96899999999999997</v>
      </c>
      <c r="E41" s="117">
        <v>0.97199999999999998</v>
      </c>
      <c r="F41" s="117">
        <v>0.97499999999999998</v>
      </c>
      <c r="G41" s="117">
        <v>0.97899999999999998</v>
      </c>
      <c r="H41" s="117">
        <v>0.98199999999999998</v>
      </c>
      <c r="I41" s="117">
        <v>0.98499999999999999</v>
      </c>
      <c r="J41" s="117">
        <v>0.98799999999999999</v>
      </c>
      <c r="K41" s="117">
        <v>0.99099999999999999</v>
      </c>
      <c r="L41" s="117">
        <v>0.99399999999999999</v>
      </c>
      <c r="M41" s="117">
        <v>0.997</v>
      </c>
    </row>
    <row r="42" spans="1:13" x14ac:dyDescent="0.25">
      <c r="A42" s="105">
        <v>65</v>
      </c>
      <c r="B42" s="117">
        <v>1</v>
      </c>
      <c r="C42" s="117"/>
      <c r="D42" s="117"/>
      <c r="E42" s="117"/>
      <c r="F42" s="117"/>
      <c r="G42" s="117"/>
      <c r="H42" s="117"/>
      <c r="I42" s="117"/>
      <c r="J42" s="117"/>
      <c r="K42" s="117"/>
      <c r="L42" s="117"/>
      <c r="M42" s="117"/>
    </row>
    <row r="44" spans="1:13" ht="39.6" customHeight="1" x14ac:dyDescent="0.25"/>
    <row r="46" spans="1:13" ht="27.6" customHeight="1" x14ac:dyDescent="0.25"/>
  </sheetData>
  <sheetProtection algorithmName="SHA-512" hashValue="KZs7z0IyWmsatSh5oP7x7rs9BUhIqZso5AUMGvJyV45wIjaX4I8qh4DzxX1pM3DOawcZBOJnmi8T5dBl5Na0+A==" saltValue="E/YvXIAxgaO2SvZ7sMAMkQ==" spinCount="100000" sheet="1" objects="1" scenarios="1"/>
  <conditionalFormatting sqref="A6:A16 A18:A21">
    <cfRule type="expression" dxfId="1345" priority="15" stopIfTrue="1">
      <formula>MOD(ROW(),2)=0</formula>
    </cfRule>
    <cfRule type="expression" dxfId="1344" priority="16" stopIfTrue="1">
      <formula>MOD(ROW(),2)&lt;&gt;0</formula>
    </cfRule>
  </conditionalFormatting>
  <conditionalFormatting sqref="B6:M16 C17:M21">
    <cfRule type="expression" dxfId="1343" priority="17" stopIfTrue="1">
      <formula>MOD(ROW(),2)=0</formula>
    </cfRule>
    <cfRule type="expression" dxfId="1342" priority="18" stopIfTrue="1">
      <formula>MOD(ROW(),2)&lt;&gt;0</formula>
    </cfRule>
  </conditionalFormatting>
  <conditionalFormatting sqref="A17">
    <cfRule type="expression" dxfId="1341" priority="9" stopIfTrue="1">
      <formula>MOD(ROW(),2)=0</formula>
    </cfRule>
    <cfRule type="expression" dxfId="1340" priority="10" stopIfTrue="1">
      <formula>MOD(ROW(),2)&lt;&gt;0</formula>
    </cfRule>
  </conditionalFormatting>
  <conditionalFormatting sqref="B17">
    <cfRule type="expression" dxfId="1339" priority="7" stopIfTrue="1">
      <formula>MOD(ROW(),2)=0</formula>
    </cfRule>
    <cfRule type="expression" dxfId="1338" priority="8" stopIfTrue="1">
      <formula>MOD(ROW(),2)&lt;&gt;0</formula>
    </cfRule>
  </conditionalFormatting>
  <conditionalFormatting sqref="B18:B21">
    <cfRule type="expression" dxfId="1337" priority="5" stopIfTrue="1">
      <formula>MOD(ROW(),2)=0</formula>
    </cfRule>
    <cfRule type="expression" dxfId="1336" priority="6" stopIfTrue="1">
      <formula>MOD(ROW(),2)&lt;&gt;0</formula>
    </cfRule>
  </conditionalFormatting>
  <conditionalFormatting sqref="A26:A42">
    <cfRule type="expression" dxfId="1335" priority="1" stopIfTrue="1">
      <formula>MOD(ROW(),2)=0</formula>
    </cfRule>
    <cfRule type="expression" dxfId="1334" priority="2" stopIfTrue="1">
      <formula>MOD(ROW(),2)&lt;&gt;0</formula>
    </cfRule>
  </conditionalFormatting>
  <conditionalFormatting sqref="B26:M42">
    <cfRule type="expression" dxfId="1333" priority="3" stopIfTrue="1">
      <formula>MOD(ROW(),2)=0</formula>
    </cfRule>
    <cfRule type="expression" dxfId="1332" priority="4" stopIfTrue="1">
      <formula>MOD(ROW(),2)&lt;&gt;0</formula>
    </cfRule>
  </conditionalFormatting>
  <hyperlinks>
    <hyperlink ref="B24" location="Assumptions!A1" display="Assumptions" xr:uid="{24CB2BF5-9460-480F-86B2-4C3D14BC98A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1"/>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407</v>
      </c>
      <c r="C14" s="83"/>
      <c r="D14" s="83"/>
      <c r="E14" s="83"/>
      <c r="F14" s="83"/>
      <c r="G14" s="83"/>
      <c r="H14" s="83"/>
      <c r="I14" s="83"/>
      <c r="J14" s="83"/>
      <c r="K14" s="83"/>
      <c r="L14" s="83"/>
      <c r="M14" s="83"/>
    </row>
    <row r="15" spans="1:13" x14ac:dyDescent="0.25">
      <c r="A15" s="82" t="s">
        <v>53</v>
      </c>
      <c r="B15" s="83" t="s">
        <v>405</v>
      </c>
      <c r="C15" s="83"/>
      <c r="D15" s="83"/>
      <c r="E15" s="83"/>
      <c r="F15" s="83"/>
      <c r="G15" s="83"/>
      <c r="H15" s="83"/>
      <c r="I15" s="83"/>
      <c r="J15" s="83"/>
      <c r="K15" s="83"/>
      <c r="L15" s="83"/>
      <c r="M15" s="83"/>
    </row>
    <row r="16" spans="1:13" x14ac:dyDescent="0.25">
      <c r="A16" s="82" t="s">
        <v>54</v>
      </c>
      <c r="B16" s="83" t="s">
        <v>406</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0.84499999999999997</v>
      </c>
      <c r="C27" s="117">
        <v>0.84599999999999997</v>
      </c>
      <c r="D27" s="117">
        <v>0.84699999999999998</v>
      </c>
      <c r="E27" s="117">
        <v>0.84799999999999998</v>
      </c>
      <c r="F27" s="117">
        <v>0.85</v>
      </c>
      <c r="G27" s="117">
        <v>0.85099999999999998</v>
      </c>
      <c r="H27" s="117">
        <v>0.85199999999999998</v>
      </c>
      <c r="I27" s="117">
        <v>0.85299999999999998</v>
      </c>
      <c r="J27" s="117">
        <v>0.85399999999999998</v>
      </c>
      <c r="K27" s="117">
        <v>0.85599999999999998</v>
      </c>
      <c r="L27" s="117">
        <v>0.85699999999999998</v>
      </c>
      <c r="M27" s="117">
        <v>0.85799999999999998</v>
      </c>
    </row>
    <row r="28" spans="1:13" x14ac:dyDescent="0.25">
      <c r="A28" s="105">
        <v>51</v>
      </c>
      <c r="B28" s="117">
        <v>0.85899999999999999</v>
      </c>
      <c r="C28" s="117">
        <v>0.86</v>
      </c>
      <c r="D28" s="117">
        <v>0.86199999999999999</v>
      </c>
      <c r="E28" s="117">
        <v>0.86299999999999999</v>
      </c>
      <c r="F28" s="117">
        <v>0.86399999999999999</v>
      </c>
      <c r="G28" s="117">
        <v>0.86499999999999999</v>
      </c>
      <c r="H28" s="117">
        <v>0.86699999999999999</v>
      </c>
      <c r="I28" s="117">
        <v>0.86799999999999999</v>
      </c>
      <c r="J28" s="117">
        <v>0.86899999999999999</v>
      </c>
      <c r="K28" s="117">
        <v>0.87</v>
      </c>
      <c r="L28" s="117">
        <v>0.871</v>
      </c>
      <c r="M28" s="117">
        <v>0.873</v>
      </c>
    </row>
    <row r="29" spans="1:13" x14ac:dyDescent="0.25">
      <c r="A29" s="105">
        <v>52</v>
      </c>
      <c r="B29" s="117">
        <v>0.874</v>
      </c>
      <c r="C29" s="117">
        <v>0.875</v>
      </c>
      <c r="D29" s="117">
        <v>0.876</v>
      </c>
      <c r="E29" s="117">
        <v>0.878</v>
      </c>
      <c r="F29" s="117">
        <v>0.879</v>
      </c>
      <c r="G29" s="117">
        <v>0.88</v>
      </c>
      <c r="H29" s="117">
        <v>0.88100000000000001</v>
      </c>
      <c r="I29" s="117">
        <v>0.88300000000000001</v>
      </c>
      <c r="J29" s="117">
        <v>0.88400000000000001</v>
      </c>
      <c r="K29" s="117">
        <v>0.88500000000000001</v>
      </c>
      <c r="L29" s="117">
        <v>0.88600000000000001</v>
      </c>
      <c r="M29" s="117">
        <v>0.88700000000000001</v>
      </c>
    </row>
    <row r="30" spans="1:13" x14ac:dyDescent="0.25">
      <c r="A30" s="105">
        <v>53</v>
      </c>
      <c r="B30" s="117">
        <v>0.88900000000000001</v>
      </c>
      <c r="C30" s="117">
        <v>0.89</v>
      </c>
      <c r="D30" s="117">
        <v>0.89100000000000001</v>
      </c>
      <c r="E30" s="117">
        <v>0.89200000000000002</v>
      </c>
      <c r="F30" s="117">
        <v>0.89400000000000002</v>
      </c>
      <c r="G30" s="117">
        <v>0.89500000000000002</v>
      </c>
      <c r="H30" s="117">
        <v>0.89600000000000002</v>
      </c>
      <c r="I30" s="117">
        <v>0.89800000000000002</v>
      </c>
      <c r="J30" s="117">
        <v>0.89900000000000002</v>
      </c>
      <c r="K30" s="117">
        <v>0.9</v>
      </c>
      <c r="L30" s="117">
        <v>0.90100000000000002</v>
      </c>
      <c r="M30" s="117">
        <v>0.90300000000000002</v>
      </c>
    </row>
    <row r="31" spans="1:13" x14ac:dyDescent="0.25">
      <c r="A31" s="105">
        <v>54</v>
      </c>
      <c r="B31" s="117">
        <v>0.90400000000000003</v>
      </c>
      <c r="C31" s="117">
        <v>0.90500000000000003</v>
      </c>
      <c r="D31" s="117">
        <v>0.90600000000000003</v>
      </c>
      <c r="E31" s="117">
        <v>0.90800000000000003</v>
      </c>
      <c r="F31" s="117">
        <v>0.90900000000000003</v>
      </c>
      <c r="G31" s="117">
        <v>0.91</v>
      </c>
      <c r="H31" s="117">
        <v>0.91100000000000003</v>
      </c>
      <c r="I31" s="117">
        <v>0.91300000000000003</v>
      </c>
      <c r="J31" s="117">
        <v>0.91400000000000003</v>
      </c>
      <c r="K31" s="117">
        <v>0.91500000000000004</v>
      </c>
      <c r="L31" s="117">
        <v>0.91700000000000004</v>
      </c>
      <c r="M31" s="117">
        <v>0.91800000000000004</v>
      </c>
    </row>
    <row r="32" spans="1:13" x14ac:dyDescent="0.25">
      <c r="A32" s="105">
        <v>55</v>
      </c>
      <c r="B32" s="117">
        <v>0.91900000000000004</v>
      </c>
      <c r="C32" s="117">
        <v>0.92</v>
      </c>
      <c r="D32" s="117">
        <v>0.92200000000000004</v>
      </c>
      <c r="E32" s="117">
        <v>0.92300000000000004</v>
      </c>
      <c r="F32" s="117">
        <v>0.92400000000000004</v>
      </c>
      <c r="G32" s="117">
        <v>0.92600000000000005</v>
      </c>
      <c r="H32" s="117">
        <v>0.92700000000000005</v>
      </c>
      <c r="I32" s="117">
        <v>0.92800000000000005</v>
      </c>
      <c r="J32" s="117">
        <v>0.93</v>
      </c>
      <c r="K32" s="117">
        <v>0.93100000000000005</v>
      </c>
      <c r="L32" s="117">
        <v>0.93200000000000005</v>
      </c>
      <c r="M32" s="117">
        <v>0.93300000000000005</v>
      </c>
    </row>
    <row r="33" spans="1:13" x14ac:dyDescent="0.25">
      <c r="A33" s="105">
        <v>56</v>
      </c>
      <c r="B33" s="117">
        <v>0.93500000000000005</v>
      </c>
      <c r="C33" s="117">
        <v>0.93600000000000005</v>
      </c>
      <c r="D33" s="117">
        <v>0.93700000000000006</v>
      </c>
      <c r="E33" s="117">
        <v>0.93899999999999995</v>
      </c>
      <c r="F33" s="117">
        <v>0.94</v>
      </c>
      <c r="G33" s="117">
        <v>0.94099999999999995</v>
      </c>
      <c r="H33" s="117">
        <v>0.94299999999999995</v>
      </c>
      <c r="I33" s="117">
        <v>0.94399999999999995</v>
      </c>
      <c r="J33" s="117">
        <v>0.94499999999999995</v>
      </c>
      <c r="K33" s="117">
        <v>0.94699999999999995</v>
      </c>
      <c r="L33" s="117">
        <v>0.94799999999999995</v>
      </c>
      <c r="M33" s="117">
        <v>0.94899999999999995</v>
      </c>
    </row>
    <row r="34" spans="1:13" x14ac:dyDescent="0.25">
      <c r="A34" s="105">
        <v>57</v>
      </c>
      <c r="B34" s="117">
        <v>0.95099999999999996</v>
      </c>
      <c r="C34" s="117">
        <v>0.95199999999999996</v>
      </c>
      <c r="D34" s="117">
        <v>0.95299999999999996</v>
      </c>
      <c r="E34" s="117">
        <v>0.95499999999999996</v>
      </c>
      <c r="F34" s="117">
        <v>0.95599999999999996</v>
      </c>
      <c r="G34" s="117">
        <v>0.95699999999999996</v>
      </c>
      <c r="H34" s="117">
        <v>0.95899999999999996</v>
      </c>
      <c r="I34" s="117">
        <v>0.96</v>
      </c>
      <c r="J34" s="117">
        <v>0.96099999999999997</v>
      </c>
      <c r="K34" s="117">
        <v>0.96299999999999997</v>
      </c>
      <c r="L34" s="117">
        <v>0.96399999999999997</v>
      </c>
      <c r="M34" s="117">
        <v>0.96599999999999997</v>
      </c>
    </row>
    <row r="35" spans="1:13" x14ac:dyDescent="0.25">
      <c r="A35" s="105">
        <v>58</v>
      </c>
      <c r="B35" s="117">
        <v>0.96699999999999997</v>
      </c>
      <c r="C35" s="117">
        <v>0.96799999999999997</v>
      </c>
      <c r="D35" s="117">
        <v>0.97</v>
      </c>
      <c r="E35" s="117">
        <v>0.97099999999999997</v>
      </c>
      <c r="F35" s="117">
        <v>0.97199999999999998</v>
      </c>
      <c r="G35" s="117">
        <v>0.97399999999999998</v>
      </c>
      <c r="H35" s="117">
        <v>0.97499999999999998</v>
      </c>
      <c r="I35" s="117">
        <v>0.97599999999999998</v>
      </c>
      <c r="J35" s="117">
        <v>0.97799999999999998</v>
      </c>
      <c r="K35" s="117">
        <v>0.97899999999999998</v>
      </c>
      <c r="L35" s="117">
        <v>0.98099999999999998</v>
      </c>
      <c r="M35" s="117">
        <v>0.98199999999999998</v>
      </c>
    </row>
    <row r="36" spans="1:13" x14ac:dyDescent="0.25">
      <c r="A36" s="105">
        <v>59</v>
      </c>
      <c r="B36" s="117">
        <v>0.98299999999999998</v>
      </c>
      <c r="C36" s="117">
        <v>0.98499999999999999</v>
      </c>
      <c r="D36" s="117">
        <v>0.98599999999999999</v>
      </c>
      <c r="E36" s="117">
        <v>0.98699999999999999</v>
      </c>
      <c r="F36" s="117">
        <v>0.98899999999999999</v>
      </c>
      <c r="G36" s="117">
        <v>0.99</v>
      </c>
      <c r="H36" s="117">
        <v>0.99199999999999999</v>
      </c>
      <c r="I36" s="117">
        <v>0.99299999999999999</v>
      </c>
      <c r="J36" s="117">
        <v>0.99399999999999999</v>
      </c>
      <c r="K36" s="117">
        <v>0.996</v>
      </c>
      <c r="L36" s="117">
        <v>0.997</v>
      </c>
      <c r="M36" s="117">
        <v>0.999</v>
      </c>
    </row>
    <row r="37" spans="1:13" x14ac:dyDescent="0.25">
      <c r="A37" s="105">
        <v>60</v>
      </c>
      <c r="B37" s="117">
        <v>1</v>
      </c>
      <c r="C37" s="117"/>
      <c r="D37" s="117"/>
      <c r="E37" s="117"/>
      <c r="F37" s="117"/>
      <c r="G37" s="117"/>
      <c r="H37" s="117"/>
      <c r="I37" s="117"/>
      <c r="J37" s="117"/>
      <c r="K37" s="117"/>
      <c r="L37" s="117"/>
      <c r="M37" s="117"/>
    </row>
    <row r="44" spans="1:13" ht="39.6" customHeight="1" x14ac:dyDescent="0.25"/>
    <row r="46" spans="1:13" ht="27.6" customHeight="1" x14ac:dyDescent="0.25"/>
  </sheetData>
  <sheetProtection algorithmName="SHA-512" hashValue="TRmYI15X9E83D+I2bpW8rFPvnGtWNjHH1rZWbw4AchSPyoYS8KG3lTRgsDCQY9fl6NYK4PD0CUjIewXRJDMerw==" saltValue="xxM270B1Bl5W9jVx7SlPXA==" spinCount="100000" sheet="1" objects="1" scenarios="1"/>
  <conditionalFormatting sqref="A6:A16 A18:A21">
    <cfRule type="expression" dxfId="1331" priority="15" stopIfTrue="1">
      <formula>MOD(ROW(),2)=0</formula>
    </cfRule>
    <cfRule type="expression" dxfId="1330" priority="16" stopIfTrue="1">
      <formula>MOD(ROW(),2)&lt;&gt;0</formula>
    </cfRule>
  </conditionalFormatting>
  <conditionalFormatting sqref="B6:M16 C17:M21">
    <cfRule type="expression" dxfId="1329" priority="17" stopIfTrue="1">
      <formula>MOD(ROW(),2)=0</formula>
    </cfRule>
    <cfRule type="expression" dxfId="1328" priority="18" stopIfTrue="1">
      <formula>MOD(ROW(),2)&lt;&gt;0</formula>
    </cfRule>
  </conditionalFormatting>
  <conditionalFormatting sqref="A17">
    <cfRule type="expression" dxfId="1327" priority="9" stopIfTrue="1">
      <formula>MOD(ROW(),2)=0</formula>
    </cfRule>
    <cfRule type="expression" dxfId="1326" priority="10" stopIfTrue="1">
      <formula>MOD(ROW(),2)&lt;&gt;0</formula>
    </cfRule>
  </conditionalFormatting>
  <conditionalFormatting sqref="B17">
    <cfRule type="expression" dxfId="1325" priority="7" stopIfTrue="1">
      <formula>MOD(ROW(),2)=0</formula>
    </cfRule>
    <cfRule type="expression" dxfId="1324" priority="8" stopIfTrue="1">
      <formula>MOD(ROW(),2)&lt;&gt;0</formula>
    </cfRule>
  </conditionalFormatting>
  <conditionalFormatting sqref="B18:B21">
    <cfRule type="expression" dxfId="1323" priority="5" stopIfTrue="1">
      <formula>MOD(ROW(),2)=0</formula>
    </cfRule>
    <cfRule type="expression" dxfId="1322" priority="6" stopIfTrue="1">
      <formula>MOD(ROW(),2)&lt;&gt;0</formula>
    </cfRule>
  </conditionalFormatting>
  <conditionalFormatting sqref="A26:A37">
    <cfRule type="expression" dxfId="1321" priority="1" stopIfTrue="1">
      <formula>MOD(ROW(),2)=0</formula>
    </cfRule>
    <cfRule type="expression" dxfId="1320" priority="2" stopIfTrue="1">
      <formula>MOD(ROW(),2)&lt;&gt;0</formula>
    </cfRule>
  </conditionalFormatting>
  <conditionalFormatting sqref="B26:M37">
    <cfRule type="expression" dxfId="1319" priority="3" stopIfTrue="1">
      <formula>MOD(ROW(),2)=0</formula>
    </cfRule>
    <cfRule type="expression" dxfId="1318" priority="4" stopIfTrue="1">
      <formula>MOD(ROW(),2)&lt;&gt;0</formula>
    </cfRule>
  </conditionalFormatting>
  <hyperlinks>
    <hyperlink ref="B24" location="Assumptions!A1" display="Assumptions" xr:uid="{ABE054A3-1EC2-454E-9A0C-DD4BC6E28AD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2"/>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x-408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408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408</v>
      </c>
      <c r="C14" s="83"/>
      <c r="D14" s="83"/>
      <c r="E14" s="83"/>
      <c r="F14" s="83"/>
      <c r="G14" s="83"/>
      <c r="H14" s="83"/>
      <c r="I14" s="83"/>
      <c r="J14" s="83"/>
      <c r="K14" s="83"/>
      <c r="L14" s="83"/>
      <c r="M14" s="83"/>
    </row>
    <row r="15" spans="1:13" x14ac:dyDescent="0.25">
      <c r="A15" s="82" t="s">
        <v>53</v>
      </c>
      <c r="B15" s="83" t="s">
        <v>409</v>
      </c>
      <c r="C15" s="83"/>
      <c r="D15" s="83"/>
      <c r="E15" s="83"/>
      <c r="F15" s="83"/>
      <c r="G15" s="83"/>
      <c r="H15" s="83"/>
      <c r="I15" s="83"/>
      <c r="J15" s="83"/>
      <c r="K15" s="83"/>
      <c r="L15" s="83"/>
      <c r="M15" s="83"/>
    </row>
    <row r="16" spans="1:13" x14ac:dyDescent="0.25">
      <c r="A16" s="82" t="s">
        <v>54</v>
      </c>
      <c r="B16" s="83" t="s">
        <v>410</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0.77700000000000002</v>
      </c>
      <c r="C27" s="117">
        <v>0.77800000000000002</v>
      </c>
      <c r="D27" s="117">
        <v>0.77900000000000003</v>
      </c>
      <c r="E27" s="117">
        <v>0.78</v>
      </c>
      <c r="F27" s="117">
        <v>0.78100000000000003</v>
      </c>
      <c r="G27" s="117">
        <v>0.78200000000000003</v>
      </c>
      <c r="H27" s="117">
        <v>0.78300000000000003</v>
      </c>
      <c r="I27" s="117">
        <v>0.78400000000000003</v>
      </c>
      <c r="J27" s="117">
        <v>0.78500000000000003</v>
      </c>
      <c r="K27" s="117">
        <v>0.78600000000000003</v>
      </c>
      <c r="L27" s="117">
        <v>0.78800000000000003</v>
      </c>
      <c r="M27" s="117">
        <v>0.78900000000000003</v>
      </c>
    </row>
    <row r="28" spans="1:13" x14ac:dyDescent="0.25">
      <c r="A28" s="105">
        <v>51</v>
      </c>
      <c r="B28" s="117">
        <v>0.79</v>
      </c>
      <c r="C28" s="117">
        <v>0.79100000000000004</v>
      </c>
      <c r="D28" s="117">
        <v>0.79200000000000004</v>
      </c>
      <c r="E28" s="117">
        <v>0.79300000000000004</v>
      </c>
      <c r="F28" s="117">
        <v>0.79400000000000004</v>
      </c>
      <c r="G28" s="117">
        <v>0.79500000000000004</v>
      </c>
      <c r="H28" s="117">
        <v>0.79600000000000004</v>
      </c>
      <c r="I28" s="117">
        <v>0.79800000000000004</v>
      </c>
      <c r="J28" s="117">
        <v>0.79900000000000004</v>
      </c>
      <c r="K28" s="117">
        <v>0.8</v>
      </c>
      <c r="L28" s="117">
        <v>0.80100000000000005</v>
      </c>
      <c r="M28" s="117">
        <v>0.80200000000000005</v>
      </c>
    </row>
    <row r="29" spans="1:13" x14ac:dyDescent="0.25">
      <c r="A29" s="105">
        <v>52</v>
      </c>
      <c r="B29" s="117">
        <v>0.80300000000000005</v>
      </c>
      <c r="C29" s="117">
        <v>0.80400000000000005</v>
      </c>
      <c r="D29" s="117">
        <v>0.80500000000000005</v>
      </c>
      <c r="E29" s="117">
        <v>0.80700000000000005</v>
      </c>
      <c r="F29" s="117">
        <v>0.80800000000000005</v>
      </c>
      <c r="G29" s="117">
        <v>0.80900000000000005</v>
      </c>
      <c r="H29" s="117">
        <v>0.81</v>
      </c>
      <c r="I29" s="117">
        <v>0.81100000000000005</v>
      </c>
      <c r="J29" s="117">
        <v>0.81200000000000006</v>
      </c>
      <c r="K29" s="117">
        <v>0.81299999999999994</v>
      </c>
      <c r="L29" s="117">
        <v>0.81499999999999995</v>
      </c>
      <c r="M29" s="117">
        <v>0.81599999999999995</v>
      </c>
    </row>
    <row r="30" spans="1:13" x14ac:dyDescent="0.25">
      <c r="A30" s="105">
        <v>53</v>
      </c>
      <c r="B30" s="117">
        <v>0.81699999999999995</v>
      </c>
      <c r="C30" s="117">
        <v>0.81799999999999995</v>
      </c>
      <c r="D30" s="117">
        <v>0.81899999999999995</v>
      </c>
      <c r="E30" s="117">
        <v>0.82</v>
      </c>
      <c r="F30" s="117">
        <v>0.82099999999999995</v>
      </c>
      <c r="G30" s="117">
        <v>0.82299999999999995</v>
      </c>
      <c r="H30" s="117">
        <v>0.82399999999999995</v>
      </c>
      <c r="I30" s="117">
        <v>0.82499999999999996</v>
      </c>
      <c r="J30" s="117">
        <v>0.82599999999999996</v>
      </c>
      <c r="K30" s="117">
        <v>0.82699999999999996</v>
      </c>
      <c r="L30" s="117">
        <v>0.82799999999999996</v>
      </c>
      <c r="M30" s="117">
        <v>0.83</v>
      </c>
    </row>
    <row r="31" spans="1:13" x14ac:dyDescent="0.25">
      <c r="A31" s="105">
        <v>54</v>
      </c>
      <c r="B31" s="117">
        <v>0.83099999999999996</v>
      </c>
      <c r="C31" s="117">
        <v>0.83199999999999996</v>
      </c>
      <c r="D31" s="117">
        <v>0.83299999999999996</v>
      </c>
      <c r="E31" s="117">
        <v>0.83399999999999996</v>
      </c>
      <c r="F31" s="117">
        <v>0.83499999999999996</v>
      </c>
      <c r="G31" s="117">
        <v>0.83699999999999997</v>
      </c>
      <c r="H31" s="117">
        <v>0.83799999999999997</v>
      </c>
      <c r="I31" s="117">
        <v>0.83899999999999997</v>
      </c>
      <c r="J31" s="117">
        <v>0.84</v>
      </c>
      <c r="K31" s="117">
        <v>0.84099999999999997</v>
      </c>
      <c r="L31" s="117">
        <v>0.84299999999999997</v>
      </c>
      <c r="M31" s="117">
        <v>0.84399999999999997</v>
      </c>
    </row>
    <row r="32" spans="1:13" x14ac:dyDescent="0.25">
      <c r="A32" s="105">
        <v>55</v>
      </c>
      <c r="B32" s="117">
        <v>0.84499999999999997</v>
      </c>
      <c r="C32" s="117">
        <v>0.84599999999999997</v>
      </c>
      <c r="D32" s="117">
        <v>0.84699999999999998</v>
      </c>
      <c r="E32" s="117">
        <v>0.84799999999999998</v>
      </c>
      <c r="F32" s="117">
        <v>0.85</v>
      </c>
      <c r="G32" s="117">
        <v>0.85099999999999998</v>
      </c>
      <c r="H32" s="117">
        <v>0.85199999999999998</v>
      </c>
      <c r="I32" s="117">
        <v>0.85299999999999998</v>
      </c>
      <c r="J32" s="117">
        <v>0.85399999999999998</v>
      </c>
      <c r="K32" s="117">
        <v>0.85599999999999998</v>
      </c>
      <c r="L32" s="117">
        <v>0.85699999999999998</v>
      </c>
      <c r="M32" s="117">
        <v>0.85799999999999998</v>
      </c>
    </row>
    <row r="33" spans="1:13" x14ac:dyDescent="0.25">
      <c r="A33" s="105">
        <v>56</v>
      </c>
      <c r="B33" s="117">
        <v>0.85899999999999999</v>
      </c>
      <c r="C33" s="117">
        <v>0.86</v>
      </c>
      <c r="D33" s="117">
        <v>0.86199999999999999</v>
      </c>
      <c r="E33" s="117">
        <v>0.86299999999999999</v>
      </c>
      <c r="F33" s="117">
        <v>0.86399999999999999</v>
      </c>
      <c r="G33" s="117">
        <v>0.86499999999999999</v>
      </c>
      <c r="H33" s="117">
        <v>0.86699999999999999</v>
      </c>
      <c r="I33" s="117">
        <v>0.86799999999999999</v>
      </c>
      <c r="J33" s="117">
        <v>0.86899999999999999</v>
      </c>
      <c r="K33" s="117">
        <v>0.87</v>
      </c>
      <c r="L33" s="117">
        <v>0.871</v>
      </c>
      <c r="M33" s="117">
        <v>0.873</v>
      </c>
    </row>
    <row r="34" spans="1:13" x14ac:dyDescent="0.25">
      <c r="A34" s="105">
        <v>57</v>
      </c>
      <c r="B34" s="117">
        <v>0.874</v>
      </c>
      <c r="C34" s="117">
        <v>0.875</v>
      </c>
      <c r="D34" s="117">
        <v>0.876</v>
      </c>
      <c r="E34" s="117">
        <v>0.878</v>
      </c>
      <c r="F34" s="117">
        <v>0.879</v>
      </c>
      <c r="G34" s="117">
        <v>0.88</v>
      </c>
      <c r="H34" s="117">
        <v>0.88100000000000001</v>
      </c>
      <c r="I34" s="117">
        <v>0.88300000000000001</v>
      </c>
      <c r="J34" s="117">
        <v>0.88400000000000001</v>
      </c>
      <c r="K34" s="117">
        <v>0.88500000000000001</v>
      </c>
      <c r="L34" s="117">
        <v>0.88600000000000001</v>
      </c>
      <c r="M34" s="117">
        <v>0.88700000000000001</v>
      </c>
    </row>
    <row r="35" spans="1:13" x14ac:dyDescent="0.25">
      <c r="A35" s="105">
        <v>58</v>
      </c>
      <c r="B35" s="117">
        <v>0.88900000000000001</v>
      </c>
      <c r="C35" s="117">
        <v>0.89</v>
      </c>
      <c r="D35" s="117">
        <v>0.89100000000000001</v>
      </c>
      <c r="E35" s="117">
        <v>0.89200000000000002</v>
      </c>
      <c r="F35" s="117">
        <v>0.89400000000000002</v>
      </c>
      <c r="G35" s="117">
        <v>0.89500000000000002</v>
      </c>
      <c r="H35" s="117">
        <v>0.89600000000000002</v>
      </c>
      <c r="I35" s="117">
        <v>0.89800000000000002</v>
      </c>
      <c r="J35" s="117">
        <v>0.89900000000000002</v>
      </c>
      <c r="K35" s="117">
        <v>0.9</v>
      </c>
      <c r="L35" s="117">
        <v>0.90100000000000002</v>
      </c>
      <c r="M35" s="117">
        <v>0.90300000000000002</v>
      </c>
    </row>
    <row r="36" spans="1:13" x14ac:dyDescent="0.25">
      <c r="A36" s="105">
        <v>59</v>
      </c>
      <c r="B36" s="117">
        <v>0.90400000000000003</v>
      </c>
      <c r="C36" s="117">
        <v>0.90500000000000003</v>
      </c>
      <c r="D36" s="117">
        <v>0.90600000000000003</v>
      </c>
      <c r="E36" s="117">
        <v>0.90800000000000003</v>
      </c>
      <c r="F36" s="117">
        <v>0.90900000000000003</v>
      </c>
      <c r="G36" s="117">
        <v>0.91</v>
      </c>
      <c r="H36" s="117">
        <v>0.91100000000000003</v>
      </c>
      <c r="I36" s="117">
        <v>0.91300000000000003</v>
      </c>
      <c r="J36" s="117">
        <v>0.91400000000000003</v>
      </c>
      <c r="K36" s="117">
        <v>0.91500000000000004</v>
      </c>
      <c r="L36" s="117">
        <v>0.91700000000000004</v>
      </c>
      <c r="M36" s="117">
        <v>0.91800000000000004</v>
      </c>
    </row>
    <row r="37" spans="1:13" x14ac:dyDescent="0.25">
      <c r="A37" s="105">
        <v>60</v>
      </c>
      <c r="B37" s="117">
        <v>0.91900000000000004</v>
      </c>
      <c r="C37" s="117">
        <v>0.92</v>
      </c>
      <c r="D37" s="117">
        <v>0.92200000000000004</v>
      </c>
      <c r="E37" s="117">
        <v>0.92300000000000004</v>
      </c>
      <c r="F37" s="117">
        <v>0.92400000000000004</v>
      </c>
      <c r="G37" s="117">
        <v>0.92600000000000005</v>
      </c>
      <c r="H37" s="117">
        <v>0.92700000000000005</v>
      </c>
      <c r="I37" s="117">
        <v>0.92800000000000005</v>
      </c>
      <c r="J37" s="117">
        <v>0.93</v>
      </c>
      <c r="K37" s="117">
        <v>0.93100000000000005</v>
      </c>
      <c r="L37" s="117">
        <v>0.93200000000000005</v>
      </c>
      <c r="M37" s="117">
        <v>0.93300000000000005</v>
      </c>
    </row>
    <row r="38" spans="1:13" x14ac:dyDescent="0.25">
      <c r="A38" s="105">
        <v>61</v>
      </c>
      <c r="B38" s="117">
        <v>0.93500000000000005</v>
      </c>
      <c r="C38" s="117">
        <v>0.93600000000000005</v>
      </c>
      <c r="D38" s="117">
        <v>0.93700000000000006</v>
      </c>
      <c r="E38" s="117">
        <v>0.93899999999999995</v>
      </c>
      <c r="F38" s="117">
        <v>0.94</v>
      </c>
      <c r="G38" s="117">
        <v>0.94099999999999995</v>
      </c>
      <c r="H38" s="117">
        <v>0.94299999999999995</v>
      </c>
      <c r="I38" s="117">
        <v>0.94399999999999995</v>
      </c>
      <c r="J38" s="117">
        <v>0.94499999999999995</v>
      </c>
      <c r="K38" s="117">
        <v>0.94699999999999995</v>
      </c>
      <c r="L38" s="117">
        <v>0.94799999999999995</v>
      </c>
      <c r="M38" s="117">
        <v>0.94899999999999995</v>
      </c>
    </row>
    <row r="39" spans="1:13" x14ac:dyDescent="0.25">
      <c r="A39" s="105">
        <v>62</v>
      </c>
      <c r="B39" s="117">
        <v>0.95099999999999996</v>
      </c>
      <c r="C39" s="117">
        <v>0.95199999999999996</v>
      </c>
      <c r="D39" s="117">
        <v>0.95299999999999996</v>
      </c>
      <c r="E39" s="117">
        <v>0.95499999999999996</v>
      </c>
      <c r="F39" s="117">
        <v>0.95599999999999996</v>
      </c>
      <c r="G39" s="117">
        <v>0.95699999999999996</v>
      </c>
      <c r="H39" s="117">
        <v>0.95899999999999996</v>
      </c>
      <c r="I39" s="117">
        <v>0.96</v>
      </c>
      <c r="J39" s="117">
        <v>0.96099999999999997</v>
      </c>
      <c r="K39" s="117">
        <v>0.96299999999999997</v>
      </c>
      <c r="L39" s="117">
        <v>0.96399999999999997</v>
      </c>
      <c r="M39" s="117">
        <v>0.96599999999999997</v>
      </c>
    </row>
    <row r="40" spans="1:13" x14ac:dyDescent="0.25">
      <c r="A40" s="105">
        <v>63</v>
      </c>
      <c r="B40" s="117">
        <v>0.96699999999999997</v>
      </c>
      <c r="C40" s="117">
        <v>0.96799999999999997</v>
      </c>
      <c r="D40" s="117">
        <v>0.97</v>
      </c>
      <c r="E40" s="117">
        <v>0.97099999999999997</v>
      </c>
      <c r="F40" s="117">
        <v>0.97199999999999998</v>
      </c>
      <c r="G40" s="117">
        <v>0.97399999999999998</v>
      </c>
      <c r="H40" s="117">
        <v>0.97499999999999998</v>
      </c>
      <c r="I40" s="117">
        <v>0.97599999999999998</v>
      </c>
      <c r="J40" s="117">
        <v>0.97799999999999998</v>
      </c>
      <c r="K40" s="117">
        <v>0.97899999999999998</v>
      </c>
      <c r="L40" s="117">
        <v>0.98099999999999998</v>
      </c>
      <c r="M40" s="117">
        <v>0.98199999999999998</v>
      </c>
    </row>
    <row r="41" spans="1:13" x14ac:dyDescent="0.25">
      <c r="A41" s="105">
        <v>64</v>
      </c>
      <c r="B41" s="117">
        <v>0.98299999999999998</v>
      </c>
      <c r="C41" s="117">
        <v>0.98499999999999999</v>
      </c>
      <c r="D41" s="117">
        <v>0.98599999999999999</v>
      </c>
      <c r="E41" s="117">
        <v>0.98699999999999999</v>
      </c>
      <c r="F41" s="117">
        <v>0.98899999999999999</v>
      </c>
      <c r="G41" s="117">
        <v>0.99</v>
      </c>
      <c r="H41" s="117">
        <v>0.99199999999999999</v>
      </c>
      <c r="I41" s="117">
        <v>0.99299999999999999</v>
      </c>
      <c r="J41" s="117">
        <v>0.99399999999999999</v>
      </c>
      <c r="K41" s="117">
        <v>0.996</v>
      </c>
      <c r="L41" s="117">
        <v>0.997</v>
      </c>
      <c r="M41" s="117">
        <v>0.999</v>
      </c>
    </row>
    <row r="42" spans="1:13" x14ac:dyDescent="0.25">
      <c r="A42" s="105">
        <v>65</v>
      </c>
      <c r="B42" s="117">
        <v>1</v>
      </c>
      <c r="C42" s="117"/>
      <c r="D42" s="117"/>
      <c r="E42" s="117"/>
      <c r="F42" s="117"/>
      <c r="G42" s="117"/>
      <c r="H42" s="117"/>
      <c r="I42" s="117"/>
      <c r="J42" s="117"/>
      <c r="K42" s="117"/>
      <c r="L42" s="117"/>
      <c r="M42" s="117"/>
    </row>
    <row r="44" spans="1:13" ht="39.6" customHeight="1" x14ac:dyDescent="0.25"/>
    <row r="46" spans="1:13" ht="27.6" customHeight="1" x14ac:dyDescent="0.25"/>
  </sheetData>
  <sheetProtection algorithmName="SHA-512" hashValue="rmc3S9cMcxtgxtD1X6S5+UvcFZqHHk69fzsh59gN5AwMzJ7IzJzXeJ0F0neXtU7tE+Tlpz+Afs5WvjRh1Ib3Qg==" saltValue="Ul/3K7sDyOsArchdinW1qw==" spinCount="100000" sheet="1" objects="1" scenarios="1"/>
  <conditionalFormatting sqref="A6:A16 A18:A21">
    <cfRule type="expression" dxfId="1317" priority="15" stopIfTrue="1">
      <formula>MOD(ROW(),2)=0</formula>
    </cfRule>
    <cfRule type="expression" dxfId="1316" priority="16" stopIfTrue="1">
      <formula>MOD(ROW(),2)&lt;&gt;0</formula>
    </cfRule>
  </conditionalFormatting>
  <conditionalFormatting sqref="B6:M16 C17:M21">
    <cfRule type="expression" dxfId="1315" priority="17" stopIfTrue="1">
      <formula>MOD(ROW(),2)=0</formula>
    </cfRule>
    <cfRule type="expression" dxfId="1314" priority="18" stopIfTrue="1">
      <formula>MOD(ROW(),2)&lt;&gt;0</formula>
    </cfRule>
  </conditionalFormatting>
  <conditionalFormatting sqref="A17">
    <cfRule type="expression" dxfId="1313" priority="9" stopIfTrue="1">
      <formula>MOD(ROW(),2)=0</formula>
    </cfRule>
    <cfRule type="expression" dxfId="1312" priority="10" stopIfTrue="1">
      <formula>MOD(ROW(),2)&lt;&gt;0</formula>
    </cfRule>
  </conditionalFormatting>
  <conditionalFormatting sqref="B17">
    <cfRule type="expression" dxfId="1311" priority="7" stopIfTrue="1">
      <formula>MOD(ROW(),2)=0</formula>
    </cfRule>
    <cfRule type="expression" dxfId="1310" priority="8" stopIfTrue="1">
      <formula>MOD(ROW(),2)&lt;&gt;0</formula>
    </cfRule>
  </conditionalFormatting>
  <conditionalFormatting sqref="B18:B21">
    <cfRule type="expression" dxfId="1309" priority="5" stopIfTrue="1">
      <formula>MOD(ROW(),2)=0</formula>
    </cfRule>
    <cfRule type="expression" dxfId="1308" priority="6" stopIfTrue="1">
      <formula>MOD(ROW(),2)&lt;&gt;0</formula>
    </cfRule>
  </conditionalFormatting>
  <conditionalFormatting sqref="A26:A42">
    <cfRule type="expression" dxfId="1307" priority="1" stopIfTrue="1">
      <formula>MOD(ROW(),2)=0</formula>
    </cfRule>
    <cfRule type="expression" dxfId="1306" priority="2" stopIfTrue="1">
      <formula>MOD(ROW(),2)&lt;&gt;0</formula>
    </cfRule>
  </conditionalFormatting>
  <conditionalFormatting sqref="B26:M42">
    <cfRule type="expression" dxfId="1305" priority="3" stopIfTrue="1">
      <formula>MOD(ROW(),2)=0</formula>
    </cfRule>
    <cfRule type="expression" dxfId="1304" priority="4" stopIfTrue="1">
      <formula>MOD(ROW(),2)&lt;&gt;0</formula>
    </cfRule>
  </conditionalFormatting>
  <hyperlinks>
    <hyperlink ref="B24" location="Assumptions!A1" display="Assumptions" xr:uid="{4CC2A5ED-432C-4652-912A-02DB38CF85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3"/>
  <dimension ref="A1:AB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x-409</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412</v>
      </c>
      <c r="C10" s="83"/>
      <c r="D10" s="83"/>
      <c r="E10" s="83"/>
      <c r="F10" s="83"/>
      <c r="G10" s="83"/>
      <c r="H10" s="83"/>
      <c r="I10" s="83"/>
      <c r="J10" s="83"/>
      <c r="K10" s="83"/>
      <c r="L10" s="83"/>
      <c r="M10" s="83"/>
      <c r="P10" s="82" t="s">
        <v>2</v>
      </c>
      <c r="Q10" s="83" t="s">
        <v>416</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409</v>
      </c>
      <c r="C14" s="83"/>
      <c r="D14" s="83"/>
      <c r="E14" s="83"/>
      <c r="F14" s="83"/>
      <c r="G14" s="83"/>
      <c r="H14" s="83"/>
      <c r="I14" s="83"/>
      <c r="J14" s="83"/>
      <c r="K14" s="83"/>
      <c r="L14" s="83"/>
      <c r="M14" s="83"/>
      <c r="P14" s="82" t="s">
        <v>18</v>
      </c>
      <c r="Q14" s="83">
        <v>409</v>
      </c>
      <c r="R14" s="83"/>
      <c r="S14" s="83"/>
      <c r="T14" s="83"/>
      <c r="U14" s="83"/>
      <c r="V14" s="83"/>
      <c r="W14" s="83"/>
      <c r="X14" s="83"/>
      <c r="Y14" s="83"/>
      <c r="Z14" s="83"/>
      <c r="AA14" s="83"/>
      <c r="AB14" s="83"/>
    </row>
    <row r="15" spans="1:28" x14ac:dyDescent="0.25">
      <c r="A15" s="82" t="s">
        <v>53</v>
      </c>
      <c r="B15" s="83" t="s">
        <v>413</v>
      </c>
      <c r="C15" s="83"/>
      <c r="D15" s="83"/>
      <c r="E15" s="83"/>
      <c r="F15" s="83"/>
      <c r="G15" s="83"/>
      <c r="H15" s="83"/>
      <c r="I15" s="83"/>
      <c r="J15" s="83"/>
      <c r="K15" s="83"/>
      <c r="L15" s="83"/>
      <c r="M15" s="83"/>
      <c r="P15" s="82" t="s">
        <v>53</v>
      </c>
      <c r="Q15" s="83" t="s">
        <v>417</v>
      </c>
      <c r="R15" s="83"/>
      <c r="S15" s="83"/>
      <c r="T15" s="83"/>
      <c r="U15" s="83"/>
      <c r="V15" s="83"/>
      <c r="W15" s="83"/>
      <c r="X15" s="83"/>
      <c r="Y15" s="83"/>
      <c r="Z15" s="83"/>
      <c r="AA15" s="83"/>
      <c r="AB15" s="83"/>
    </row>
    <row r="16" spans="1:28" x14ac:dyDescent="0.25">
      <c r="A16" s="82" t="s">
        <v>54</v>
      </c>
      <c r="B16" s="83" t="s">
        <v>414</v>
      </c>
      <c r="C16" s="83"/>
      <c r="D16" s="83"/>
      <c r="E16" s="83"/>
      <c r="F16" s="83"/>
      <c r="G16" s="83"/>
      <c r="H16" s="83"/>
      <c r="I16" s="83"/>
      <c r="J16" s="83"/>
      <c r="K16" s="83"/>
      <c r="L16" s="83"/>
      <c r="M16" s="83"/>
      <c r="P16" s="82" t="s">
        <v>54</v>
      </c>
      <c r="Q16" s="83" t="s">
        <v>414</v>
      </c>
      <c r="R16" s="83"/>
      <c r="S16" s="83"/>
      <c r="T16" s="83"/>
      <c r="U16" s="83"/>
      <c r="V16" s="83"/>
      <c r="W16" s="83"/>
      <c r="X16" s="83"/>
      <c r="Y16" s="83"/>
      <c r="Z16" s="83"/>
      <c r="AA16" s="83"/>
      <c r="AB16" s="83"/>
    </row>
    <row r="17" spans="1:28"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c r="P17" s="77" t="s">
        <v>735</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
        <v>725</v>
      </c>
      <c r="C20" s="83"/>
      <c r="D20" s="83"/>
      <c r="E20" s="83"/>
      <c r="F20" s="83"/>
      <c r="G20" s="83"/>
      <c r="H20" s="83"/>
      <c r="I20" s="83"/>
      <c r="J20" s="83"/>
      <c r="K20" s="83"/>
      <c r="L20" s="83"/>
      <c r="M20" s="83"/>
      <c r="P20" s="82" t="s">
        <v>260</v>
      </c>
      <c r="Q20" s="83" t="s">
        <v>725</v>
      </c>
      <c r="R20" s="83"/>
      <c r="S20" s="83"/>
      <c r="T20" s="83"/>
      <c r="U20" s="83"/>
      <c r="V20" s="83"/>
      <c r="W20" s="83"/>
      <c r="X20" s="83"/>
      <c r="Y20" s="83"/>
      <c r="Z20" s="83"/>
      <c r="AA20" s="83"/>
      <c r="AB20" s="83"/>
    </row>
    <row r="21" spans="1:28" x14ac:dyDescent="0.25">
      <c r="A21" s="82" t="s">
        <v>804</v>
      </c>
      <c r="B21" s="83" t="s">
        <v>803</v>
      </c>
      <c r="C21" s="83"/>
      <c r="D21" s="83"/>
      <c r="E21" s="83"/>
      <c r="F21" s="83"/>
      <c r="G21" s="83"/>
      <c r="H21" s="83"/>
      <c r="I21" s="83"/>
      <c r="J21" s="83"/>
      <c r="K21" s="83"/>
      <c r="L21" s="83"/>
      <c r="M21" s="83"/>
      <c r="P21" s="82" t="s">
        <v>804</v>
      </c>
      <c r="Q21" s="83" t="str">
        <f>INDEX('Factor List'!$P:$P,MATCH(Q$15,'Factor List'!$J:$J,0))</f>
        <v>2023 factor review set</v>
      </c>
      <c r="R21" s="83"/>
      <c r="S21" s="83"/>
      <c r="T21" s="83"/>
      <c r="U21" s="83"/>
      <c r="V21" s="83"/>
      <c r="W21" s="83"/>
      <c r="X21" s="83"/>
      <c r="Y21" s="83"/>
      <c r="Z21" s="83"/>
      <c r="AA21" s="83"/>
      <c r="AB21" s="83"/>
    </row>
    <row r="23" spans="1:28" x14ac:dyDescent="0.25">
      <c r="B23" s="107" t="str">
        <f>HYPERLINK("#'Factor List'!A1","Back to Factor List")</f>
        <v>Back to Factor List</v>
      </c>
    </row>
    <row r="24" spans="1:28" x14ac:dyDescent="0.25">
      <c r="B24" s="107" t="s">
        <v>797</v>
      </c>
    </row>
    <row r="26" spans="1:28" x14ac:dyDescent="0.25">
      <c r="A26" s="84" t="s">
        <v>480</v>
      </c>
      <c r="B26" s="84">
        <v>0</v>
      </c>
      <c r="C26" s="84">
        <v>1</v>
      </c>
      <c r="D26" s="84">
        <v>2</v>
      </c>
      <c r="E26" s="84">
        <v>3</v>
      </c>
      <c r="F26" s="84">
        <v>4</v>
      </c>
      <c r="G26" s="84">
        <v>5</v>
      </c>
      <c r="H26" s="84">
        <v>6</v>
      </c>
      <c r="I26" s="84">
        <v>7</v>
      </c>
      <c r="J26" s="84">
        <v>8</v>
      </c>
      <c r="K26" s="84">
        <v>9</v>
      </c>
      <c r="L26" s="84">
        <v>10</v>
      </c>
      <c r="M26" s="84">
        <v>11</v>
      </c>
      <c r="P26" s="104" t="s">
        <v>480</v>
      </c>
      <c r="Q26" s="104">
        <v>0</v>
      </c>
      <c r="R26" s="104">
        <v>1</v>
      </c>
      <c r="S26" s="104">
        <v>2</v>
      </c>
      <c r="T26" s="104">
        <v>3</v>
      </c>
      <c r="U26" s="104">
        <v>4</v>
      </c>
      <c r="V26" s="104">
        <v>5</v>
      </c>
      <c r="W26" s="104">
        <v>6</v>
      </c>
      <c r="X26" s="104">
        <v>7</v>
      </c>
      <c r="Y26" s="104">
        <v>8</v>
      </c>
      <c r="Z26" s="104">
        <v>9</v>
      </c>
      <c r="AA26" s="104">
        <v>10</v>
      </c>
      <c r="AB26" s="104">
        <v>11</v>
      </c>
    </row>
    <row r="27" spans="1:28" x14ac:dyDescent="0.25">
      <c r="A27" s="85">
        <v>50</v>
      </c>
      <c r="B27" s="86">
        <v>0.19800000000000001</v>
      </c>
      <c r="C27" s="86">
        <v>0.19500000000000001</v>
      </c>
      <c r="D27" s="86">
        <v>0.192</v>
      </c>
      <c r="E27" s="86">
        <v>0.188</v>
      </c>
      <c r="F27" s="86">
        <v>0.185</v>
      </c>
      <c r="G27" s="86">
        <v>0.182</v>
      </c>
      <c r="H27" s="86">
        <v>0.17799999999999999</v>
      </c>
      <c r="I27" s="86">
        <v>0.17499999999999999</v>
      </c>
      <c r="J27" s="86">
        <v>0.17199999999999999</v>
      </c>
      <c r="K27" s="86">
        <v>0.16900000000000001</v>
      </c>
      <c r="L27" s="86">
        <v>0.16500000000000001</v>
      </c>
      <c r="M27" s="86">
        <v>0.16200000000000001</v>
      </c>
      <c r="P27" s="105">
        <v>50</v>
      </c>
      <c r="Q27" s="117">
        <v>0.98499999999999999</v>
      </c>
      <c r="R27" s="117">
        <v>0.98699999999999999</v>
      </c>
      <c r="S27" s="117">
        <v>0.98899999999999999</v>
      </c>
      <c r="T27" s="117">
        <v>0.99</v>
      </c>
      <c r="U27" s="117">
        <v>0.99199999999999999</v>
      </c>
      <c r="V27" s="117">
        <v>0.99399999999999999</v>
      </c>
      <c r="W27" s="117">
        <v>0.995</v>
      </c>
      <c r="X27" s="117">
        <v>0.997</v>
      </c>
      <c r="Y27" s="117">
        <v>0.999</v>
      </c>
      <c r="Z27" s="117">
        <v>1</v>
      </c>
      <c r="AA27" s="117">
        <v>1.002</v>
      </c>
      <c r="AB27" s="117">
        <v>1.0029999999999999</v>
      </c>
    </row>
    <row r="28" spans="1:28" x14ac:dyDescent="0.25">
      <c r="A28" s="85">
        <v>51</v>
      </c>
      <c r="B28" s="86">
        <v>0.159</v>
      </c>
      <c r="C28" s="86">
        <v>0.155</v>
      </c>
      <c r="D28" s="86">
        <v>0.152</v>
      </c>
      <c r="E28" s="86">
        <v>0.14899999999999999</v>
      </c>
      <c r="F28" s="86">
        <v>0.14599999999999999</v>
      </c>
      <c r="G28" s="86">
        <v>0.14199999999999999</v>
      </c>
      <c r="H28" s="86">
        <v>0.13900000000000001</v>
      </c>
      <c r="I28" s="86">
        <v>0.13600000000000001</v>
      </c>
      <c r="J28" s="86">
        <v>0.13200000000000001</v>
      </c>
      <c r="K28" s="86">
        <v>0.129</v>
      </c>
      <c r="L28" s="86">
        <v>0.126</v>
      </c>
      <c r="M28" s="86">
        <v>0.122</v>
      </c>
      <c r="P28" s="105">
        <v>51</v>
      </c>
      <c r="Q28" s="117">
        <v>1.0049999999999999</v>
      </c>
      <c r="R28" s="117">
        <v>1.0069999999999999</v>
      </c>
      <c r="S28" s="117">
        <v>1.008</v>
      </c>
      <c r="T28" s="117">
        <v>1.01</v>
      </c>
      <c r="U28" s="117">
        <v>1.012</v>
      </c>
      <c r="V28" s="117">
        <v>1.0129999999999999</v>
      </c>
      <c r="W28" s="117">
        <v>1.0149999999999999</v>
      </c>
      <c r="X28" s="117">
        <v>1.0169999999999999</v>
      </c>
      <c r="Y28" s="117">
        <v>1.018</v>
      </c>
      <c r="Z28" s="117">
        <v>1.02</v>
      </c>
      <c r="AA28" s="117">
        <v>1.022</v>
      </c>
      <c r="AB28" s="117">
        <v>1.024</v>
      </c>
    </row>
    <row r="29" spans="1:28" x14ac:dyDescent="0.25">
      <c r="A29" s="85">
        <v>52</v>
      </c>
      <c r="B29" s="86">
        <v>0.11899999999999999</v>
      </c>
      <c r="C29" s="86">
        <v>0.11600000000000001</v>
      </c>
      <c r="D29" s="86">
        <v>0.113</v>
      </c>
      <c r="E29" s="86">
        <v>0.109</v>
      </c>
      <c r="F29" s="86">
        <v>0.106</v>
      </c>
      <c r="G29" s="86">
        <v>0.10299999999999999</v>
      </c>
      <c r="H29" s="86">
        <v>9.9000000000000005E-2</v>
      </c>
      <c r="I29" s="86">
        <v>9.6000000000000002E-2</v>
      </c>
      <c r="J29" s="86">
        <v>9.2999999999999999E-2</v>
      </c>
      <c r="K29" s="86">
        <v>8.8999999999999996E-2</v>
      </c>
      <c r="L29" s="86">
        <v>8.5999999999999993E-2</v>
      </c>
      <c r="M29" s="86">
        <v>8.3000000000000004E-2</v>
      </c>
      <c r="P29" s="105">
        <v>52</v>
      </c>
      <c r="Q29" s="117">
        <v>1.0249999999999999</v>
      </c>
      <c r="R29" s="117">
        <v>1.0269999999999999</v>
      </c>
      <c r="S29" s="117">
        <v>1.0289999999999999</v>
      </c>
      <c r="T29" s="117">
        <v>1.03</v>
      </c>
      <c r="U29" s="117">
        <v>1.032</v>
      </c>
      <c r="V29" s="117">
        <v>1.034</v>
      </c>
      <c r="W29" s="117">
        <v>1.0349999999999999</v>
      </c>
      <c r="X29" s="117">
        <v>1.0369999999999999</v>
      </c>
      <c r="Y29" s="117">
        <v>1.0389999999999999</v>
      </c>
      <c r="Z29" s="117">
        <v>1.0409999999999999</v>
      </c>
      <c r="AA29" s="117">
        <v>1.042</v>
      </c>
      <c r="AB29" s="117">
        <v>1.044</v>
      </c>
    </row>
    <row r="30" spans="1:28" x14ac:dyDescent="0.25">
      <c r="A30" s="85">
        <v>53</v>
      </c>
      <c r="B30" s="86">
        <v>0.08</v>
      </c>
      <c r="C30" s="86">
        <v>7.5999999999999998E-2</v>
      </c>
      <c r="D30" s="86">
        <v>7.2999999999999995E-2</v>
      </c>
      <c r="E30" s="86">
        <v>7.0000000000000007E-2</v>
      </c>
      <c r="F30" s="86">
        <v>6.6000000000000003E-2</v>
      </c>
      <c r="G30" s="86">
        <v>6.3E-2</v>
      </c>
      <c r="H30" s="86">
        <v>0.06</v>
      </c>
      <c r="I30" s="86">
        <v>5.6000000000000001E-2</v>
      </c>
      <c r="J30" s="86">
        <v>5.2999999999999999E-2</v>
      </c>
      <c r="K30" s="86">
        <v>0.05</v>
      </c>
      <c r="L30" s="86">
        <v>4.5999999999999999E-2</v>
      </c>
      <c r="M30" s="86">
        <v>4.2999999999999997E-2</v>
      </c>
      <c r="P30" s="105">
        <v>53</v>
      </c>
      <c r="Q30" s="117">
        <v>1.046</v>
      </c>
      <c r="R30" s="117">
        <v>1.0469999999999999</v>
      </c>
      <c r="S30" s="117">
        <v>1.0489999999999999</v>
      </c>
      <c r="T30" s="117">
        <v>1.0509999999999999</v>
      </c>
      <c r="U30" s="117">
        <v>1.0529999999999999</v>
      </c>
      <c r="V30" s="117">
        <v>1.054</v>
      </c>
      <c r="W30" s="117">
        <v>1.056</v>
      </c>
      <c r="X30" s="117">
        <v>1.0580000000000001</v>
      </c>
      <c r="Y30" s="117">
        <v>1.06</v>
      </c>
      <c r="Z30" s="117">
        <v>1.0609999999999999</v>
      </c>
      <c r="AA30" s="117">
        <v>1.0629999999999999</v>
      </c>
      <c r="AB30" s="117">
        <v>1.0649999999999999</v>
      </c>
    </row>
    <row r="31" spans="1:28" x14ac:dyDescent="0.25">
      <c r="A31" s="85">
        <v>54</v>
      </c>
      <c r="B31" s="86">
        <v>0.04</v>
      </c>
      <c r="C31" s="86">
        <v>3.6999999999999998E-2</v>
      </c>
      <c r="D31" s="86">
        <v>3.3000000000000002E-2</v>
      </c>
      <c r="E31" s="86">
        <v>0.03</v>
      </c>
      <c r="F31" s="86">
        <v>2.7E-2</v>
      </c>
      <c r="G31" s="86">
        <v>2.3E-2</v>
      </c>
      <c r="H31" s="86">
        <v>0.02</v>
      </c>
      <c r="I31" s="86">
        <v>1.7000000000000001E-2</v>
      </c>
      <c r="J31" s="86">
        <v>1.2999999999999999E-2</v>
      </c>
      <c r="K31" s="86">
        <v>0.01</v>
      </c>
      <c r="L31" s="86">
        <v>7.0000000000000001E-3</v>
      </c>
      <c r="M31" s="86">
        <v>3.0000000000000001E-3</v>
      </c>
      <c r="P31" s="105">
        <v>54</v>
      </c>
      <c r="Q31" s="117">
        <v>1.0669999999999999</v>
      </c>
      <c r="R31" s="117">
        <v>1.0680000000000001</v>
      </c>
      <c r="S31" s="117">
        <v>1.07</v>
      </c>
      <c r="T31" s="117">
        <v>1.0720000000000001</v>
      </c>
      <c r="U31" s="117">
        <v>1.0740000000000001</v>
      </c>
      <c r="V31" s="117">
        <v>1.075</v>
      </c>
      <c r="W31" s="117">
        <v>1.077</v>
      </c>
      <c r="X31" s="117">
        <v>1.079</v>
      </c>
      <c r="Y31" s="117">
        <v>1.081</v>
      </c>
      <c r="Z31" s="117">
        <v>1.083</v>
      </c>
      <c r="AA31" s="117">
        <v>1.0840000000000001</v>
      </c>
      <c r="AB31" s="117">
        <v>1.0860000000000001</v>
      </c>
    </row>
    <row r="32" spans="1:28" x14ac:dyDescent="0.25">
      <c r="A32" s="85">
        <v>55</v>
      </c>
      <c r="B32" s="86">
        <v>0</v>
      </c>
      <c r="C32" s="86"/>
      <c r="D32" s="86"/>
      <c r="E32" s="86"/>
      <c r="F32" s="86"/>
      <c r="G32" s="86"/>
      <c r="H32" s="86"/>
      <c r="I32" s="86"/>
      <c r="J32" s="86"/>
      <c r="K32" s="86"/>
      <c r="L32" s="86"/>
      <c r="M32" s="86"/>
      <c r="P32" s="105">
        <v>55</v>
      </c>
      <c r="Q32" s="117">
        <v>1.0880000000000001</v>
      </c>
      <c r="R32" s="117"/>
      <c r="S32" s="117"/>
      <c r="T32" s="117"/>
      <c r="U32" s="117"/>
      <c r="V32" s="117"/>
      <c r="W32" s="117"/>
      <c r="X32" s="117"/>
      <c r="Y32" s="117"/>
      <c r="Z32" s="117"/>
      <c r="AA32" s="117"/>
      <c r="AB32" s="117"/>
    </row>
    <row r="44" ht="39.6" customHeight="1" x14ac:dyDescent="0.25"/>
    <row r="46" ht="27.6" customHeight="1" x14ac:dyDescent="0.25"/>
  </sheetData>
  <sheetProtection algorithmName="SHA-512" hashValue="yTn2OCbAmqMiNSIPrGJOA6ZZT04+jmOdMBB+rOXgCVw0jVKVcKmrbsil1TouFjVjmD/F/05+LE2JMXiow6VOtw==" saltValue="YH0C+qWwEKr4cQAojw0EFg==" spinCount="100000" sheet="1" objects="1" scenarios="1"/>
  <conditionalFormatting sqref="A6:A16 A18:A21">
    <cfRule type="expression" dxfId="1303" priority="31" stopIfTrue="1">
      <formula>MOD(ROW(),2)=0</formula>
    </cfRule>
    <cfRule type="expression" dxfId="1302" priority="32" stopIfTrue="1">
      <formula>MOD(ROW(),2)&lt;&gt;0</formula>
    </cfRule>
  </conditionalFormatting>
  <conditionalFormatting sqref="B6:M16 C17:M21">
    <cfRule type="expression" dxfId="1301" priority="33" stopIfTrue="1">
      <formula>MOD(ROW(),2)=0</formula>
    </cfRule>
    <cfRule type="expression" dxfId="1300" priority="34" stopIfTrue="1">
      <formula>MOD(ROW(),2)&lt;&gt;0</formula>
    </cfRule>
  </conditionalFormatting>
  <conditionalFormatting sqref="P6:P16 P18:P21">
    <cfRule type="expression" dxfId="1299" priority="39" stopIfTrue="1">
      <formula>MOD(ROW(),2)=0</formula>
    </cfRule>
    <cfRule type="expression" dxfId="1298" priority="40" stopIfTrue="1">
      <formula>MOD(ROW(),2)&lt;&gt;0</formula>
    </cfRule>
  </conditionalFormatting>
  <conditionalFormatting sqref="Q6:AB16 R17:AB21">
    <cfRule type="expression" dxfId="1297" priority="41" stopIfTrue="1">
      <formula>MOD(ROW(),2)=0</formula>
    </cfRule>
    <cfRule type="expression" dxfId="1296" priority="42" stopIfTrue="1">
      <formula>MOD(ROW(),2)&lt;&gt;0</formula>
    </cfRule>
  </conditionalFormatting>
  <conditionalFormatting sqref="A17">
    <cfRule type="expression" dxfId="1295" priority="25" stopIfTrue="1">
      <formula>MOD(ROW(),2)=0</formula>
    </cfRule>
    <cfRule type="expression" dxfId="1294" priority="26" stopIfTrue="1">
      <formula>MOD(ROW(),2)&lt;&gt;0</formula>
    </cfRule>
  </conditionalFormatting>
  <conditionalFormatting sqref="B17">
    <cfRule type="expression" dxfId="1293" priority="23" stopIfTrue="1">
      <formula>MOD(ROW(),2)=0</formula>
    </cfRule>
    <cfRule type="expression" dxfId="1292" priority="24" stopIfTrue="1">
      <formula>MOD(ROW(),2)&lt;&gt;0</formula>
    </cfRule>
  </conditionalFormatting>
  <conditionalFormatting sqref="P17">
    <cfRule type="expression" dxfId="1291" priority="21" stopIfTrue="1">
      <formula>MOD(ROW(),2)=0</formula>
    </cfRule>
    <cfRule type="expression" dxfId="1290" priority="22" stopIfTrue="1">
      <formula>MOD(ROW(),2)&lt;&gt;0</formula>
    </cfRule>
  </conditionalFormatting>
  <conditionalFormatting sqref="Q17">
    <cfRule type="expression" dxfId="1289" priority="19" stopIfTrue="1">
      <formula>MOD(ROW(),2)=0</formula>
    </cfRule>
    <cfRule type="expression" dxfId="1288" priority="20" stopIfTrue="1">
      <formula>MOD(ROW(),2)&lt;&gt;0</formula>
    </cfRule>
  </conditionalFormatting>
  <conditionalFormatting sqref="B18:B21">
    <cfRule type="expression" dxfId="1287" priority="17" stopIfTrue="1">
      <formula>MOD(ROW(),2)=0</formula>
    </cfRule>
    <cfRule type="expression" dxfId="1286" priority="18" stopIfTrue="1">
      <formula>MOD(ROW(),2)&lt;&gt;0</formula>
    </cfRule>
  </conditionalFormatting>
  <conditionalFormatting sqref="Q18 Q20:Q21">
    <cfRule type="expression" dxfId="1285" priority="15" stopIfTrue="1">
      <formula>MOD(ROW(),2)=0</formula>
    </cfRule>
    <cfRule type="expression" dxfId="1284" priority="16" stopIfTrue="1">
      <formula>MOD(ROW(),2)&lt;&gt;0</formula>
    </cfRule>
  </conditionalFormatting>
  <conditionalFormatting sqref="P26:P32">
    <cfRule type="expression" dxfId="1283" priority="7" stopIfTrue="1">
      <formula>MOD(ROW(),2)=0</formula>
    </cfRule>
    <cfRule type="expression" dxfId="1282" priority="8" stopIfTrue="1">
      <formula>MOD(ROW(),2)&lt;&gt;0</formula>
    </cfRule>
  </conditionalFormatting>
  <conditionalFormatting sqref="Q26:AB32">
    <cfRule type="expression" dxfId="1281" priority="9" stopIfTrue="1">
      <formula>MOD(ROW(),2)=0</formula>
    </cfRule>
    <cfRule type="expression" dxfId="1280" priority="10" stopIfTrue="1">
      <formula>MOD(ROW(),2)&lt;&gt;0</formula>
    </cfRule>
  </conditionalFormatting>
  <conditionalFormatting sqref="A26:A32">
    <cfRule type="expression" dxfId="1279" priority="3" stopIfTrue="1">
      <formula>MOD(ROW(),2)=0</formula>
    </cfRule>
    <cfRule type="expression" dxfId="1278" priority="4" stopIfTrue="1">
      <formula>MOD(ROW(),2)&lt;&gt;0</formula>
    </cfRule>
  </conditionalFormatting>
  <conditionalFormatting sqref="B26:M32">
    <cfRule type="expression" dxfId="1277" priority="5" stopIfTrue="1">
      <formula>MOD(ROW(),2)=0</formula>
    </cfRule>
    <cfRule type="expression" dxfId="1276" priority="6" stopIfTrue="1">
      <formula>MOD(ROW(),2)&lt;&gt;0</formula>
    </cfRule>
  </conditionalFormatting>
  <conditionalFormatting sqref="Q19">
    <cfRule type="expression" dxfId="1275" priority="1" stopIfTrue="1">
      <formula>MOD(ROW(),2)=0</formula>
    </cfRule>
    <cfRule type="expression" dxfId="1274" priority="2" stopIfTrue="1">
      <formula>MOD(ROW(),2)&lt;&gt;0</formula>
    </cfRule>
  </conditionalFormatting>
  <hyperlinks>
    <hyperlink ref="B24" location="Assumptions!A1" display="Assumptions" xr:uid="{B8EE60AD-D5E5-4B64-9588-CB2660BA16C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4"/>
  <dimension ref="A1:AB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x-410</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419</v>
      </c>
      <c r="C10" s="83"/>
      <c r="D10" s="83"/>
      <c r="E10" s="83"/>
      <c r="F10" s="83"/>
      <c r="G10" s="83"/>
      <c r="H10" s="83"/>
      <c r="I10" s="83"/>
      <c r="J10" s="83"/>
      <c r="K10" s="83"/>
      <c r="L10" s="83"/>
      <c r="M10" s="83"/>
      <c r="P10" s="82" t="s">
        <v>2</v>
      </c>
      <c r="Q10" s="83" t="s">
        <v>423</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410</v>
      </c>
      <c r="C14" s="83"/>
      <c r="D14" s="83"/>
      <c r="E14" s="83"/>
      <c r="F14" s="83"/>
      <c r="G14" s="83"/>
      <c r="H14" s="83"/>
      <c r="I14" s="83"/>
      <c r="J14" s="83"/>
      <c r="K14" s="83"/>
      <c r="L14" s="83"/>
      <c r="M14" s="83"/>
      <c r="P14" s="82" t="s">
        <v>18</v>
      </c>
      <c r="Q14" s="83">
        <v>410</v>
      </c>
      <c r="R14" s="83"/>
      <c r="S14" s="83"/>
      <c r="T14" s="83"/>
      <c r="U14" s="83"/>
      <c r="V14" s="83"/>
      <c r="W14" s="83"/>
      <c r="X14" s="83"/>
      <c r="Y14" s="83"/>
      <c r="Z14" s="83"/>
      <c r="AA14" s="83"/>
      <c r="AB14" s="83"/>
    </row>
    <row r="15" spans="1:28" x14ac:dyDescent="0.25">
      <c r="A15" s="82" t="s">
        <v>53</v>
      </c>
      <c r="B15" s="83" t="s">
        <v>420</v>
      </c>
      <c r="C15" s="83"/>
      <c r="D15" s="83"/>
      <c r="E15" s="83"/>
      <c r="F15" s="83"/>
      <c r="G15" s="83"/>
      <c r="H15" s="83"/>
      <c r="I15" s="83"/>
      <c r="J15" s="83"/>
      <c r="K15" s="83"/>
      <c r="L15" s="83"/>
      <c r="M15" s="83"/>
      <c r="P15" s="82" t="s">
        <v>53</v>
      </c>
      <c r="Q15" s="83" t="s">
        <v>424</v>
      </c>
      <c r="R15" s="83"/>
      <c r="S15" s="83"/>
      <c r="T15" s="83"/>
      <c r="U15" s="83"/>
      <c r="V15" s="83"/>
      <c r="W15" s="83"/>
      <c r="X15" s="83"/>
      <c r="Y15" s="83"/>
      <c r="Z15" s="83"/>
      <c r="AA15" s="83"/>
      <c r="AB15" s="83"/>
    </row>
    <row r="16" spans="1:28" x14ac:dyDescent="0.25">
      <c r="A16" s="82" t="s">
        <v>54</v>
      </c>
      <c r="B16" s="83" t="s">
        <v>421</v>
      </c>
      <c r="C16" s="83"/>
      <c r="D16" s="83"/>
      <c r="E16" s="83"/>
      <c r="F16" s="83"/>
      <c r="G16" s="83"/>
      <c r="H16" s="83"/>
      <c r="I16" s="83"/>
      <c r="J16" s="83"/>
      <c r="K16" s="83"/>
      <c r="L16" s="83"/>
      <c r="M16" s="83"/>
      <c r="P16" s="82" t="s">
        <v>54</v>
      </c>
      <c r="Q16" s="83" t="s">
        <v>421</v>
      </c>
      <c r="R16" s="83"/>
      <c r="S16" s="83"/>
      <c r="T16" s="83"/>
      <c r="U16" s="83"/>
      <c r="V16" s="83"/>
      <c r="W16" s="83"/>
      <c r="X16" s="83"/>
      <c r="Y16" s="83"/>
      <c r="Z16" s="83"/>
      <c r="AA16" s="83"/>
      <c r="AB16" s="83"/>
    </row>
    <row r="17" spans="1:28"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c r="P17" s="77" t="s">
        <v>735</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
        <v>725</v>
      </c>
      <c r="C20" s="83"/>
      <c r="D20" s="83"/>
      <c r="E20" s="83"/>
      <c r="F20" s="83"/>
      <c r="G20" s="83"/>
      <c r="H20" s="83"/>
      <c r="I20" s="83"/>
      <c r="J20" s="83"/>
      <c r="K20" s="83"/>
      <c r="L20" s="83"/>
      <c r="M20" s="83"/>
      <c r="P20" s="82" t="s">
        <v>260</v>
      </c>
      <c r="Q20" s="83" t="s">
        <v>725</v>
      </c>
      <c r="R20" s="83"/>
      <c r="S20" s="83"/>
      <c r="T20" s="83"/>
      <c r="U20" s="83"/>
      <c r="V20" s="83"/>
      <c r="W20" s="83"/>
      <c r="X20" s="83"/>
      <c r="Y20" s="83"/>
      <c r="Z20" s="83"/>
      <c r="AA20" s="83"/>
      <c r="AB20" s="83"/>
    </row>
    <row r="21" spans="1:28" x14ac:dyDescent="0.25">
      <c r="A21" s="82" t="s">
        <v>804</v>
      </c>
      <c r="B21" s="83" t="s">
        <v>803</v>
      </c>
      <c r="C21" s="83"/>
      <c r="D21" s="83"/>
      <c r="E21" s="83"/>
      <c r="F21" s="83"/>
      <c r="G21" s="83"/>
      <c r="H21" s="83"/>
      <c r="I21" s="83"/>
      <c r="J21" s="83"/>
      <c r="K21" s="83"/>
      <c r="L21" s="83"/>
      <c r="M21" s="83"/>
      <c r="P21" s="82" t="s">
        <v>804</v>
      </c>
      <c r="Q21" s="83" t="str">
        <f>INDEX('Factor List'!$P:$P,MATCH(Q$15,'Factor List'!$J:$J,0))</f>
        <v>2023 factor review set</v>
      </c>
      <c r="R21" s="83"/>
      <c r="S21" s="83"/>
      <c r="T21" s="83"/>
      <c r="U21" s="83"/>
      <c r="V21" s="83"/>
      <c r="W21" s="83"/>
      <c r="X21" s="83"/>
      <c r="Y21" s="83"/>
      <c r="Z21" s="83"/>
      <c r="AA21" s="83"/>
      <c r="AB21" s="83"/>
    </row>
    <row r="23" spans="1:28" x14ac:dyDescent="0.25">
      <c r="B23" s="107" t="str">
        <f>HYPERLINK("#'Factor List'!A1","Back to Factor List")</f>
        <v>Back to Factor List</v>
      </c>
    </row>
    <row r="24" spans="1:28" x14ac:dyDescent="0.25">
      <c r="B24" s="107" t="s">
        <v>797</v>
      </c>
    </row>
    <row r="26" spans="1:28" x14ac:dyDescent="0.25">
      <c r="A26" s="84" t="s">
        <v>480</v>
      </c>
      <c r="B26" s="84">
        <v>0</v>
      </c>
      <c r="C26" s="84">
        <v>1</v>
      </c>
      <c r="D26" s="84">
        <v>2</v>
      </c>
      <c r="E26" s="84">
        <v>3</v>
      </c>
      <c r="F26" s="84">
        <v>4</v>
      </c>
      <c r="G26" s="84">
        <v>5</v>
      </c>
      <c r="H26" s="84">
        <v>6</v>
      </c>
      <c r="I26" s="84">
        <v>7</v>
      </c>
      <c r="J26" s="84">
        <v>8</v>
      </c>
      <c r="K26" s="84">
        <v>9</v>
      </c>
      <c r="L26" s="84">
        <v>10</v>
      </c>
      <c r="M26" s="84">
        <v>11</v>
      </c>
      <c r="P26" s="104" t="s">
        <v>480</v>
      </c>
      <c r="Q26" s="104">
        <v>0</v>
      </c>
      <c r="R26" s="104">
        <v>1</v>
      </c>
      <c r="S26" s="104">
        <v>2</v>
      </c>
      <c r="T26" s="104">
        <v>3</v>
      </c>
      <c r="U26" s="104">
        <v>4</v>
      </c>
      <c r="V26" s="104">
        <v>5</v>
      </c>
      <c r="W26" s="104">
        <v>6</v>
      </c>
      <c r="X26" s="104">
        <v>7</v>
      </c>
      <c r="Y26" s="104">
        <v>8</v>
      </c>
      <c r="Z26" s="104">
        <v>9</v>
      </c>
      <c r="AA26" s="104">
        <v>10</v>
      </c>
      <c r="AB26" s="104">
        <v>11</v>
      </c>
    </row>
    <row r="27" spans="1:28" x14ac:dyDescent="0.25">
      <c r="A27" s="85">
        <v>50</v>
      </c>
      <c r="B27" s="86">
        <v>0.216</v>
      </c>
      <c r="C27" s="86">
        <v>0.21199999999999999</v>
      </c>
      <c r="D27" s="86">
        <v>0.20899999999999999</v>
      </c>
      <c r="E27" s="86">
        <v>0.20499999999999999</v>
      </c>
      <c r="F27" s="86">
        <v>0.20100000000000001</v>
      </c>
      <c r="G27" s="86">
        <v>0.19800000000000001</v>
      </c>
      <c r="H27" s="86">
        <v>0.19400000000000001</v>
      </c>
      <c r="I27" s="86">
        <v>0.191</v>
      </c>
      <c r="J27" s="86">
        <v>0.187</v>
      </c>
      <c r="K27" s="86">
        <v>0.183</v>
      </c>
      <c r="L27" s="86">
        <v>0.18</v>
      </c>
      <c r="M27" s="86">
        <v>0.17599999999999999</v>
      </c>
      <c r="P27" s="105">
        <v>50</v>
      </c>
      <c r="Q27" s="117">
        <v>1.0720000000000001</v>
      </c>
      <c r="R27" s="117">
        <v>1.0740000000000001</v>
      </c>
      <c r="S27" s="117">
        <v>1.0760000000000001</v>
      </c>
      <c r="T27" s="117">
        <v>1.077</v>
      </c>
      <c r="U27" s="117">
        <v>1.079</v>
      </c>
      <c r="V27" s="117">
        <v>1.081</v>
      </c>
      <c r="W27" s="117">
        <v>1.083</v>
      </c>
      <c r="X27" s="117">
        <v>1.085</v>
      </c>
      <c r="Y27" s="117">
        <v>1.0860000000000001</v>
      </c>
      <c r="Z27" s="117">
        <v>1.0880000000000001</v>
      </c>
      <c r="AA27" s="117">
        <v>1.0900000000000001</v>
      </c>
      <c r="AB27" s="117">
        <v>1.0920000000000001</v>
      </c>
    </row>
    <row r="28" spans="1:28" x14ac:dyDescent="0.25">
      <c r="A28" s="85">
        <v>51</v>
      </c>
      <c r="B28" s="86">
        <v>0.17299999999999999</v>
      </c>
      <c r="C28" s="86">
        <v>0.16900000000000001</v>
      </c>
      <c r="D28" s="86">
        <v>0.16600000000000001</v>
      </c>
      <c r="E28" s="86">
        <v>0.16200000000000001</v>
      </c>
      <c r="F28" s="86">
        <v>0.158</v>
      </c>
      <c r="G28" s="86">
        <v>0.155</v>
      </c>
      <c r="H28" s="86">
        <v>0.151</v>
      </c>
      <c r="I28" s="86">
        <v>0.14799999999999999</v>
      </c>
      <c r="J28" s="86">
        <v>0.14399999999999999</v>
      </c>
      <c r="K28" s="86">
        <v>0.14000000000000001</v>
      </c>
      <c r="L28" s="86">
        <v>0.13700000000000001</v>
      </c>
      <c r="M28" s="86">
        <v>0.13300000000000001</v>
      </c>
      <c r="P28" s="105">
        <v>51</v>
      </c>
      <c r="Q28" s="117">
        <v>1.093</v>
      </c>
      <c r="R28" s="117">
        <v>1.095</v>
      </c>
      <c r="S28" s="117">
        <v>1.097</v>
      </c>
      <c r="T28" s="117">
        <v>1.099</v>
      </c>
      <c r="U28" s="117">
        <v>1.101</v>
      </c>
      <c r="V28" s="117">
        <v>1.103</v>
      </c>
      <c r="W28" s="117">
        <v>1.1040000000000001</v>
      </c>
      <c r="X28" s="117">
        <v>1.1060000000000001</v>
      </c>
      <c r="Y28" s="117">
        <v>1.1080000000000001</v>
      </c>
      <c r="Z28" s="117">
        <v>1.1100000000000001</v>
      </c>
      <c r="AA28" s="117">
        <v>1.1120000000000001</v>
      </c>
      <c r="AB28" s="117">
        <v>1.1140000000000001</v>
      </c>
    </row>
    <row r="29" spans="1:28" x14ac:dyDescent="0.25">
      <c r="A29" s="85">
        <v>52</v>
      </c>
      <c r="B29" s="86">
        <v>0.13</v>
      </c>
      <c r="C29" s="86">
        <v>0.126</v>
      </c>
      <c r="D29" s="86">
        <v>0.122</v>
      </c>
      <c r="E29" s="86">
        <v>0.11899999999999999</v>
      </c>
      <c r="F29" s="86">
        <v>0.115</v>
      </c>
      <c r="G29" s="86">
        <v>0.112</v>
      </c>
      <c r="H29" s="86">
        <v>0.108</v>
      </c>
      <c r="I29" s="86">
        <v>0.105</v>
      </c>
      <c r="J29" s="86">
        <v>0.10100000000000001</v>
      </c>
      <c r="K29" s="86">
        <v>9.7000000000000003E-2</v>
      </c>
      <c r="L29" s="86">
        <v>9.4E-2</v>
      </c>
      <c r="M29" s="86">
        <v>0.09</v>
      </c>
      <c r="P29" s="105">
        <v>52</v>
      </c>
      <c r="Q29" s="117">
        <v>1.115</v>
      </c>
      <c r="R29" s="117">
        <v>1.117</v>
      </c>
      <c r="S29" s="117">
        <v>1.119</v>
      </c>
      <c r="T29" s="117">
        <v>1.121</v>
      </c>
      <c r="U29" s="117">
        <v>1.123</v>
      </c>
      <c r="V29" s="117">
        <v>1.125</v>
      </c>
      <c r="W29" s="117">
        <v>1.1259999999999999</v>
      </c>
      <c r="X29" s="117">
        <v>1.1279999999999999</v>
      </c>
      <c r="Y29" s="117">
        <v>1.1299999999999999</v>
      </c>
      <c r="Z29" s="117">
        <v>1.1319999999999999</v>
      </c>
      <c r="AA29" s="117">
        <v>1.1339999999999999</v>
      </c>
      <c r="AB29" s="117">
        <v>1.1359999999999999</v>
      </c>
    </row>
    <row r="30" spans="1:28" x14ac:dyDescent="0.25">
      <c r="A30" s="85">
        <v>53</v>
      </c>
      <c r="B30" s="86">
        <v>8.6999999999999994E-2</v>
      </c>
      <c r="C30" s="86">
        <v>8.3000000000000004E-2</v>
      </c>
      <c r="D30" s="86">
        <v>7.9000000000000001E-2</v>
      </c>
      <c r="E30" s="86">
        <v>7.5999999999999998E-2</v>
      </c>
      <c r="F30" s="86">
        <v>7.1999999999999995E-2</v>
      </c>
      <c r="G30" s="86">
        <v>6.9000000000000006E-2</v>
      </c>
      <c r="H30" s="86">
        <v>6.5000000000000002E-2</v>
      </c>
      <c r="I30" s="86">
        <v>6.0999999999999999E-2</v>
      </c>
      <c r="J30" s="86">
        <v>5.8000000000000003E-2</v>
      </c>
      <c r="K30" s="86">
        <v>5.3999999999999999E-2</v>
      </c>
      <c r="L30" s="86">
        <v>5.0999999999999997E-2</v>
      </c>
      <c r="M30" s="86">
        <v>4.7E-2</v>
      </c>
      <c r="P30" s="105">
        <v>53</v>
      </c>
      <c r="Q30" s="117">
        <v>1.1379999999999999</v>
      </c>
      <c r="R30" s="117">
        <v>1.1399999999999999</v>
      </c>
      <c r="S30" s="117">
        <v>1.141</v>
      </c>
      <c r="T30" s="117">
        <v>1.143</v>
      </c>
      <c r="U30" s="117">
        <v>1.145</v>
      </c>
      <c r="V30" s="117">
        <v>1.147</v>
      </c>
      <c r="W30" s="117">
        <v>1.149</v>
      </c>
      <c r="X30" s="117">
        <v>1.151</v>
      </c>
      <c r="Y30" s="117">
        <v>1.153</v>
      </c>
      <c r="Z30" s="117">
        <v>1.155</v>
      </c>
      <c r="AA30" s="117">
        <v>1.157</v>
      </c>
      <c r="AB30" s="117">
        <v>1.159</v>
      </c>
    </row>
    <row r="31" spans="1:28" x14ac:dyDescent="0.25">
      <c r="A31" s="85">
        <v>54</v>
      </c>
      <c r="B31" s="86">
        <v>4.2999999999999997E-2</v>
      </c>
      <c r="C31" s="86">
        <v>0.04</v>
      </c>
      <c r="D31" s="86">
        <v>3.5999999999999997E-2</v>
      </c>
      <c r="E31" s="86">
        <v>3.2000000000000001E-2</v>
      </c>
      <c r="F31" s="86">
        <v>2.9000000000000001E-2</v>
      </c>
      <c r="G31" s="86">
        <v>2.5000000000000001E-2</v>
      </c>
      <c r="H31" s="86">
        <v>2.1999999999999999E-2</v>
      </c>
      <c r="I31" s="86">
        <v>1.7999999999999999E-2</v>
      </c>
      <c r="J31" s="86">
        <v>1.4E-2</v>
      </c>
      <c r="K31" s="86">
        <v>1.0999999999999999E-2</v>
      </c>
      <c r="L31" s="86">
        <v>7.0000000000000001E-3</v>
      </c>
      <c r="M31" s="86">
        <v>4.0000000000000001E-3</v>
      </c>
      <c r="P31" s="105">
        <v>54</v>
      </c>
      <c r="Q31" s="117">
        <v>1.1599999999999999</v>
      </c>
      <c r="R31" s="117">
        <v>1.1619999999999999</v>
      </c>
      <c r="S31" s="117">
        <v>1.1639999999999999</v>
      </c>
      <c r="T31" s="117">
        <v>1.1659999999999999</v>
      </c>
      <c r="U31" s="117">
        <v>1.1679999999999999</v>
      </c>
      <c r="V31" s="117">
        <v>1.17</v>
      </c>
      <c r="W31" s="117">
        <v>1.1719999999999999</v>
      </c>
      <c r="X31" s="117">
        <v>1.1739999999999999</v>
      </c>
      <c r="Y31" s="117">
        <v>1.1759999999999999</v>
      </c>
      <c r="Z31" s="117">
        <v>1.1779999999999999</v>
      </c>
      <c r="AA31" s="117">
        <v>1.18</v>
      </c>
      <c r="AB31" s="117">
        <v>1.1819999999999999</v>
      </c>
    </row>
    <row r="32" spans="1:28" x14ac:dyDescent="0.25">
      <c r="A32" s="85">
        <v>55</v>
      </c>
      <c r="B32" s="86">
        <v>0</v>
      </c>
      <c r="C32" s="86"/>
      <c r="D32" s="86"/>
      <c r="E32" s="86"/>
      <c r="F32" s="86"/>
      <c r="G32" s="86"/>
      <c r="H32" s="86"/>
      <c r="I32" s="86"/>
      <c r="J32" s="86"/>
      <c r="K32" s="86"/>
      <c r="L32" s="86"/>
      <c r="M32" s="86"/>
      <c r="P32" s="105">
        <v>55</v>
      </c>
      <c r="Q32" s="117">
        <v>1.1839999999999999</v>
      </c>
      <c r="R32" s="117"/>
      <c r="S32" s="117"/>
      <c r="T32" s="117"/>
      <c r="U32" s="117"/>
      <c r="V32" s="117"/>
      <c r="W32" s="117"/>
      <c r="X32" s="117"/>
      <c r="Y32" s="117"/>
      <c r="Z32" s="117"/>
      <c r="AA32" s="117"/>
      <c r="AB32" s="117"/>
    </row>
    <row r="44" ht="39.6" customHeight="1" x14ac:dyDescent="0.25"/>
    <row r="46" ht="27.6" customHeight="1" x14ac:dyDescent="0.25"/>
  </sheetData>
  <sheetProtection algorithmName="SHA-512" hashValue="P0kwKtR357TiCU/JOpeGQr2E0i3MrJmtVAkwfz9PBBRdANilstJbv4UUR0AwOSaPHNbDW/yknoyTF4N+SE0UaQ==" saltValue="sqAUyRuTVf32v1t9xAsZ+A==" spinCount="100000" sheet="1" objects="1" scenarios="1"/>
  <conditionalFormatting sqref="A6:A16 A18:A21">
    <cfRule type="expression" dxfId="1273" priority="35" stopIfTrue="1">
      <formula>MOD(ROW(),2)=0</formula>
    </cfRule>
    <cfRule type="expression" dxfId="1272" priority="36" stopIfTrue="1">
      <formula>MOD(ROW(),2)&lt;&gt;0</formula>
    </cfRule>
  </conditionalFormatting>
  <conditionalFormatting sqref="B6:M16 C17:M21">
    <cfRule type="expression" dxfId="1271" priority="37" stopIfTrue="1">
      <formula>MOD(ROW(),2)=0</formula>
    </cfRule>
    <cfRule type="expression" dxfId="1270" priority="38" stopIfTrue="1">
      <formula>MOD(ROW(),2)&lt;&gt;0</formula>
    </cfRule>
  </conditionalFormatting>
  <conditionalFormatting sqref="P6:P16 P18:P21">
    <cfRule type="expression" dxfId="1269" priority="43" stopIfTrue="1">
      <formula>MOD(ROW(),2)=0</formula>
    </cfRule>
    <cfRule type="expression" dxfId="1268" priority="44" stopIfTrue="1">
      <formula>MOD(ROW(),2)&lt;&gt;0</formula>
    </cfRule>
  </conditionalFormatting>
  <conditionalFormatting sqref="Q6:AB16 R17:AB21">
    <cfRule type="expression" dxfId="1267" priority="45" stopIfTrue="1">
      <formula>MOD(ROW(),2)=0</formula>
    </cfRule>
    <cfRule type="expression" dxfId="1266" priority="46" stopIfTrue="1">
      <formula>MOD(ROW(),2)&lt;&gt;0</formula>
    </cfRule>
  </conditionalFormatting>
  <conditionalFormatting sqref="A17">
    <cfRule type="expression" dxfId="1265" priority="29" stopIfTrue="1">
      <formula>MOD(ROW(),2)=0</formula>
    </cfRule>
    <cfRule type="expression" dxfId="1264" priority="30" stopIfTrue="1">
      <formula>MOD(ROW(),2)&lt;&gt;0</formula>
    </cfRule>
  </conditionalFormatting>
  <conditionalFormatting sqref="B17">
    <cfRule type="expression" dxfId="1263" priority="27" stopIfTrue="1">
      <formula>MOD(ROW(),2)=0</formula>
    </cfRule>
    <cfRule type="expression" dxfId="1262" priority="28" stopIfTrue="1">
      <formula>MOD(ROW(),2)&lt;&gt;0</formula>
    </cfRule>
  </conditionalFormatting>
  <conditionalFormatting sqref="P17">
    <cfRule type="expression" dxfId="1261" priority="25" stopIfTrue="1">
      <formula>MOD(ROW(),2)=0</formula>
    </cfRule>
    <cfRule type="expression" dxfId="1260" priority="26" stopIfTrue="1">
      <formula>MOD(ROW(),2)&lt;&gt;0</formula>
    </cfRule>
  </conditionalFormatting>
  <conditionalFormatting sqref="Q17">
    <cfRule type="expression" dxfId="1259" priority="23" stopIfTrue="1">
      <formula>MOD(ROW(),2)=0</formula>
    </cfRule>
    <cfRule type="expression" dxfId="1258" priority="24" stopIfTrue="1">
      <formula>MOD(ROW(),2)&lt;&gt;0</formula>
    </cfRule>
  </conditionalFormatting>
  <conditionalFormatting sqref="B19:B21">
    <cfRule type="expression" dxfId="1257" priority="21" stopIfTrue="1">
      <formula>MOD(ROW(),2)=0</formula>
    </cfRule>
    <cfRule type="expression" dxfId="1256" priority="22" stopIfTrue="1">
      <formula>MOD(ROW(),2)&lt;&gt;0</formula>
    </cfRule>
  </conditionalFormatting>
  <conditionalFormatting sqref="Q20:Q21">
    <cfRule type="expression" dxfId="1255" priority="19" stopIfTrue="1">
      <formula>MOD(ROW(),2)=0</formula>
    </cfRule>
    <cfRule type="expression" dxfId="1254" priority="20" stopIfTrue="1">
      <formula>MOD(ROW(),2)&lt;&gt;0</formula>
    </cfRule>
  </conditionalFormatting>
  <conditionalFormatting sqref="P26:P32">
    <cfRule type="expression" dxfId="1253" priority="11" stopIfTrue="1">
      <formula>MOD(ROW(),2)=0</formula>
    </cfRule>
    <cfRule type="expression" dxfId="1252" priority="12" stopIfTrue="1">
      <formula>MOD(ROW(),2)&lt;&gt;0</formula>
    </cfRule>
  </conditionalFormatting>
  <conditionalFormatting sqref="Q26:AB32">
    <cfRule type="expression" dxfId="1251" priority="13" stopIfTrue="1">
      <formula>MOD(ROW(),2)=0</formula>
    </cfRule>
    <cfRule type="expression" dxfId="1250" priority="14" stopIfTrue="1">
      <formula>MOD(ROW(),2)&lt;&gt;0</formula>
    </cfRule>
  </conditionalFormatting>
  <conditionalFormatting sqref="A26:A32">
    <cfRule type="expression" dxfId="1249" priority="7" stopIfTrue="1">
      <formula>MOD(ROW(),2)=0</formula>
    </cfRule>
    <cfRule type="expression" dxfId="1248" priority="8" stopIfTrue="1">
      <formula>MOD(ROW(),2)&lt;&gt;0</formula>
    </cfRule>
  </conditionalFormatting>
  <conditionalFormatting sqref="B26:M32">
    <cfRule type="expression" dxfId="1247" priority="9" stopIfTrue="1">
      <formula>MOD(ROW(),2)=0</formula>
    </cfRule>
    <cfRule type="expression" dxfId="1246" priority="10" stopIfTrue="1">
      <formula>MOD(ROW(),2)&lt;&gt;0</formula>
    </cfRule>
  </conditionalFormatting>
  <conditionalFormatting sqref="Q18">
    <cfRule type="expression" dxfId="1245" priority="5" stopIfTrue="1">
      <formula>MOD(ROW(),2)=0</formula>
    </cfRule>
    <cfRule type="expression" dxfId="1244" priority="6" stopIfTrue="1">
      <formula>MOD(ROW(),2)&lt;&gt;0</formula>
    </cfRule>
  </conditionalFormatting>
  <conditionalFormatting sqref="B18">
    <cfRule type="expression" dxfId="1243" priority="3" stopIfTrue="1">
      <formula>MOD(ROW(),2)=0</formula>
    </cfRule>
    <cfRule type="expression" dxfId="1242" priority="4" stopIfTrue="1">
      <formula>MOD(ROW(),2)&lt;&gt;0</formula>
    </cfRule>
  </conditionalFormatting>
  <conditionalFormatting sqref="Q19">
    <cfRule type="expression" dxfId="1241" priority="1" stopIfTrue="1">
      <formula>MOD(ROW(),2)=0</formula>
    </cfRule>
    <cfRule type="expression" dxfId="1240" priority="2" stopIfTrue="1">
      <formula>MOD(ROW(),2)&lt;&gt;0</formula>
    </cfRule>
  </conditionalFormatting>
  <hyperlinks>
    <hyperlink ref="B24" location="Assumptions!A1" display="Assumptions" xr:uid="{B4A542A0-E75F-43D4-A2E8-9C518D930C9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5"/>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426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411</v>
      </c>
      <c r="C14" s="83"/>
      <c r="D14" s="83"/>
      <c r="E14" s="83"/>
      <c r="F14" s="83"/>
      <c r="G14" s="83"/>
      <c r="H14" s="83"/>
      <c r="I14" s="83"/>
      <c r="J14" s="83"/>
      <c r="K14" s="83"/>
      <c r="L14" s="83"/>
      <c r="M14" s="83"/>
    </row>
    <row r="15" spans="1:13" x14ac:dyDescent="0.25">
      <c r="A15" s="82" t="s">
        <v>53</v>
      </c>
      <c r="B15" s="83" t="s">
        <v>427</v>
      </c>
      <c r="C15" s="83"/>
      <c r="D15" s="83"/>
      <c r="E15" s="83"/>
      <c r="F15" s="83"/>
      <c r="G15" s="83"/>
      <c r="H15" s="83"/>
      <c r="I15" s="83"/>
      <c r="J15" s="83"/>
      <c r="K15" s="83"/>
      <c r="L15" s="83"/>
      <c r="M15" s="83"/>
    </row>
    <row r="16" spans="1:13" x14ac:dyDescent="0.25">
      <c r="A16" s="82" t="s">
        <v>54</v>
      </c>
      <c r="B16" s="83" t="s">
        <v>428</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55</v>
      </c>
      <c r="B27" s="86">
        <v>2.1999999999999999E-2</v>
      </c>
      <c r="C27" s="86">
        <v>2.1999999999999999E-2</v>
      </c>
      <c r="D27" s="86">
        <v>2.1999999999999999E-2</v>
      </c>
      <c r="E27" s="86">
        <v>2.1999999999999999E-2</v>
      </c>
      <c r="F27" s="86">
        <v>2.1999999999999999E-2</v>
      </c>
      <c r="G27" s="86">
        <v>2.1999999999999999E-2</v>
      </c>
      <c r="H27" s="86">
        <v>2.1999999999999999E-2</v>
      </c>
      <c r="I27" s="86">
        <v>2.1999999999999999E-2</v>
      </c>
      <c r="J27" s="86">
        <v>2.1000000000000001E-2</v>
      </c>
      <c r="K27" s="86">
        <v>2.1000000000000001E-2</v>
      </c>
      <c r="L27" s="86">
        <v>2.1000000000000001E-2</v>
      </c>
      <c r="M27" s="86">
        <v>2.1000000000000001E-2</v>
      </c>
    </row>
    <row r="28" spans="1:13" x14ac:dyDescent="0.25">
      <c r="A28" s="85">
        <v>56</v>
      </c>
      <c r="B28" s="86">
        <v>2.1000000000000001E-2</v>
      </c>
      <c r="C28" s="86">
        <v>2.1000000000000001E-2</v>
      </c>
      <c r="D28" s="86">
        <v>2.1000000000000001E-2</v>
      </c>
      <c r="E28" s="86">
        <v>2.1000000000000001E-2</v>
      </c>
      <c r="F28" s="86">
        <v>0.02</v>
      </c>
      <c r="G28" s="86">
        <v>0.02</v>
      </c>
      <c r="H28" s="86">
        <v>0.02</v>
      </c>
      <c r="I28" s="86">
        <v>0.02</v>
      </c>
      <c r="J28" s="86">
        <v>0.02</v>
      </c>
      <c r="K28" s="86">
        <v>0.02</v>
      </c>
      <c r="L28" s="86">
        <v>0.02</v>
      </c>
      <c r="M28" s="86">
        <v>0.02</v>
      </c>
    </row>
    <row r="29" spans="1:13" x14ac:dyDescent="0.25">
      <c r="A29" s="85">
        <v>57</v>
      </c>
      <c r="B29" s="86">
        <v>1.9E-2</v>
      </c>
      <c r="C29" s="86">
        <v>1.9E-2</v>
      </c>
      <c r="D29" s="86">
        <v>1.9E-2</v>
      </c>
      <c r="E29" s="86">
        <v>1.9E-2</v>
      </c>
      <c r="F29" s="86">
        <v>1.9E-2</v>
      </c>
      <c r="G29" s="86">
        <v>1.9E-2</v>
      </c>
      <c r="H29" s="86">
        <v>1.9E-2</v>
      </c>
      <c r="I29" s="86">
        <v>1.9E-2</v>
      </c>
      <c r="J29" s="86">
        <v>1.7999999999999999E-2</v>
      </c>
      <c r="K29" s="86">
        <v>1.7999999999999999E-2</v>
      </c>
      <c r="L29" s="86">
        <v>1.7999999999999999E-2</v>
      </c>
      <c r="M29" s="86">
        <v>1.7999999999999999E-2</v>
      </c>
    </row>
    <row r="30" spans="1:13" x14ac:dyDescent="0.25">
      <c r="A30" s="85">
        <v>58</v>
      </c>
      <c r="B30" s="86">
        <v>1.7999999999999999E-2</v>
      </c>
      <c r="C30" s="86">
        <v>1.7999999999999999E-2</v>
      </c>
      <c r="D30" s="86">
        <v>1.7999999999999999E-2</v>
      </c>
      <c r="E30" s="86">
        <v>1.7000000000000001E-2</v>
      </c>
      <c r="F30" s="86">
        <v>1.7000000000000001E-2</v>
      </c>
      <c r="G30" s="86">
        <v>1.7000000000000001E-2</v>
      </c>
      <c r="H30" s="86">
        <v>1.7000000000000001E-2</v>
      </c>
      <c r="I30" s="86">
        <v>1.7000000000000001E-2</v>
      </c>
      <c r="J30" s="86">
        <v>1.7000000000000001E-2</v>
      </c>
      <c r="K30" s="86">
        <v>1.7000000000000001E-2</v>
      </c>
      <c r="L30" s="86">
        <v>1.6E-2</v>
      </c>
      <c r="M30" s="86">
        <v>1.6E-2</v>
      </c>
    </row>
    <row r="31" spans="1:13" x14ac:dyDescent="0.25">
      <c r="A31" s="85">
        <v>59</v>
      </c>
      <c r="B31" s="86">
        <v>1.6E-2</v>
      </c>
      <c r="C31" s="86">
        <v>1.6E-2</v>
      </c>
      <c r="D31" s="86">
        <v>1.6E-2</v>
      </c>
      <c r="E31" s="86">
        <v>1.6E-2</v>
      </c>
      <c r="F31" s="86">
        <v>1.6E-2</v>
      </c>
      <c r="G31" s="86">
        <v>1.4999999999999999E-2</v>
      </c>
      <c r="H31" s="86">
        <v>1.4999999999999999E-2</v>
      </c>
      <c r="I31" s="86">
        <v>1.4999999999999999E-2</v>
      </c>
      <c r="J31" s="86">
        <v>1.4999999999999999E-2</v>
      </c>
      <c r="K31" s="86">
        <v>1.4999999999999999E-2</v>
      </c>
      <c r="L31" s="86">
        <v>1.4999999999999999E-2</v>
      </c>
      <c r="M31" s="86">
        <v>1.4E-2</v>
      </c>
    </row>
    <row r="32" spans="1:13" x14ac:dyDescent="0.25">
      <c r="A32" s="85">
        <v>60</v>
      </c>
      <c r="B32" s="86">
        <v>1.4E-2</v>
      </c>
      <c r="C32" s="86">
        <v>1.4E-2</v>
      </c>
      <c r="D32" s="86">
        <v>1.4E-2</v>
      </c>
      <c r="E32" s="86">
        <v>1.4E-2</v>
      </c>
      <c r="F32" s="86">
        <v>1.2999999999999999E-2</v>
      </c>
      <c r="G32" s="86">
        <v>1.2999999999999999E-2</v>
      </c>
      <c r="H32" s="86">
        <v>1.2999999999999999E-2</v>
      </c>
      <c r="I32" s="86">
        <v>1.2999999999999999E-2</v>
      </c>
      <c r="J32" s="86">
        <v>1.2999999999999999E-2</v>
      </c>
      <c r="K32" s="86">
        <v>1.2E-2</v>
      </c>
      <c r="L32" s="86">
        <v>1.2E-2</v>
      </c>
      <c r="M32" s="86">
        <v>1.2E-2</v>
      </c>
    </row>
    <row r="33" spans="1:13" x14ac:dyDescent="0.25">
      <c r="A33" s="85">
        <v>61</v>
      </c>
      <c r="B33" s="86">
        <v>1.2E-2</v>
      </c>
      <c r="C33" s="86">
        <v>1.2E-2</v>
      </c>
      <c r="D33" s="86">
        <v>1.0999999999999999E-2</v>
      </c>
      <c r="E33" s="86">
        <v>1.0999999999999999E-2</v>
      </c>
      <c r="F33" s="86">
        <v>1.0999999999999999E-2</v>
      </c>
      <c r="G33" s="86">
        <v>1.0999999999999999E-2</v>
      </c>
      <c r="H33" s="86">
        <v>1.0999999999999999E-2</v>
      </c>
      <c r="I33" s="86">
        <v>0.01</v>
      </c>
      <c r="J33" s="86">
        <v>0.01</v>
      </c>
      <c r="K33" s="86">
        <v>0.01</v>
      </c>
      <c r="L33" s="86">
        <v>0.01</v>
      </c>
      <c r="M33" s="86">
        <v>8.9999999999999993E-3</v>
      </c>
    </row>
    <row r="34" spans="1:13" x14ac:dyDescent="0.25">
      <c r="A34" s="85">
        <v>62</v>
      </c>
      <c r="B34" s="86">
        <v>8.9999999999999993E-3</v>
      </c>
      <c r="C34" s="86">
        <v>8.9999999999999993E-3</v>
      </c>
      <c r="D34" s="86">
        <v>8.9999999999999993E-3</v>
      </c>
      <c r="E34" s="86">
        <v>8.9999999999999993E-3</v>
      </c>
      <c r="F34" s="86">
        <v>8.0000000000000002E-3</v>
      </c>
      <c r="G34" s="86">
        <v>8.0000000000000002E-3</v>
      </c>
      <c r="H34" s="86">
        <v>8.0000000000000002E-3</v>
      </c>
      <c r="I34" s="86">
        <v>8.0000000000000002E-3</v>
      </c>
      <c r="J34" s="86">
        <v>7.0000000000000001E-3</v>
      </c>
      <c r="K34" s="86">
        <v>7.0000000000000001E-3</v>
      </c>
      <c r="L34" s="86">
        <v>7.0000000000000001E-3</v>
      </c>
      <c r="M34" s="86">
        <v>7.0000000000000001E-3</v>
      </c>
    </row>
    <row r="35" spans="1:13" x14ac:dyDescent="0.25">
      <c r="A35" s="85">
        <v>63</v>
      </c>
      <c r="B35" s="86">
        <v>6.0000000000000001E-3</v>
      </c>
      <c r="C35" s="86">
        <v>6.0000000000000001E-3</v>
      </c>
      <c r="D35" s="86">
        <v>6.0000000000000001E-3</v>
      </c>
      <c r="E35" s="86">
        <v>6.0000000000000001E-3</v>
      </c>
      <c r="F35" s="86">
        <v>5.0000000000000001E-3</v>
      </c>
      <c r="G35" s="86">
        <v>5.0000000000000001E-3</v>
      </c>
      <c r="H35" s="86">
        <v>5.0000000000000001E-3</v>
      </c>
      <c r="I35" s="86">
        <v>5.0000000000000001E-3</v>
      </c>
      <c r="J35" s="86">
        <v>4.0000000000000001E-3</v>
      </c>
      <c r="K35" s="86">
        <v>4.0000000000000001E-3</v>
      </c>
      <c r="L35" s="86">
        <v>4.0000000000000001E-3</v>
      </c>
      <c r="M35" s="86">
        <v>4.0000000000000001E-3</v>
      </c>
    </row>
    <row r="36" spans="1:13" x14ac:dyDescent="0.25">
      <c r="A36" s="85">
        <v>64</v>
      </c>
      <c r="B36" s="86">
        <v>3.0000000000000001E-3</v>
      </c>
      <c r="C36" s="86">
        <v>3.0000000000000001E-3</v>
      </c>
      <c r="D36" s="86">
        <v>3.0000000000000001E-3</v>
      </c>
      <c r="E36" s="86">
        <v>3.0000000000000001E-3</v>
      </c>
      <c r="F36" s="86">
        <v>2E-3</v>
      </c>
      <c r="G36" s="86">
        <v>2E-3</v>
      </c>
      <c r="H36" s="86">
        <v>2E-3</v>
      </c>
      <c r="I36" s="86">
        <v>1E-3</v>
      </c>
      <c r="J36" s="86">
        <v>1E-3</v>
      </c>
      <c r="K36" s="86">
        <v>1E-3</v>
      </c>
      <c r="L36" s="86">
        <v>1E-3</v>
      </c>
      <c r="M36" s="86">
        <v>0</v>
      </c>
    </row>
    <row r="37" spans="1:13" x14ac:dyDescent="0.25">
      <c r="A37" s="85">
        <v>65</v>
      </c>
      <c r="B37" s="86">
        <v>0</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EOrWFGBU527Wis5ssFJpx/hfqoRt4VAUZPc+pidQgkR4yvZU/T8aMOxcyVqiCaTD6EIor6W06v0z7FjgLs+5Hg==" saltValue="boiz9fvtLJc+4YJaN9E2UA==" spinCount="100000" sheet="1" objects="1" scenarios="1"/>
  <conditionalFormatting sqref="A6:A16 A18:A21">
    <cfRule type="expression" dxfId="1239" priority="21" stopIfTrue="1">
      <formula>MOD(ROW(),2)=0</formula>
    </cfRule>
    <cfRule type="expression" dxfId="1238" priority="22" stopIfTrue="1">
      <formula>MOD(ROW(),2)&lt;&gt;0</formula>
    </cfRule>
  </conditionalFormatting>
  <conditionalFormatting sqref="B6:M16 C17:M21">
    <cfRule type="expression" dxfId="1237" priority="23" stopIfTrue="1">
      <formula>MOD(ROW(),2)=0</formula>
    </cfRule>
    <cfRule type="expression" dxfId="1236" priority="24" stopIfTrue="1">
      <formula>MOD(ROW(),2)&lt;&gt;0</formula>
    </cfRule>
  </conditionalFormatting>
  <conditionalFormatting sqref="A17">
    <cfRule type="expression" dxfId="1235" priority="15" stopIfTrue="1">
      <formula>MOD(ROW(),2)=0</formula>
    </cfRule>
    <cfRule type="expression" dxfId="1234" priority="16" stopIfTrue="1">
      <formula>MOD(ROW(),2)&lt;&gt;0</formula>
    </cfRule>
  </conditionalFormatting>
  <conditionalFormatting sqref="B17">
    <cfRule type="expression" dxfId="1233" priority="13" stopIfTrue="1">
      <formula>MOD(ROW(),2)=0</formula>
    </cfRule>
    <cfRule type="expression" dxfId="1232" priority="14" stopIfTrue="1">
      <formula>MOD(ROW(),2)&lt;&gt;0</formula>
    </cfRule>
  </conditionalFormatting>
  <conditionalFormatting sqref="B19:B21">
    <cfRule type="expression" dxfId="1231" priority="11" stopIfTrue="1">
      <formula>MOD(ROW(),2)=0</formula>
    </cfRule>
    <cfRule type="expression" dxfId="1230" priority="12" stopIfTrue="1">
      <formula>MOD(ROW(),2)&lt;&gt;0</formula>
    </cfRule>
  </conditionalFormatting>
  <conditionalFormatting sqref="A26:A37">
    <cfRule type="expression" dxfId="1229" priority="3" stopIfTrue="1">
      <formula>MOD(ROW(),2)=0</formula>
    </cfRule>
    <cfRule type="expression" dxfId="1228" priority="4" stopIfTrue="1">
      <formula>MOD(ROW(),2)&lt;&gt;0</formula>
    </cfRule>
  </conditionalFormatting>
  <conditionalFormatting sqref="B26:M37">
    <cfRule type="expression" dxfId="1227" priority="5" stopIfTrue="1">
      <formula>MOD(ROW(),2)=0</formula>
    </cfRule>
    <cfRule type="expression" dxfId="1226" priority="6" stopIfTrue="1">
      <formula>MOD(ROW(),2)&lt;&gt;0</formula>
    </cfRule>
  </conditionalFormatting>
  <conditionalFormatting sqref="B18">
    <cfRule type="expression" dxfId="1225" priority="1" stopIfTrue="1">
      <formula>MOD(ROW(),2)=0</formula>
    </cfRule>
    <cfRule type="expression" dxfId="1224" priority="2" stopIfTrue="1">
      <formula>MOD(ROW(),2)&lt;&gt;0</formula>
    </cfRule>
  </conditionalFormatting>
  <hyperlinks>
    <hyperlink ref="B24" location="Assumptions!A1" display="Assumptions" xr:uid="{C2956D00-B1B8-4784-B537-6A63387699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6"/>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430</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412</v>
      </c>
      <c r="C14" s="83"/>
      <c r="D14" s="83"/>
      <c r="E14" s="83"/>
      <c r="F14" s="83"/>
      <c r="G14" s="83"/>
      <c r="H14" s="83"/>
      <c r="I14" s="83"/>
      <c r="J14" s="83"/>
      <c r="K14" s="83"/>
      <c r="L14" s="83"/>
      <c r="M14" s="83"/>
    </row>
    <row r="15" spans="1:13" x14ac:dyDescent="0.25">
      <c r="A15" s="82" t="s">
        <v>53</v>
      </c>
      <c r="B15" s="83" t="s">
        <v>431</v>
      </c>
      <c r="C15" s="83"/>
      <c r="D15" s="83"/>
      <c r="E15" s="83"/>
      <c r="F15" s="83"/>
      <c r="G15" s="83"/>
      <c r="H15" s="83"/>
      <c r="I15" s="83"/>
      <c r="J15" s="83"/>
      <c r="K15" s="83"/>
      <c r="L15" s="83"/>
      <c r="M15" s="83"/>
    </row>
    <row r="16" spans="1:13" x14ac:dyDescent="0.25">
      <c r="A16" s="82" t="s">
        <v>54</v>
      </c>
      <c r="B16" s="83" t="s">
        <v>432</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0.83399999999999996</v>
      </c>
      <c r="C27" s="86">
        <v>0.83699999999999997</v>
      </c>
      <c r="D27" s="86">
        <v>0.83899999999999997</v>
      </c>
      <c r="E27" s="86">
        <v>0.84199999999999997</v>
      </c>
      <c r="F27" s="86">
        <v>0.84399999999999997</v>
      </c>
      <c r="G27" s="86">
        <v>0.84599999999999997</v>
      </c>
      <c r="H27" s="86">
        <v>0.84899999999999998</v>
      </c>
      <c r="I27" s="86">
        <v>0.85099999999999998</v>
      </c>
      <c r="J27" s="86">
        <v>0.85299999999999998</v>
      </c>
      <c r="K27" s="86">
        <v>0.85599999999999998</v>
      </c>
      <c r="L27" s="86">
        <v>0.85799999999999998</v>
      </c>
      <c r="M27" s="86">
        <v>0.86</v>
      </c>
    </row>
    <row r="28" spans="1:13" x14ac:dyDescent="0.25">
      <c r="A28" s="85">
        <v>51</v>
      </c>
      <c r="B28" s="86">
        <v>0.86299999999999999</v>
      </c>
      <c r="C28" s="86">
        <v>0.86499999999999999</v>
      </c>
      <c r="D28" s="86">
        <v>0.86799999999999999</v>
      </c>
      <c r="E28" s="86">
        <v>0.87</v>
      </c>
      <c r="F28" s="86">
        <v>0.873</v>
      </c>
      <c r="G28" s="86">
        <v>0.875</v>
      </c>
      <c r="H28" s="86">
        <v>0.878</v>
      </c>
      <c r="I28" s="86">
        <v>0.88100000000000001</v>
      </c>
      <c r="J28" s="86">
        <v>0.88300000000000001</v>
      </c>
      <c r="K28" s="86">
        <v>0.88600000000000001</v>
      </c>
      <c r="L28" s="86">
        <v>0.88800000000000001</v>
      </c>
      <c r="M28" s="86">
        <v>0.89100000000000001</v>
      </c>
    </row>
    <row r="29" spans="1:13" x14ac:dyDescent="0.25">
      <c r="A29" s="85">
        <v>52</v>
      </c>
      <c r="B29" s="86">
        <v>0.89300000000000002</v>
      </c>
      <c r="C29" s="86">
        <v>0.89600000000000002</v>
      </c>
      <c r="D29" s="86">
        <v>0.89900000000000002</v>
      </c>
      <c r="E29" s="86">
        <v>0.90100000000000002</v>
      </c>
      <c r="F29" s="86">
        <v>0.90400000000000003</v>
      </c>
      <c r="G29" s="86">
        <v>0.90700000000000003</v>
      </c>
      <c r="H29" s="86">
        <v>0.91</v>
      </c>
      <c r="I29" s="86">
        <v>0.91200000000000003</v>
      </c>
      <c r="J29" s="86">
        <v>0.91500000000000004</v>
      </c>
      <c r="K29" s="86">
        <v>0.91800000000000004</v>
      </c>
      <c r="L29" s="86">
        <v>0.92100000000000004</v>
      </c>
      <c r="M29" s="86">
        <v>0.92300000000000004</v>
      </c>
    </row>
    <row r="30" spans="1:13" x14ac:dyDescent="0.25">
      <c r="A30" s="85">
        <v>53</v>
      </c>
      <c r="B30" s="86">
        <v>0.92600000000000005</v>
      </c>
      <c r="C30" s="86">
        <v>0.92900000000000005</v>
      </c>
      <c r="D30" s="86">
        <v>0.93200000000000005</v>
      </c>
      <c r="E30" s="86">
        <v>0.93500000000000005</v>
      </c>
      <c r="F30" s="86">
        <v>0.93799999999999994</v>
      </c>
      <c r="G30" s="86">
        <v>0.94099999999999995</v>
      </c>
      <c r="H30" s="86">
        <v>0.94399999999999995</v>
      </c>
      <c r="I30" s="86">
        <v>0.94699999999999995</v>
      </c>
      <c r="J30" s="86">
        <v>0.95</v>
      </c>
      <c r="K30" s="86">
        <v>0.95299999999999996</v>
      </c>
      <c r="L30" s="86">
        <v>0.95599999999999996</v>
      </c>
      <c r="M30" s="86">
        <v>0.95899999999999996</v>
      </c>
    </row>
    <row r="31" spans="1:13" x14ac:dyDescent="0.25">
      <c r="A31" s="85">
        <v>54</v>
      </c>
      <c r="B31" s="86">
        <v>0.96199999999999997</v>
      </c>
      <c r="C31" s="86">
        <v>0.96499999999999997</v>
      </c>
      <c r="D31" s="86">
        <v>0.96799999999999997</v>
      </c>
      <c r="E31" s="86">
        <v>0.97099999999999997</v>
      </c>
      <c r="F31" s="86">
        <v>0.97399999999999998</v>
      </c>
      <c r="G31" s="86">
        <v>0.97799999999999998</v>
      </c>
      <c r="H31" s="86">
        <v>0.98099999999999998</v>
      </c>
      <c r="I31" s="86">
        <v>0.98399999999999999</v>
      </c>
      <c r="J31" s="86">
        <v>0.98699999999999999</v>
      </c>
      <c r="K31" s="86">
        <v>0.99</v>
      </c>
      <c r="L31" s="86">
        <v>0.99399999999999999</v>
      </c>
      <c r="M31" s="86">
        <v>0.997</v>
      </c>
    </row>
    <row r="32" spans="1:13" x14ac:dyDescent="0.25">
      <c r="A32" s="85">
        <v>55</v>
      </c>
      <c r="B32" s="86">
        <v>1</v>
      </c>
      <c r="C32" s="86"/>
      <c r="D32" s="86"/>
      <c r="E32" s="86"/>
      <c r="F32" s="86"/>
      <c r="G32" s="86"/>
      <c r="H32" s="86"/>
      <c r="I32" s="86"/>
      <c r="J32" s="86"/>
      <c r="K32" s="86"/>
      <c r="L32" s="86"/>
      <c r="M32" s="86"/>
    </row>
    <row r="44" ht="39.6" customHeight="1" x14ac:dyDescent="0.25"/>
    <row r="46" ht="27.6" customHeight="1" x14ac:dyDescent="0.25"/>
  </sheetData>
  <sheetProtection algorithmName="SHA-512" hashValue="d/MzCaNL6WIHDsBOtPlynCWQD0K3shhsZC+2/jISoQLSPt0d/K3txO2fMuXwLc9YWIWeJQ0yu70zTWXARcKCGA==" saltValue="q6kUqwOCvO66OQASPPOyxw==" spinCount="100000" sheet="1" objects="1" scenarios="1"/>
  <conditionalFormatting sqref="A6:A16 A18:A21">
    <cfRule type="expression" dxfId="1223" priority="21" stopIfTrue="1">
      <formula>MOD(ROW(),2)=0</formula>
    </cfRule>
    <cfRule type="expression" dxfId="1222" priority="22" stopIfTrue="1">
      <formula>MOD(ROW(),2)&lt;&gt;0</formula>
    </cfRule>
  </conditionalFormatting>
  <conditionalFormatting sqref="B6:M16 C17:M21">
    <cfRule type="expression" dxfId="1221" priority="23" stopIfTrue="1">
      <formula>MOD(ROW(),2)=0</formula>
    </cfRule>
    <cfRule type="expression" dxfId="1220" priority="24" stopIfTrue="1">
      <formula>MOD(ROW(),2)&lt;&gt;0</formula>
    </cfRule>
  </conditionalFormatting>
  <conditionalFormatting sqref="A17">
    <cfRule type="expression" dxfId="1219" priority="15" stopIfTrue="1">
      <formula>MOD(ROW(),2)=0</formula>
    </cfRule>
    <cfRule type="expression" dxfId="1218" priority="16" stopIfTrue="1">
      <formula>MOD(ROW(),2)&lt;&gt;0</formula>
    </cfRule>
  </conditionalFormatting>
  <conditionalFormatting sqref="B17">
    <cfRule type="expression" dxfId="1217" priority="13" stopIfTrue="1">
      <formula>MOD(ROW(),2)=0</formula>
    </cfRule>
    <cfRule type="expression" dxfId="1216" priority="14" stopIfTrue="1">
      <formula>MOD(ROW(),2)&lt;&gt;0</formula>
    </cfRule>
  </conditionalFormatting>
  <conditionalFormatting sqref="B19:B21">
    <cfRule type="expression" dxfId="1215" priority="11" stopIfTrue="1">
      <formula>MOD(ROW(),2)=0</formula>
    </cfRule>
    <cfRule type="expression" dxfId="1214" priority="12" stopIfTrue="1">
      <formula>MOD(ROW(),2)&lt;&gt;0</formula>
    </cfRule>
  </conditionalFormatting>
  <conditionalFormatting sqref="A26:A32">
    <cfRule type="expression" dxfId="1213" priority="3" stopIfTrue="1">
      <formula>MOD(ROW(),2)=0</formula>
    </cfRule>
    <cfRule type="expression" dxfId="1212" priority="4" stopIfTrue="1">
      <formula>MOD(ROW(),2)&lt;&gt;0</formula>
    </cfRule>
  </conditionalFormatting>
  <conditionalFormatting sqref="B26:M32">
    <cfRule type="expression" dxfId="1211" priority="5" stopIfTrue="1">
      <formula>MOD(ROW(),2)=0</formula>
    </cfRule>
    <cfRule type="expression" dxfId="1210" priority="6" stopIfTrue="1">
      <formula>MOD(ROW(),2)&lt;&gt;0</formula>
    </cfRule>
  </conditionalFormatting>
  <conditionalFormatting sqref="B18">
    <cfRule type="expression" dxfId="1209" priority="1" stopIfTrue="1">
      <formula>MOD(ROW(),2)=0</formula>
    </cfRule>
    <cfRule type="expression" dxfId="1208" priority="2" stopIfTrue="1">
      <formula>MOD(ROW(),2)&lt;&gt;0</formula>
    </cfRule>
  </conditionalFormatting>
  <hyperlinks>
    <hyperlink ref="B24" location="Assumptions!A1" display="Assumptions" xr:uid="{AEC66958-649C-4B55-ABD3-0EA7CD7560A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7"/>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434</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413</v>
      </c>
      <c r="C14" s="83"/>
      <c r="D14" s="83"/>
      <c r="E14" s="83"/>
      <c r="F14" s="83"/>
      <c r="G14" s="83"/>
      <c r="H14" s="83"/>
      <c r="I14" s="83"/>
      <c r="J14" s="83"/>
      <c r="K14" s="83"/>
      <c r="L14" s="83"/>
      <c r="M14" s="83"/>
    </row>
    <row r="15" spans="1:13" x14ac:dyDescent="0.25">
      <c r="A15" s="82" t="s">
        <v>53</v>
      </c>
      <c r="B15" s="83" t="s">
        <v>435</v>
      </c>
      <c r="C15" s="83"/>
      <c r="D15" s="83"/>
      <c r="E15" s="83"/>
      <c r="F15" s="83"/>
      <c r="G15" s="83"/>
      <c r="H15" s="83"/>
      <c r="I15" s="83"/>
      <c r="J15" s="83"/>
      <c r="K15" s="83"/>
      <c r="L15" s="83"/>
      <c r="M15" s="83"/>
    </row>
    <row r="16" spans="1:13" x14ac:dyDescent="0.25">
      <c r="A16" s="82" t="s">
        <v>54</v>
      </c>
      <c r="B16" s="83" t="s">
        <v>436</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0.91900000000000004</v>
      </c>
      <c r="C27" s="86">
        <v>0.92</v>
      </c>
      <c r="D27" s="86">
        <v>0.92200000000000004</v>
      </c>
      <c r="E27" s="86">
        <v>0.92300000000000004</v>
      </c>
      <c r="F27" s="86">
        <v>0.92400000000000004</v>
      </c>
      <c r="G27" s="86">
        <v>0.92600000000000005</v>
      </c>
      <c r="H27" s="86">
        <v>0.92700000000000005</v>
      </c>
      <c r="I27" s="86">
        <v>0.92800000000000005</v>
      </c>
      <c r="J27" s="86">
        <v>0.93</v>
      </c>
      <c r="K27" s="86">
        <v>0.93100000000000005</v>
      </c>
      <c r="L27" s="86">
        <v>0.93200000000000005</v>
      </c>
      <c r="M27" s="86">
        <v>0.93300000000000005</v>
      </c>
    </row>
    <row r="28" spans="1:13" x14ac:dyDescent="0.25">
      <c r="A28" s="85">
        <v>51</v>
      </c>
      <c r="B28" s="86">
        <v>0.93500000000000005</v>
      </c>
      <c r="C28" s="86">
        <v>0.93600000000000005</v>
      </c>
      <c r="D28" s="86">
        <v>0.93700000000000006</v>
      </c>
      <c r="E28" s="86">
        <v>0.93899999999999995</v>
      </c>
      <c r="F28" s="86">
        <v>0.94</v>
      </c>
      <c r="G28" s="86">
        <v>0.94099999999999995</v>
      </c>
      <c r="H28" s="86">
        <v>0.94299999999999995</v>
      </c>
      <c r="I28" s="86">
        <v>0.94399999999999995</v>
      </c>
      <c r="J28" s="86">
        <v>0.94499999999999995</v>
      </c>
      <c r="K28" s="86">
        <v>0.94699999999999995</v>
      </c>
      <c r="L28" s="86">
        <v>0.94799999999999995</v>
      </c>
      <c r="M28" s="86">
        <v>0.94899999999999995</v>
      </c>
    </row>
    <row r="29" spans="1:13" x14ac:dyDescent="0.25">
      <c r="A29" s="85">
        <v>52</v>
      </c>
      <c r="B29" s="86">
        <v>0.95099999999999996</v>
      </c>
      <c r="C29" s="86">
        <v>0.95199999999999996</v>
      </c>
      <c r="D29" s="86">
        <v>0.95299999999999996</v>
      </c>
      <c r="E29" s="86">
        <v>0.95499999999999996</v>
      </c>
      <c r="F29" s="86">
        <v>0.95599999999999996</v>
      </c>
      <c r="G29" s="86">
        <v>0.95699999999999996</v>
      </c>
      <c r="H29" s="86">
        <v>0.95899999999999996</v>
      </c>
      <c r="I29" s="86">
        <v>0.96</v>
      </c>
      <c r="J29" s="86">
        <v>0.96099999999999997</v>
      </c>
      <c r="K29" s="86">
        <v>0.96299999999999997</v>
      </c>
      <c r="L29" s="86">
        <v>0.96399999999999997</v>
      </c>
      <c r="M29" s="86">
        <v>0.96599999999999997</v>
      </c>
    </row>
    <row r="30" spans="1:13" x14ac:dyDescent="0.25">
      <c r="A30" s="85">
        <v>53</v>
      </c>
      <c r="B30" s="86">
        <v>0.96699999999999997</v>
      </c>
      <c r="C30" s="86">
        <v>0.96799999999999997</v>
      </c>
      <c r="D30" s="86">
        <v>0.97</v>
      </c>
      <c r="E30" s="86">
        <v>0.97099999999999997</v>
      </c>
      <c r="F30" s="86">
        <v>0.97199999999999998</v>
      </c>
      <c r="G30" s="86">
        <v>0.97399999999999998</v>
      </c>
      <c r="H30" s="86">
        <v>0.97499999999999998</v>
      </c>
      <c r="I30" s="86">
        <v>0.97599999999999998</v>
      </c>
      <c r="J30" s="86">
        <v>0.97799999999999998</v>
      </c>
      <c r="K30" s="86">
        <v>0.97899999999999998</v>
      </c>
      <c r="L30" s="86">
        <v>0.98099999999999998</v>
      </c>
      <c r="M30" s="86">
        <v>0.98199999999999998</v>
      </c>
    </row>
    <row r="31" spans="1:13" x14ac:dyDescent="0.25">
      <c r="A31" s="85">
        <v>54</v>
      </c>
      <c r="B31" s="86">
        <v>0.98299999999999998</v>
      </c>
      <c r="C31" s="86">
        <v>0.98499999999999999</v>
      </c>
      <c r="D31" s="86">
        <v>0.98599999999999999</v>
      </c>
      <c r="E31" s="86">
        <v>0.98699999999999999</v>
      </c>
      <c r="F31" s="86">
        <v>0.98899999999999999</v>
      </c>
      <c r="G31" s="86">
        <v>0.99</v>
      </c>
      <c r="H31" s="86">
        <v>0.99199999999999999</v>
      </c>
      <c r="I31" s="86">
        <v>0.99299999999999999</v>
      </c>
      <c r="J31" s="86">
        <v>0.99399999999999999</v>
      </c>
      <c r="K31" s="86">
        <v>0.996</v>
      </c>
      <c r="L31" s="86">
        <v>0.997</v>
      </c>
      <c r="M31" s="86">
        <v>0.999</v>
      </c>
    </row>
    <row r="32" spans="1:13" x14ac:dyDescent="0.25">
      <c r="A32" s="85">
        <v>55</v>
      </c>
      <c r="B32" s="86">
        <v>1</v>
      </c>
      <c r="C32" s="86"/>
      <c r="D32" s="86"/>
      <c r="E32" s="86"/>
      <c r="F32" s="86"/>
      <c r="G32" s="86"/>
      <c r="H32" s="86"/>
      <c r="I32" s="86"/>
      <c r="J32" s="86"/>
      <c r="K32" s="86"/>
      <c r="L32" s="86"/>
      <c r="M32" s="86"/>
    </row>
    <row r="44" ht="39.6" customHeight="1" x14ac:dyDescent="0.25"/>
    <row r="46" ht="27.6" customHeight="1" x14ac:dyDescent="0.25"/>
  </sheetData>
  <sheetProtection algorithmName="SHA-512" hashValue="HzHB+cV70w77fIxZlh28eAyj4bxnbv/wcvE65AVP4hTV+4fIwv1s4StZOP6dRAXrg2GoTCID74E98hmul5AGLA==" saltValue="x62GAVIz8h8fFYEiQtoUfw==" spinCount="100000" sheet="1" objects="1" scenarios="1"/>
  <conditionalFormatting sqref="A6:A16 A18:A21">
    <cfRule type="expression" dxfId="1207" priority="21" stopIfTrue="1">
      <formula>MOD(ROW(),2)=0</formula>
    </cfRule>
    <cfRule type="expression" dxfId="1206" priority="22" stopIfTrue="1">
      <formula>MOD(ROW(),2)&lt;&gt;0</formula>
    </cfRule>
  </conditionalFormatting>
  <conditionalFormatting sqref="B6:M16 C17:M21">
    <cfRule type="expression" dxfId="1205" priority="23" stopIfTrue="1">
      <formula>MOD(ROW(),2)=0</formula>
    </cfRule>
    <cfRule type="expression" dxfId="1204" priority="24" stopIfTrue="1">
      <formula>MOD(ROW(),2)&lt;&gt;0</formula>
    </cfRule>
  </conditionalFormatting>
  <conditionalFormatting sqref="A17">
    <cfRule type="expression" dxfId="1203" priority="15" stopIfTrue="1">
      <formula>MOD(ROW(),2)=0</formula>
    </cfRule>
    <cfRule type="expression" dxfId="1202" priority="16" stopIfTrue="1">
      <formula>MOD(ROW(),2)&lt;&gt;0</formula>
    </cfRule>
  </conditionalFormatting>
  <conditionalFormatting sqref="B17">
    <cfRule type="expression" dxfId="1201" priority="13" stopIfTrue="1">
      <formula>MOD(ROW(),2)=0</formula>
    </cfRule>
    <cfRule type="expression" dxfId="1200" priority="14" stopIfTrue="1">
      <formula>MOD(ROW(),2)&lt;&gt;0</formula>
    </cfRule>
  </conditionalFormatting>
  <conditionalFormatting sqref="B19:B21">
    <cfRule type="expression" dxfId="1199" priority="11" stopIfTrue="1">
      <formula>MOD(ROW(),2)=0</formula>
    </cfRule>
    <cfRule type="expression" dxfId="1198" priority="12" stopIfTrue="1">
      <formula>MOD(ROW(),2)&lt;&gt;0</formula>
    </cfRule>
  </conditionalFormatting>
  <conditionalFormatting sqref="A26:A32">
    <cfRule type="expression" dxfId="1197" priority="3" stopIfTrue="1">
      <formula>MOD(ROW(),2)=0</formula>
    </cfRule>
    <cfRule type="expression" dxfId="1196" priority="4" stopIfTrue="1">
      <formula>MOD(ROW(),2)&lt;&gt;0</formula>
    </cfRule>
  </conditionalFormatting>
  <conditionalFormatting sqref="B26:M32">
    <cfRule type="expression" dxfId="1195" priority="5" stopIfTrue="1">
      <formula>MOD(ROW(),2)=0</formula>
    </cfRule>
    <cfRule type="expression" dxfId="1194" priority="6" stopIfTrue="1">
      <formula>MOD(ROW(),2)&lt;&gt;0</formula>
    </cfRule>
  </conditionalFormatting>
  <conditionalFormatting sqref="B18">
    <cfRule type="expression" dxfId="1193" priority="1" stopIfTrue="1">
      <formula>MOD(ROW(),2)=0</formula>
    </cfRule>
    <cfRule type="expression" dxfId="1192" priority="2" stopIfTrue="1">
      <formula>MOD(ROW(),2)&lt;&gt;0</formula>
    </cfRule>
  </conditionalFormatting>
  <hyperlinks>
    <hyperlink ref="B24" location="Assumptions!A1" display="Assumptions" xr:uid="{E065E87A-6E0A-40AC-86FF-3156E96C0D2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8"/>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x-414</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438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414</v>
      </c>
      <c r="C14" s="83"/>
      <c r="D14" s="83"/>
      <c r="E14" s="83"/>
      <c r="F14" s="83"/>
      <c r="G14" s="83"/>
      <c r="H14" s="83"/>
      <c r="I14" s="83"/>
      <c r="J14" s="83"/>
      <c r="K14" s="83"/>
      <c r="L14" s="83"/>
      <c r="M14" s="83"/>
    </row>
    <row r="15" spans="1:13" x14ac:dyDescent="0.25">
      <c r="A15" s="82" t="s">
        <v>53</v>
      </c>
      <c r="B15" s="83" t="s">
        <v>439</v>
      </c>
      <c r="C15" s="83"/>
      <c r="D15" s="83"/>
      <c r="E15" s="83"/>
      <c r="F15" s="83"/>
      <c r="G15" s="83"/>
      <c r="H15" s="83"/>
      <c r="I15" s="83"/>
      <c r="J15" s="83"/>
      <c r="K15" s="83"/>
      <c r="L15" s="83"/>
      <c r="M15" s="83"/>
    </row>
    <row r="16" spans="1:13" x14ac:dyDescent="0.25">
      <c r="A16" s="82" t="s">
        <v>54</v>
      </c>
      <c r="B16" s="83" t="s">
        <v>440</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50</v>
      </c>
      <c r="B27" s="86">
        <v>0.19800000000000001</v>
      </c>
      <c r="C27" s="86">
        <v>0.19500000000000001</v>
      </c>
      <c r="D27" s="86">
        <v>0.192</v>
      </c>
      <c r="E27" s="86">
        <v>0.189</v>
      </c>
      <c r="F27" s="86">
        <v>0.185</v>
      </c>
      <c r="G27" s="86">
        <v>0.182</v>
      </c>
      <c r="H27" s="86">
        <v>0.17899999999999999</v>
      </c>
      <c r="I27" s="86">
        <v>0.17499999999999999</v>
      </c>
      <c r="J27" s="86">
        <v>0.17199999999999999</v>
      </c>
      <c r="K27" s="86">
        <v>0.16900000000000001</v>
      </c>
      <c r="L27" s="86">
        <v>0.16600000000000001</v>
      </c>
      <c r="M27" s="86">
        <v>0.16200000000000001</v>
      </c>
    </row>
    <row r="28" spans="1:13" x14ac:dyDescent="0.25">
      <c r="A28" s="85">
        <v>51</v>
      </c>
      <c r="B28" s="86">
        <v>0.159</v>
      </c>
      <c r="C28" s="86">
        <v>0.156</v>
      </c>
      <c r="D28" s="86">
        <v>0.152</v>
      </c>
      <c r="E28" s="86">
        <v>0.14899999999999999</v>
      </c>
      <c r="F28" s="86">
        <v>0.14599999999999999</v>
      </c>
      <c r="G28" s="86">
        <v>0.14299999999999999</v>
      </c>
      <c r="H28" s="86">
        <v>0.13900000000000001</v>
      </c>
      <c r="I28" s="86">
        <v>0.13600000000000001</v>
      </c>
      <c r="J28" s="86">
        <v>0.13300000000000001</v>
      </c>
      <c r="K28" s="86">
        <v>0.129</v>
      </c>
      <c r="L28" s="86">
        <v>0.126</v>
      </c>
      <c r="M28" s="86">
        <v>0.123</v>
      </c>
    </row>
    <row r="29" spans="1:13" x14ac:dyDescent="0.25">
      <c r="A29" s="85">
        <v>52</v>
      </c>
      <c r="B29" s="86">
        <v>0.12</v>
      </c>
      <c r="C29" s="86">
        <v>0.11600000000000001</v>
      </c>
      <c r="D29" s="86">
        <v>0.113</v>
      </c>
      <c r="E29" s="86">
        <v>0.11</v>
      </c>
      <c r="F29" s="86">
        <v>0.106</v>
      </c>
      <c r="G29" s="86">
        <v>0.10299999999999999</v>
      </c>
      <c r="H29" s="86">
        <v>0.1</v>
      </c>
      <c r="I29" s="86">
        <v>9.6000000000000002E-2</v>
      </c>
      <c r="J29" s="86">
        <v>9.2999999999999999E-2</v>
      </c>
      <c r="K29" s="86">
        <v>0.09</v>
      </c>
      <c r="L29" s="86">
        <v>8.5999999999999993E-2</v>
      </c>
      <c r="M29" s="86">
        <v>8.3000000000000004E-2</v>
      </c>
    </row>
    <row r="30" spans="1:13" x14ac:dyDescent="0.25">
      <c r="A30" s="85">
        <v>53</v>
      </c>
      <c r="B30" s="86">
        <v>0.08</v>
      </c>
      <c r="C30" s="86">
        <v>7.6999999999999999E-2</v>
      </c>
      <c r="D30" s="86">
        <v>7.2999999999999995E-2</v>
      </c>
      <c r="E30" s="86">
        <v>7.0000000000000007E-2</v>
      </c>
      <c r="F30" s="86">
        <v>6.7000000000000004E-2</v>
      </c>
      <c r="G30" s="86">
        <v>6.3E-2</v>
      </c>
      <c r="H30" s="86">
        <v>0.06</v>
      </c>
      <c r="I30" s="86">
        <v>5.7000000000000002E-2</v>
      </c>
      <c r="J30" s="86">
        <v>5.2999999999999999E-2</v>
      </c>
      <c r="K30" s="86">
        <v>0.05</v>
      </c>
      <c r="L30" s="86">
        <v>4.7E-2</v>
      </c>
      <c r="M30" s="86">
        <v>4.2999999999999997E-2</v>
      </c>
    </row>
    <row r="31" spans="1:13" x14ac:dyDescent="0.25">
      <c r="A31" s="85">
        <v>54</v>
      </c>
      <c r="B31" s="86">
        <v>0.04</v>
      </c>
      <c r="C31" s="86">
        <v>3.6999999999999998E-2</v>
      </c>
      <c r="D31" s="86">
        <v>3.3000000000000002E-2</v>
      </c>
      <c r="E31" s="86">
        <v>0.03</v>
      </c>
      <c r="F31" s="86">
        <v>2.7E-2</v>
      </c>
      <c r="G31" s="86">
        <v>2.3E-2</v>
      </c>
      <c r="H31" s="86">
        <v>0.02</v>
      </c>
      <c r="I31" s="86">
        <v>1.7000000000000001E-2</v>
      </c>
      <c r="J31" s="86">
        <v>1.2999999999999999E-2</v>
      </c>
      <c r="K31" s="86">
        <v>0.01</v>
      </c>
      <c r="L31" s="86">
        <v>7.0000000000000001E-3</v>
      </c>
      <c r="M31" s="86">
        <v>3.0000000000000001E-3</v>
      </c>
    </row>
    <row r="32" spans="1:13" x14ac:dyDescent="0.25">
      <c r="A32" s="85">
        <v>55</v>
      </c>
      <c r="B32" s="86">
        <v>0</v>
      </c>
      <c r="C32" s="86"/>
      <c r="D32" s="86"/>
      <c r="E32" s="86"/>
      <c r="F32" s="86"/>
      <c r="G32" s="86"/>
      <c r="H32" s="86"/>
      <c r="I32" s="86"/>
      <c r="J32" s="86"/>
      <c r="K32" s="86"/>
      <c r="L32" s="86"/>
      <c r="M32" s="86"/>
    </row>
    <row r="44" ht="39.6" customHeight="1" x14ac:dyDescent="0.25"/>
    <row r="46" ht="27.6" customHeight="1" x14ac:dyDescent="0.25"/>
  </sheetData>
  <sheetProtection algorithmName="SHA-512" hashValue="O4KW8YWuk+HFBAaW1QrdbjRZjLnAzaNhK0NKjrQbZoeB+1T56v4mfkuJaEYRhLq9lbNYe3tdU/W84CDJyDUKhw==" saltValue="YHQGGNTIlfqomCmvSjLVKg==" spinCount="100000" sheet="1" objects="1" scenarios="1"/>
  <conditionalFormatting sqref="A6:A16 A18:A21">
    <cfRule type="expression" dxfId="1191" priority="21" stopIfTrue="1">
      <formula>MOD(ROW(),2)=0</formula>
    </cfRule>
    <cfRule type="expression" dxfId="1190" priority="22" stopIfTrue="1">
      <formula>MOD(ROW(),2)&lt;&gt;0</formula>
    </cfRule>
  </conditionalFormatting>
  <conditionalFormatting sqref="B6:M16 C17:M21">
    <cfRule type="expression" dxfId="1189" priority="23" stopIfTrue="1">
      <formula>MOD(ROW(),2)=0</formula>
    </cfRule>
    <cfRule type="expression" dxfId="1188" priority="24" stopIfTrue="1">
      <formula>MOD(ROW(),2)&lt;&gt;0</formula>
    </cfRule>
  </conditionalFormatting>
  <conditionalFormatting sqref="A17">
    <cfRule type="expression" dxfId="1187" priority="15" stopIfTrue="1">
      <formula>MOD(ROW(),2)=0</formula>
    </cfRule>
    <cfRule type="expression" dxfId="1186" priority="16" stopIfTrue="1">
      <formula>MOD(ROW(),2)&lt;&gt;0</formula>
    </cfRule>
  </conditionalFormatting>
  <conditionalFormatting sqref="B17">
    <cfRule type="expression" dxfId="1185" priority="13" stopIfTrue="1">
      <formula>MOD(ROW(),2)=0</formula>
    </cfRule>
    <cfRule type="expression" dxfId="1184" priority="14" stopIfTrue="1">
      <formula>MOD(ROW(),2)&lt;&gt;0</formula>
    </cfRule>
  </conditionalFormatting>
  <conditionalFormatting sqref="B19:B21">
    <cfRule type="expression" dxfId="1183" priority="11" stopIfTrue="1">
      <formula>MOD(ROW(),2)=0</formula>
    </cfRule>
    <cfRule type="expression" dxfId="1182" priority="12" stopIfTrue="1">
      <formula>MOD(ROW(),2)&lt;&gt;0</formula>
    </cfRule>
  </conditionalFormatting>
  <conditionalFormatting sqref="A26:A32">
    <cfRule type="expression" dxfId="1181" priority="3" stopIfTrue="1">
      <formula>MOD(ROW(),2)=0</formula>
    </cfRule>
    <cfRule type="expression" dxfId="1180" priority="4" stopIfTrue="1">
      <formula>MOD(ROW(),2)&lt;&gt;0</formula>
    </cfRule>
  </conditionalFormatting>
  <conditionalFormatting sqref="B26:M32">
    <cfRule type="expression" dxfId="1179" priority="5" stopIfTrue="1">
      <formula>MOD(ROW(),2)=0</formula>
    </cfRule>
    <cfRule type="expression" dxfId="1178" priority="6" stopIfTrue="1">
      <formula>MOD(ROW(),2)&lt;&gt;0</formula>
    </cfRule>
  </conditionalFormatting>
  <conditionalFormatting sqref="B18">
    <cfRule type="expression" dxfId="1177" priority="1" stopIfTrue="1">
      <formula>MOD(ROW(),2)=0</formula>
    </cfRule>
    <cfRule type="expression" dxfId="1176" priority="2" stopIfTrue="1">
      <formula>MOD(ROW(),2)&lt;&gt;0</formula>
    </cfRule>
  </conditionalFormatting>
  <hyperlinks>
    <hyperlink ref="B24" location="Assumptions!A1" display="Assumptions" xr:uid="{84C2C338-4AB2-452E-98C4-9F49AD6911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69</v>
      </c>
    </row>
    <row r="3" spans="1:3" x14ac:dyDescent="0.25">
      <c r="A3" t="s">
        <v>70</v>
      </c>
      <c r="C3" t="s">
        <v>71</v>
      </c>
    </row>
    <row r="4" spans="1:3" x14ac:dyDescent="0.25">
      <c r="A4" t="s">
        <v>72</v>
      </c>
      <c r="C4" t="s">
        <v>229</v>
      </c>
    </row>
    <row r="5" spans="1:3" x14ac:dyDescent="0.25">
      <c r="A5" t="s">
        <v>73</v>
      </c>
      <c r="C5" t="s">
        <v>230</v>
      </c>
    </row>
    <row r="6" spans="1:3" x14ac:dyDescent="0.25">
      <c r="A6" t="s">
        <v>74</v>
      </c>
      <c r="C6" t="s">
        <v>231</v>
      </c>
    </row>
    <row r="7" spans="1:3" x14ac:dyDescent="0.25">
      <c r="A7" t="s">
        <v>75</v>
      </c>
      <c r="C7" t="s">
        <v>232</v>
      </c>
    </row>
    <row r="8" spans="1:3" x14ac:dyDescent="0.25">
      <c r="A8" t="s">
        <v>76</v>
      </c>
      <c r="C8" t="s">
        <v>233</v>
      </c>
    </row>
    <row r="9" spans="1:3" x14ac:dyDescent="0.25">
      <c r="A9" t="s">
        <v>77</v>
      </c>
      <c r="C9" t="s">
        <v>75</v>
      </c>
    </row>
    <row r="10" spans="1:3" x14ac:dyDescent="0.25">
      <c r="A10" t="s">
        <v>78</v>
      </c>
      <c r="C10" t="s">
        <v>234</v>
      </c>
    </row>
    <row r="11" spans="1:3" x14ac:dyDescent="0.25">
      <c r="A11" t="s">
        <v>79</v>
      </c>
      <c r="C11" t="s">
        <v>79</v>
      </c>
    </row>
    <row r="12" spans="1:3" x14ac:dyDescent="0.25">
      <c r="A12" t="s">
        <v>80</v>
      </c>
      <c r="C12" t="s">
        <v>235</v>
      </c>
    </row>
    <row r="13" spans="1:3" x14ac:dyDescent="0.25">
      <c r="A13" t="s">
        <v>81</v>
      </c>
      <c r="C13" t="s">
        <v>236</v>
      </c>
    </row>
    <row r="14" spans="1:3" x14ac:dyDescent="0.25">
      <c r="A14" t="s">
        <v>82</v>
      </c>
      <c r="C14" t="s">
        <v>237</v>
      </c>
    </row>
    <row r="15" spans="1:3" x14ac:dyDescent="0.25">
      <c r="A15" t="s">
        <v>83</v>
      </c>
      <c r="C15" t="s">
        <v>238</v>
      </c>
    </row>
    <row r="16" spans="1:3" x14ac:dyDescent="0.25">
      <c r="A16" t="s">
        <v>84</v>
      </c>
      <c r="C16" t="s">
        <v>239</v>
      </c>
    </row>
    <row r="17" spans="1:3" x14ac:dyDescent="0.25">
      <c r="A17" t="s">
        <v>85</v>
      </c>
      <c r="C17" t="s">
        <v>240</v>
      </c>
    </row>
    <row r="18" spans="1:3" x14ac:dyDescent="0.25">
      <c r="A18" t="s">
        <v>86</v>
      </c>
      <c r="C18" t="s">
        <v>241</v>
      </c>
    </row>
    <row r="19" spans="1:3" x14ac:dyDescent="0.25">
      <c r="A19" t="s">
        <v>87</v>
      </c>
      <c r="C19" t="s">
        <v>242</v>
      </c>
    </row>
    <row r="20" spans="1:3" x14ac:dyDescent="0.25">
      <c r="A20" t="s">
        <v>88</v>
      </c>
      <c r="C20" t="s">
        <v>243</v>
      </c>
    </row>
    <row r="21" spans="1:3" x14ac:dyDescent="0.25">
      <c r="A21" t="s">
        <v>89</v>
      </c>
      <c r="C21" t="s">
        <v>244</v>
      </c>
    </row>
    <row r="22" spans="1:3" x14ac:dyDescent="0.25">
      <c r="A22" t="s">
        <v>90</v>
      </c>
      <c r="C22" t="s">
        <v>245</v>
      </c>
    </row>
    <row r="23" spans="1:3" x14ac:dyDescent="0.25">
      <c r="A23" t="s">
        <v>91</v>
      </c>
      <c r="C23" t="s">
        <v>246</v>
      </c>
    </row>
    <row r="24" spans="1:3" x14ac:dyDescent="0.25">
      <c r="A24" t="s">
        <v>92</v>
      </c>
      <c r="C24" t="s">
        <v>247</v>
      </c>
    </row>
    <row r="25" spans="1:3" x14ac:dyDescent="0.25">
      <c r="A25" t="s">
        <v>93</v>
      </c>
      <c r="C25" t="s">
        <v>248</v>
      </c>
    </row>
    <row r="26" spans="1:3" x14ac:dyDescent="0.25">
      <c r="A26" t="s">
        <v>94</v>
      </c>
      <c r="C26" t="s">
        <v>249</v>
      </c>
    </row>
    <row r="27" spans="1:3" x14ac:dyDescent="0.25">
      <c r="A27" t="s">
        <v>95</v>
      </c>
      <c r="C27" t="s">
        <v>250</v>
      </c>
    </row>
    <row r="28" spans="1:3" x14ac:dyDescent="0.25">
      <c r="A28" t="s">
        <v>96</v>
      </c>
      <c r="C28" t="s">
        <v>251</v>
      </c>
    </row>
    <row r="29" spans="1:3" x14ac:dyDescent="0.25">
      <c r="A29" t="s">
        <v>97</v>
      </c>
      <c r="C29" t="s">
        <v>252</v>
      </c>
    </row>
    <row r="30" spans="1:3" x14ac:dyDescent="0.25">
      <c r="A30" t="s">
        <v>98</v>
      </c>
      <c r="C30" t="s">
        <v>253</v>
      </c>
    </row>
    <row r="31" spans="1:3" x14ac:dyDescent="0.25">
      <c r="A31" t="s">
        <v>99</v>
      </c>
      <c r="C31" t="s">
        <v>254</v>
      </c>
    </row>
    <row r="32" spans="1:3" x14ac:dyDescent="0.25">
      <c r="A32" t="s">
        <v>100</v>
      </c>
      <c r="C32" t="s">
        <v>255</v>
      </c>
    </row>
    <row r="33" spans="1:3" x14ac:dyDescent="0.25">
      <c r="A33" t="s">
        <v>101</v>
      </c>
      <c r="C33" t="s">
        <v>256</v>
      </c>
    </row>
    <row r="34" spans="1:3" x14ac:dyDescent="0.25">
      <c r="A34" t="s">
        <v>102</v>
      </c>
      <c r="C34" t="s">
        <v>257</v>
      </c>
    </row>
    <row r="35" spans="1:3" x14ac:dyDescent="0.25">
      <c r="A35" t="s">
        <v>103</v>
      </c>
      <c r="C35" t="s">
        <v>258</v>
      </c>
    </row>
    <row r="36" spans="1:3" x14ac:dyDescent="0.25">
      <c r="A36" t="s">
        <v>104</v>
      </c>
      <c r="C36" t="s">
        <v>259</v>
      </c>
    </row>
    <row r="37" spans="1:3" x14ac:dyDescent="0.25">
      <c r="A37" t="s">
        <v>105</v>
      </c>
    </row>
    <row r="38" spans="1:3" x14ac:dyDescent="0.25">
      <c r="A38" t="s">
        <v>106</v>
      </c>
    </row>
    <row r="39" spans="1:3" x14ac:dyDescent="0.25">
      <c r="A39" t="s">
        <v>107</v>
      </c>
    </row>
    <row r="40" spans="1:3" x14ac:dyDescent="0.25">
      <c r="A40" t="s">
        <v>108</v>
      </c>
    </row>
    <row r="41" spans="1:3" x14ac:dyDescent="0.25">
      <c r="A41" t="s">
        <v>109</v>
      </c>
    </row>
    <row r="42" spans="1:3" x14ac:dyDescent="0.25">
      <c r="A42" t="s">
        <v>110</v>
      </c>
    </row>
    <row r="43" spans="1:3" x14ac:dyDescent="0.25">
      <c r="A43" t="s">
        <v>111</v>
      </c>
    </row>
    <row r="44" spans="1:3" x14ac:dyDescent="0.25">
      <c r="A44" t="s">
        <v>112</v>
      </c>
    </row>
    <row r="45" spans="1:3" x14ac:dyDescent="0.25">
      <c r="A45" t="s">
        <v>113</v>
      </c>
    </row>
    <row r="46" spans="1:3" x14ac:dyDescent="0.25">
      <c r="A46" t="s">
        <v>114</v>
      </c>
    </row>
    <row r="47" spans="1:3" x14ac:dyDescent="0.25">
      <c r="A47" t="s">
        <v>115</v>
      </c>
    </row>
    <row r="48" spans="1:3" x14ac:dyDescent="0.25">
      <c r="A48" t="s">
        <v>116</v>
      </c>
    </row>
    <row r="49" spans="1:1" x14ac:dyDescent="0.25">
      <c r="A49" t="s">
        <v>117</v>
      </c>
    </row>
    <row r="50" spans="1:1" x14ac:dyDescent="0.25">
      <c r="A50" t="s">
        <v>118</v>
      </c>
    </row>
    <row r="51" spans="1:1" x14ac:dyDescent="0.25">
      <c r="A51" t="s">
        <v>119</v>
      </c>
    </row>
    <row r="52" spans="1:1" x14ac:dyDescent="0.25">
      <c r="A52" t="s">
        <v>120</v>
      </c>
    </row>
    <row r="53" spans="1:1" x14ac:dyDescent="0.25">
      <c r="A53" t="s">
        <v>121</v>
      </c>
    </row>
    <row r="54" spans="1:1" x14ac:dyDescent="0.25">
      <c r="A54" t="s">
        <v>122</v>
      </c>
    </row>
    <row r="55" spans="1:1" x14ac:dyDescent="0.25">
      <c r="A55" t="s">
        <v>123</v>
      </c>
    </row>
    <row r="56" spans="1:1" x14ac:dyDescent="0.25">
      <c r="A56" t="s">
        <v>124</v>
      </c>
    </row>
    <row r="57" spans="1:1" x14ac:dyDescent="0.25">
      <c r="A57" t="s">
        <v>125</v>
      </c>
    </row>
    <row r="58" spans="1:1" x14ac:dyDescent="0.25">
      <c r="A58" t="s">
        <v>126</v>
      </c>
    </row>
    <row r="59" spans="1:1" x14ac:dyDescent="0.25">
      <c r="A59" t="s">
        <v>127</v>
      </c>
    </row>
    <row r="60" spans="1:1" x14ac:dyDescent="0.25">
      <c r="A60" t="s">
        <v>128</v>
      </c>
    </row>
    <row r="61" spans="1:1" x14ac:dyDescent="0.25">
      <c r="A61" t="s">
        <v>129</v>
      </c>
    </row>
    <row r="62" spans="1:1" x14ac:dyDescent="0.25">
      <c r="A62" t="s">
        <v>130</v>
      </c>
    </row>
    <row r="63" spans="1:1" x14ac:dyDescent="0.25">
      <c r="A63" t="s">
        <v>131</v>
      </c>
    </row>
    <row r="64" spans="1:1" x14ac:dyDescent="0.25">
      <c r="A64" t="s">
        <v>132</v>
      </c>
    </row>
    <row r="65" spans="1:1" x14ac:dyDescent="0.25">
      <c r="A65" t="s">
        <v>133</v>
      </c>
    </row>
    <row r="66" spans="1:1" x14ac:dyDescent="0.25">
      <c r="A66" t="s">
        <v>134</v>
      </c>
    </row>
    <row r="67" spans="1:1" x14ac:dyDescent="0.25">
      <c r="A67" t="s">
        <v>135</v>
      </c>
    </row>
    <row r="68" spans="1:1" x14ac:dyDescent="0.25">
      <c r="A68" t="s">
        <v>136</v>
      </c>
    </row>
    <row r="69" spans="1:1" x14ac:dyDescent="0.25">
      <c r="A69" t="s">
        <v>137</v>
      </c>
    </row>
    <row r="70" spans="1:1" x14ac:dyDescent="0.25">
      <c r="A70" t="s">
        <v>138</v>
      </c>
    </row>
    <row r="71" spans="1:1" x14ac:dyDescent="0.25">
      <c r="A71" t="s">
        <v>139</v>
      </c>
    </row>
    <row r="72" spans="1:1" x14ac:dyDescent="0.25">
      <c r="A72" t="s">
        <v>140</v>
      </c>
    </row>
    <row r="73" spans="1:1" x14ac:dyDescent="0.25">
      <c r="A73" t="s">
        <v>141</v>
      </c>
    </row>
    <row r="74" spans="1:1" x14ac:dyDescent="0.25">
      <c r="A74" t="s">
        <v>142</v>
      </c>
    </row>
    <row r="75" spans="1:1" x14ac:dyDescent="0.25">
      <c r="A75" t="s">
        <v>143</v>
      </c>
    </row>
    <row r="76" spans="1:1" x14ac:dyDescent="0.25">
      <c r="A76" t="s">
        <v>144</v>
      </c>
    </row>
    <row r="77" spans="1:1" x14ac:dyDescent="0.25">
      <c r="A77" t="s">
        <v>145</v>
      </c>
    </row>
    <row r="78" spans="1:1" x14ac:dyDescent="0.25">
      <c r="A78" t="s">
        <v>146</v>
      </c>
    </row>
    <row r="79" spans="1:1" x14ac:dyDescent="0.25">
      <c r="A79" t="s">
        <v>147</v>
      </c>
    </row>
    <row r="80" spans="1:1" x14ac:dyDescent="0.25">
      <c r="A80" t="s">
        <v>148</v>
      </c>
    </row>
    <row r="81" spans="1:1" x14ac:dyDescent="0.25">
      <c r="A81" t="s">
        <v>149</v>
      </c>
    </row>
    <row r="82" spans="1:1" x14ac:dyDescent="0.25">
      <c r="A82" t="s">
        <v>150</v>
      </c>
    </row>
    <row r="83" spans="1:1" x14ac:dyDescent="0.25">
      <c r="A83" t="s">
        <v>151</v>
      </c>
    </row>
    <row r="84" spans="1:1" x14ac:dyDescent="0.25">
      <c r="A84" t="s">
        <v>152</v>
      </c>
    </row>
    <row r="85" spans="1:1" x14ac:dyDescent="0.25">
      <c r="A85" t="s">
        <v>153</v>
      </c>
    </row>
    <row r="86" spans="1:1" x14ac:dyDescent="0.25">
      <c r="A86" t="s">
        <v>154</v>
      </c>
    </row>
    <row r="87" spans="1:1" x14ac:dyDescent="0.25">
      <c r="A87" t="s">
        <v>155</v>
      </c>
    </row>
    <row r="88" spans="1:1" x14ac:dyDescent="0.25">
      <c r="A88" t="s">
        <v>156</v>
      </c>
    </row>
    <row r="89" spans="1:1" x14ac:dyDescent="0.25">
      <c r="A89" t="s">
        <v>157</v>
      </c>
    </row>
    <row r="90" spans="1:1" x14ac:dyDescent="0.25">
      <c r="A90" t="s">
        <v>158</v>
      </c>
    </row>
    <row r="91" spans="1:1" x14ac:dyDescent="0.25">
      <c r="A91" t="s">
        <v>159</v>
      </c>
    </row>
    <row r="92" spans="1:1" x14ac:dyDescent="0.25">
      <c r="A92" t="s">
        <v>160</v>
      </c>
    </row>
    <row r="93" spans="1:1" x14ac:dyDescent="0.25">
      <c r="A93" t="s">
        <v>161</v>
      </c>
    </row>
    <row r="94" spans="1:1" x14ac:dyDescent="0.25">
      <c r="A94" t="s">
        <v>162</v>
      </c>
    </row>
    <row r="95" spans="1:1" x14ac:dyDescent="0.25">
      <c r="A95" t="s">
        <v>163</v>
      </c>
    </row>
    <row r="96" spans="1:1" x14ac:dyDescent="0.25">
      <c r="A96" t="s">
        <v>164</v>
      </c>
    </row>
    <row r="97" spans="1:1" x14ac:dyDescent="0.25">
      <c r="A97" t="s">
        <v>165</v>
      </c>
    </row>
    <row r="98" spans="1:1" x14ac:dyDescent="0.25">
      <c r="A98" t="s">
        <v>166</v>
      </c>
    </row>
    <row r="99" spans="1:1" x14ac:dyDescent="0.25">
      <c r="A99" t="s">
        <v>167</v>
      </c>
    </row>
    <row r="100" spans="1:1" x14ac:dyDescent="0.25">
      <c r="A100" t="s">
        <v>168</v>
      </c>
    </row>
    <row r="101" spans="1:1" x14ac:dyDescent="0.25">
      <c r="A101" t="s">
        <v>169</v>
      </c>
    </row>
    <row r="102" spans="1:1" x14ac:dyDescent="0.25">
      <c r="A102" t="s">
        <v>170</v>
      </c>
    </row>
    <row r="103" spans="1:1" x14ac:dyDescent="0.25">
      <c r="A103" t="s">
        <v>171</v>
      </c>
    </row>
    <row r="104" spans="1:1" x14ac:dyDescent="0.25">
      <c r="A104" t="s">
        <v>172</v>
      </c>
    </row>
    <row r="105" spans="1:1" x14ac:dyDescent="0.25">
      <c r="A105" t="s">
        <v>173</v>
      </c>
    </row>
    <row r="106" spans="1:1" x14ac:dyDescent="0.25">
      <c r="A106" t="s">
        <v>174</v>
      </c>
    </row>
    <row r="107" spans="1:1" x14ac:dyDescent="0.25">
      <c r="A107" t="s">
        <v>175</v>
      </c>
    </row>
    <row r="108" spans="1:1" x14ac:dyDescent="0.25">
      <c r="A108" t="s">
        <v>176</v>
      </c>
    </row>
    <row r="109" spans="1:1" x14ac:dyDescent="0.25">
      <c r="A109" t="s">
        <v>177</v>
      </c>
    </row>
    <row r="110" spans="1:1" x14ac:dyDescent="0.25">
      <c r="A110" t="s">
        <v>178</v>
      </c>
    </row>
    <row r="111" spans="1:1" x14ac:dyDescent="0.25">
      <c r="A111" t="s">
        <v>179</v>
      </c>
    </row>
    <row r="112" spans="1:1" x14ac:dyDescent="0.25">
      <c r="A112" t="s">
        <v>180</v>
      </c>
    </row>
    <row r="113" spans="1:1" x14ac:dyDescent="0.25">
      <c r="A113" t="s">
        <v>181</v>
      </c>
    </row>
    <row r="114" spans="1:1" x14ac:dyDescent="0.25">
      <c r="A114" t="s">
        <v>182</v>
      </c>
    </row>
    <row r="115" spans="1:1" x14ac:dyDescent="0.25">
      <c r="A115" t="s">
        <v>183</v>
      </c>
    </row>
    <row r="116" spans="1:1" x14ac:dyDescent="0.25">
      <c r="A116" t="s">
        <v>184</v>
      </c>
    </row>
    <row r="117" spans="1:1" x14ac:dyDescent="0.25">
      <c r="A117" t="s">
        <v>185</v>
      </c>
    </row>
    <row r="118" spans="1:1" x14ac:dyDescent="0.25">
      <c r="A118" t="s">
        <v>186</v>
      </c>
    </row>
    <row r="119" spans="1:1" x14ac:dyDescent="0.25">
      <c r="A119" t="s">
        <v>187</v>
      </c>
    </row>
    <row r="120" spans="1:1" x14ac:dyDescent="0.25">
      <c r="A120" t="s">
        <v>188</v>
      </c>
    </row>
    <row r="121" spans="1:1" x14ac:dyDescent="0.25">
      <c r="A121" t="s">
        <v>189</v>
      </c>
    </row>
    <row r="122" spans="1:1" x14ac:dyDescent="0.25">
      <c r="A122" t="s">
        <v>190</v>
      </c>
    </row>
    <row r="123" spans="1:1" x14ac:dyDescent="0.25">
      <c r="A123" t="s">
        <v>191</v>
      </c>
    </row>
    <row r="124" spans="1:1" x14ac:dyDescent="0.25">
      <c r="A124" t="s">
        <v>192</v>
      </c>
    </row>
    <row r="125" spans="1:1" x14ac:dyDescent="0.25">
      <c r="A125" t="s">
        <v>193</v>
      </c>
    </row>
    <row r="126" spans="1:1" x14ac:dyDescent="0.25">
      <c r="A126" t="s">
        <v>194</v>
      </c>
    </row>
    <row r="127" spans="1:1" x14ac:dyDescent="0.25">
      <c r="A127" t="s">
        <v>195</v>
      </c>
    </row>
    <row r="128" spans="1:1" x14ac:dyDescent="0.25">
      <c r="A128" t="s">
        <v>196</v>
      </c>
    </row>
    <row r="129" spans="1:1" x14ac:dyDescent="0.25">
      <c r="A129" t="s">
        <v>197</v>
      </c>
    </row>
    <row r="130" spans="1:1" x14ac:dyDescent="0.25">
      <c r="A130" t="s">
        <v>198</v>
      </c>
    </row>
    <row r="131" spans="1:1" x14ac:dyDescent="0.25">
      <c r="A131" t="s">
        <v>199</v>
      </c>
    </row>
    <row r="132" spans="1:1" x14ac:dyDescent="0.25">
      <c r="A132" t="s">
        <v>200</v>
      </c>
    </row>
    <row r="133" spans="1:1" x14ac:dyDescent="0.25">
      <c r="A133" t="s">
        <v>201</v>
      </c>
    </row>
    <row r="134" spans="1:1" x14ac:dyDescent="0.25">
      <c r="A134" t="s">
        <v>202</v>
      </c>
    </row>
    <row r="135" spans="1:1" x14ac:dyDescent="0.25">
      <c r="A135" t="s">
        <v>203</v>
      </c>
    </row>
    <row r="136" spans="1:1" x14ac:dyDescent="0.25">
      <c r="A136" t="s">
        <v>204</v>
      </c>
    </row>
    <row r="137" spans="1:1" x14ac:dyDescent="0.25">
      <c r="A137" t="s">
        <v>205</v>
      </c>
    </row>
    <row r="138" spans="1:1" x14ac:dyDescent="0.25">
      <c r="A138" t="s">
        <v>206</v>
      </c>
    </row>
    <row r="139" spans="1:1" x14ac:dyDescent="0.25">
      <c r="A139" t="s">
        <v>207</v>
      </c>
    </row>
    <row r="140" spans="1:1" x14ac:dyDescent="0.25">
      <c r="A140" t="s">
        <v>208</v>
      </c>
    </row>
    <row r="141" spans="1:1" x14ac:dyDescent="0.25">
      <c r="A141" t="s">
        <v>209</v>
      </c>
    </row>
    <row r="142" spans="1:1" x14ac:dyDescent="0.25">
      <c r="A142" t="s">
        <v>210</v>
      </c>
    </row>
    <row r="143" spans="1:1" x14ac:dyDescent="0.25">
      <c r="A143" t="s">
        <v>211</v>
      </c>
    </row>
    <row r="144" spans="1:1" x14ac:dyDescent="0.25">
      <c r="A144" t="s">
        <v>212</v>
      </c>
    </row>
    <row r="145" spans="1:1" x14ac:dyDescent="0.25">
      <c r="A145" t="s">
        <v>213</v>
      </c>
    </row>
    <row r="146" spans="1:1" x14ac:dyDescent="0.25">
      <c r="A146" t="s">
        <v>214</v>
      </c>
    </row>
    <row r="147" spans="1:1" x14ac:dyDescent="0.25">
      <c r="A147" t="s">
        <v>215</v>
      </c>
    </row>
    <row r="148" spans="1:1" x14ac:dyDescent="0.25">
      <c r="A148" t="s">
        <v>216</v>
      </c>
    </row>
    <row r="149" spans="1:1" x14ac:dyDescent="0.25">
      <c r="A149" t="s">
        <v>217</v>
      </c>
    </row>
    <row r="150" spans="1:1" x14ac:dyDescent="0.25">
      <c r="A150" t="s">
        <v>218</v>
      </c>
    </row>
    <row r="151" spans="1:1" x14ac:dyDescent="0.25">
      <c r="A151" t="s">
        <v>219</v>
      </c>
    </row>
    <row r="152" spans="1:1" x14ac:dyDescent="0.25">
      <c r="A152" t="s">
        <v>220</v>
      </c>
    </row>
    <row r="153" spans="1:1" x14ac:dyDescent="0.25">
      <c r="A153" t="s">
        <v>221</v>
      </c>
    </row>
    <row r="154" spans="1:1" x14ac:dyDescent="0.25">
      <c r="A154" t="s">
        <v>222</v>
      </c>
    </row>
    <row r="155" spans="1:1" x14ac:dyDescent="0.25">
      <c r="A155" t="s">
        <v>223</v>
      </c>
    </row>
    <row r="156" spans="1:1" x14ac:dyDescent="0.25">
      <c r="A156" t="s">
        <v>224</v>
      </c>
    </row>
    <row r="157" spans="1:1" x14ac:dyDescent="0.25">
      <c r="A157" t="s">
        <v>225</v>
      </c>
    </row>
    <row r="158" spans="1:1" x14ac:dyDescent="0.25">
      <c r="A158" t="s">
        <v>226</v>
      </c>
    </row>
    <row r="159" spans="1:1" x14ac:dyDescent="0.25">
      <c r="A159" t="s">
        <v>227</v>
      </c>
    </row>
    <row r="160" spans="1:1" x14ac:dyDescent="0.25">
      <c r="A160" t="s">
        <v>228</v>
      </c>
    </row>
  </sheetData>
  <sheetProtection algorithmName="SHA-512" hashValue="k3WNAjszeWaoZhOB6CJ53kGVtUtTUxNRfxYaAcfahktDhhw0RFyR3Ltv2CrgLMD0T4r9ZfhcQeLb6CrUOCh+DA==" saltValue="lTDrjDIdaChaHO9bLAek7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9"/>
  <dimension ref="A1:AB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5" width="10" style="26"/>
    <col min="16" max="16" width="31.5546875" style="26" customWidth="1"/>
    <col min="17" max="28" width="22.5546875" style="26" customWidth="1"/>
    <col min="29" max="16384" width="10" style="26"/>
  </cols>
  <sheetData>
    <row r="1" spans="1:28" ht="21" x14ac:dyDescent="0.4">
      <c r="A1" s="39" t="s">
        <v>4</v>
      </c>
      <c r="B1" s="40"/>
      <c r="C1" s="40"/>
      <c r="D1" s="40"/>
      <c r="E1" s="40"/>
      <c r="F1" s="40"/>
      <c r="G1" s="40"/>
      <c r="H1" s="40"/>
      <c r="I1" s="40"/>
    </row>
    <row r="2" spans="1:28" ht="15.6" x14ac:dyDescent="0.3">
      <c r="A2" s="41" t="str">
        <f>IF(title="&gt; Enter workbook title here","Enter workbook title in Cover sheet",title)</f>
        <v>NHSPS_S - Consolidated Factor Spreadsheet</v>
      </c>
      <c r="B2" s="42"/>
      <c r="C2" s="42"/>
      <c r="D2" s="42"/>
      <c r="E2" s="42"/>
      <c r="F2" s="42"/>
      <c r="G2" s="42"/>
      <c r="H2" s="42"/>
      <c r="I2" s="42"/>
    </row>
    <row r="3" spans="1:28" ht="15.6" x14ac:dyDescent="0.3">
      <c r="A3" s="43" t="str">
        <f>TABLE_FACTOR_TYPE&amp;" - x-"&amp;TABLE_SERIES_NUMBER</f>
        <v>ERF - x-415</v>
      </c>
      <c r="B3" s="42"/>
      <c r="C3" s="42"/>
      <c r="D3" s="42"/>
      <c r="E3" s="42"/>
      <c r="F3" s="42"/>
      <c r="G3" s="42"/>
      <c r="H3" s="42"/>
      <c r="I3" s="42"/>
    </row>
    <row r="4" spans="1:28" x14ac:dyDescent="0.25">
      <c r="A4" s="44"/>
    </row>
    <row r="6" spans="1:28" x14ac:dyDescent="0.25">
      <c r="A6" s="80" t="s">
        <v>24</v>
      </c>
      <c r="B6" s="81" t="s">
        <v>26</v>
      </c>
      <c r="C6" s="81"/>
      <c r="D6" s="81"/>
      <c r="E6" s="81"/>
      <c r="F6" s="81"/>
      <c r="G6" s="81"/>
      <c r="H6" s="81"/>
      <c r="I6" s="81"/>
      <c r="J6" s="81"/>
      <c r="K6" s="81"/>
      <c r="L6" s="81"/>
      <c r="M6" s="81"/>
      <c r="P6" s="80" t="s">
        <v>24</v>
      </c>
      <c r="Q6" s="81" t="s">
        <v>26</v>
      </c>
      <c r="R6" s="81"/>
      <c r="S6" s="81"/>
      <c r="T6" s="81"/>
      <c r="U6" s="81"/>
      <c r="V6" s="81"/>
      <c r="W6" s="81"/>
      <c r="X6" s="81"/>
      <c r="Y6" s="81"/>
      <c r="Z6" s="81"/>
      <c r="AA6" s="81"/>
      <c r="AB6" s="81"/>
    </row>
    <row r="7" spans="1:28" x14ac:dyDescent="0.25">
      <c r="A7" s="82" t="s">
        <v>16</v>
      </c>
      <c r="B7" s="83" t="s">
        <v>46</v>
      </c>
      <c r="C7" s="83"/>
      <c r="D7" s="83"/>
      <c r="E7" s="83"/>
      <c r="F7" s="83"/>
      <c r="G7" s="83"/>
      <c r="H7" s="83"/>
      <c r="I7" s="83"/>
      <c r="J7" s="83"/>
      <c r="K7" s="83"/>
      <c r="L7" s="83"/>
      <c r="M7" s="83"/>
      <c r="P7" s="82" t="s">
        <v>16</v>
      </c>
      <c r="Q7" s="83" t="s">
        <v>46</v>
      </c>
      <c r="R7" s="83"/>
      <c r="S7" s="83"/>
      <c r="T7" s="83"/>
      <c r="U7" s="83"/>
      <c r="V7" s="83"/>
      <c r="W7" s="83"/>
      <c r="X7" s="83"/>
      <c r="Y7" s="83"/>
      <c r="Z7" s="83"/>
      <c r="AA7" s="83"/>
      <c r="AB7" s="83"/>
    </row>
    <row r="8" spans="1:28" x14ac:dyDescent="0.25">
      <c r="A8" s="82" t="s">
        <v>49</v>
      </c>
      <c r="B8" s="83" t="s">
        <v>48</v>
      </c>
      <c r="C8" s="83"/>
      <c r="D8" s="83"/>
      <c r="E8" s="83"/>
      <c r="F8" s="83"/>
      <c r="G8" s="83"/>
      <c r="H8" s="83"/>
      <c r="I8" s="83"/>
      <c r="J8" s="83"/>
      <c r="K8" s="83"/>
      <c r="L8" s="83"/>
      <c r="M8" s="83"/>
      <c r="P8" s="82" t="s">
        <v>49</v>
      </c>
      <c r="Q8" s="83" t="s">
        <v>48</v>
      </c>
      <c r="R8" s="83"/>
      <c r="S8" s="83"/>
      <c r="T8" s="83"/>
      <c r="U8" s="83"/>
      <c r="V8" s="83"/>
      <c r="W8" s="83"/>
      <c r="X8" s="83"/>
      <c r="Y8" s="83"/>
      <c r="Z8" s="83"/>
      <c r="AA8" s="83"/>
      <c r="AB8" s="83"/>
    </row>
    <row r="9" spans="1:28" x14ac:dyDescent="0.25">
      <c r="A9" s="82" t="s">
        <v>17</v>
      </c>
      <c r="B9" s="83" t="s">
        <v>369</v>
      </c>
      <c r="C9" s="83"/>
      <c r="D9" s="83"/>
      <c r="E9" s="83"/>
      <c r="F9" s="83"/>
      <c r="G9" s="83"/>
      <c r="H9" s="83"/>
      <c r="I9" s="83"/>
      <c r="J9" s="83"/>
      <c r="K9" s="83"/>
      <c r="L9" s="83"/>
      <c r="M9" s="83"/>
      <c r="P9" s="82" t="s">
        <v>17</v>
      </c>
      <c r="Q9" s="83" t="s">
        <v>369</v>
      </c>
      <c r="R9" s="83"/>
      <c r="S9" s="83"/>
      <c r="T9" s="83"/>
      <c r="U9" s="83"/>
      <c r="V9" s="83"/>
      <c r="W9" s="83"/>
      <c r="X9" s="83"/>
      <c r="Y9" s="83"/>
      <c r="Z9" s="83"/>
      <c r="AA9" s="83"/>
      <c r="AB9" s="83"/>
    </row>
    <row r="10" spans="1:28" x14ac:dyDescent="0.25">
      <c r="A10" s="82" t="s">
        <v>2</v>
      </c>
      <c r="B10" s="83" t="s">
        <v>442</v>
      </c>
      <c r="C10" s="83"/>
      <c r="D10" s="83"/>
      <c r="E10" s="83"/>
      <c r="F10" s="83"/>
      <c r="G10" s="83"/>
      <c r="H10" s="83"/>
      <c r="I10" s="83"/>
      <c r="J10" s="83"/>
      <c r="K10" s="83"/>
      <c r="L10" s="83"/>
      <c r="M10" s="83"/>
      <c r="P10" s="82" t="s">
        <v>2</v>
      </c>
      <c r="Q10" s="83" t="s">
        <v>446</v>
      </c>
      <c r="R10" s="83"/>
      <c r="S10" s="83"/>
      <c r="T10" s="83"/>
      <c r="U10" s="83"/>
      <c r="V10" s="83"/>
      <c r="W10" s="83"/>
      <c r="X10" s="83"/>
      <c r="Y10" s="83"/>
      <c r="Z10" s="83"/>
      <c r="AA10" s="83"/>
      <c r="AB10" s="83"/>
    </row>
    <row r="11" spans="1:28" x14ac:dyDescent="0.25">
      <c r="A11" s="82" t="s">
        <v>23</v>
      </c>
      <c r="B11" s="83" t="s">
        <v>312</v>
      </c>
      <c r="C11" s="83"/>
      <c r="D11" s="83"/>
      <c r="E11" s="83"/>
      <c r="F11" s="83"/>
      <c r="G11" s="83"/>
      <c r="H11" s="83"/>
      <c r="I11" s="83"/>
      <c r="J11" s="83"/>
      <c r="K11" s="83"/>
      <c r="L11" s="83"/>
      <c r="M11" s="83"/>
      <c r="P11" s="82" t="s">
        <v>23</v>
      </c>
      <c r="Q11" s="83" t="s">
        <v>312</v>
      </c>
      <c r="R11" s="83"/>
      <c r="S11" s="83"/>
      <c r="T11" s="83"/>
      <c r="U11" s="83"/>
      <c r="V11" s="83"/>
      <c r="W11" s="83"/>
      <c r="X11" s="83"/>
      <c r="Y11" s="83"/>
      <c r="Z11" s="83"/>
      <c r="AA11" s="83"/>
      <c r="AB11" s="83"/>
    </row>
    <row r="12" spans="1:28" x14ac:dyDescent="0.25">
      <c r="A12" s="82" t="s">
        <v>262</v>
      </c>
      <c r="B12" s="83" t="s">
        <v>371</v>
      </c>
      <c r="C12" s="83"/>
      <c r="D12" s="83"/>
      <c r="E12" s="83"/>
      <c r="F12" s="83"/>
      <c r="G12" s="83"/>
      <c r="H12" s="83"/>
      <c r="I12" s="83"/>
      <c r="J12" s="83"/>
      <c r="K12" s="83"/>
      <c r="L12" s="83"/>
      <c r="M12" s="83"/>
      <c r="P12" s="82" t="s">
        <v>262</v>
      </c>
      <c r="Q12" s="83" t="s">
        <v>371</v>
      </c>
      <c r="R12" s="83"/>
      <c r="S12" s="83"/>
      <c r="T12" s="83"/>
      <c r="U12" s="83"/>
      <c r="V12" s="83"/>
      <c r="W12" s="83"/>
      <c r="X12" s="83"/>
      <c r="Y12" s="83"/>
      <c r="Z12" s="83"/>
      <c r="AA12" s="83"/>
      <c r="AB12" s="83"/>
    </row>
    <row r="13" spans="1:28" x14ac:dyDescent="0.25">
      <c r="A13" s="82" t="s">
        <v>52</v>
      </c>
      <c r="B13" s="83">
        <v>1</v>
      </c>
      <c r="C13" s="83"/>
      <c r="D13" s="83"/>
      <c r="E13" s="83"/>
      <c r="F13" s="83"/>
      <c r="G13" s="83"/>
      <c r="H13" s="83"/>
      <c r="I13" s="83"/>
      <c r="J13" s="83"/>
      <c r="K13" s="83"/>
      <c r="L13" s="83"/>
      <c r="M13" s="83"/>
      <c r="P13" s="82" t="s">
        <v>52</v>
      </c>
      <c r="Q13" s="83">
        <v>1</v>
      </c>
      <c r="R13" s="83"/>
      <c r="S13" s="83"/>
      <c r="T13" s="83"/>
      <c r="U13" s="83"/>
      <c r="V13" s="83"/>
      <c r="W13" s="83"/>
      <c r="X13" s="83"/>
      <c r="Y13" s="83"/>
      <c r="Z13" s="83"/>
      <c r="AA13" s="83"/>
      <c r="AB13" s="83"/>
    </row>
    <row r="14" spans="1:28" x14ac:dyDescent="0.25">
      <c r="A14" s="82" t="s">
        <v>18</v>
      </c>
      <c r="B14" s="83">
        <v>415</v>
      </c>
      <c r="C14" s="83"/>
      <c r="D14" s="83"/>
      <c r="E14" s="83"/>
      <c r="F14" s="83"/>
      <c r="G14" s="83"/>
      <c r="H14" s="83"/>
      <c r="I14" s="83"/>
      <c r="J14" s="83"/>
      <c r="K14" s="83"/>
      <c r="L14" s="83"/>
      <c r="M14" s="83"/>
      <c r="P14" s="82" t="s">
        <v>18</v>
      </c>
      <c r="Q14" s="83">
        <v>415</v>
      </c>
      <c r="R14" s="83"/>
      <c r="S14" s="83"/>
      <c r="T14" s="83"/>
      <c r="U14" s="83"/>
      <c r="V14" s="83"/>
      <c r="W14" s="83"/>
      <c r="X14" s="83"/>
      <c r="Y14" s="83"/>
      <c r="Z14" s="83"/>
      <c r="AA14" s="83"/>
      <c r="AB14" s="83"/>
    </row>
    <row r="15" spans="1:28" x14ac:dyDescent="0.25">
      <c r="A15" s="82" t="s">
        <v>53</v>
      </c>
      <c r="B15" s="83" t="s">
        <v>443</v>
      </c>
      <c r="C15" s="83"/>
      <c r="D15" s="83"/>
      <c r="E15" s="83"/>
      <c r="F15" s="83"/>
      <c r="G15" s="83"/>
      <c r="H15" s="83"/>
      <c r="I15" s="83"/>
      <c r="J15" s="83"/>
      <c r="K15" s="83"/>
      <c r="L15" s="83"/>
      <c r="M15" s="83"/>
      <c r="P15" s="82" t="s">
        <v>53</v>
      </c>
      <c r="Q15" s="83" t="s">
        <v>447</v>
      </c>
      <c r="R15" s="83"/>
      <c r="S15" s="83"/>
      <c r="T15" s="83"/>
      <c r="U15" s="83"/>
      <c r="V15" s="83"/>
      <c r="W15" s="83"/>
      <c r="X15" s="83"/>
      <c r="Y15" s="83"/>
      <c r="Z15" s="83"/>
      <c r="AA15" s="83"/>
      <c r="AB15" s="83"/>
    </row>
    <row r="16" spans="1:28" x14ac:dyDescent="0.25">
      <c r="A16" s="82" t="s">
        <v>54</v>
      </c>
      <c r="B16" s="83" t="s">
        <v>444</v>
      </c>
      <c r="C16" s="83"/>
      <c r="D16" s="83"/>
      <c r="E16" s="83"/>
      <c r="F16" s="83"/>
      <c r="G16" s="83"/>
      <c r="H16" s="83"/>
      <c r="I16" s="83"/>
      <c r="J16" s="83"/>
      <c r="K16" s="83"/>
      <c r="L16" s="83"/>
      <c r="M16" s="83"/>
      <c r="P16" s="82" t="s">
        <v>54</v>
      </c>
      <c r="Q16" s="83" t="s">
        <v>444</v>
      </c>
      <c r="R16" s="83"/>
      <c r="S16" s="83"/>
      <c r="T16" s="83"/>
      <c r="U16" s="83"/>
      <c r="V16" s="83"/>
      <c r="W16" s="83"/>
      <c r="X16" s="83"/>
      <c r="Y16" s="83"/>
      <c r="Z16" s="83"/>
      <c r="AA16" s="83"/>
      <c r="AB16" s="83"/>
    </row>
    <row r="17" spans="1:28"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c r="P17" s="77" t="s">
        <v>735</v>
      </c>
      <c r="Q17" s="83" t="str">
        <f>INDEX('Factor List'!$L:$L,MATCH(Q$15,'Factor List'!$J:$J,0))</f>
        <v>Voluntary Early and Late retirements in normal health, dated 7 August 2019</v>
      </c>
      <c r="R17" s="83"/>
      <c r="S17" s="83"/>
      <c r="T17" s="83"/>
      <c r="U17" s="83"/>
      <c r="V17" s="83"/>
      <c r="W17" s="83"/>
      <c r="X17" s="83"/>
      <c r="Y17" s="83"/>
      <c r="Z17" s="83"/>
      <c r="AA17" s="83"/>
      <c r="AB17" s="83"/>
    </row>
    <row r="18" spans="1:28" x14ac:dyDescent="0.25">
      <c r="A18" s="82" t="s">
        <v>19</v>
      </c>
      <c r="B18" s="90">
        <v>45107</v>
      </c>
      <c r="C18" s="83"/>
      <c r="D18" s="83"/>
      <c r="E18" s="83"/>
      <c r="F18" s="83"/>
      <c r="G18" s="83"/>
      <c r="H18" s="83"/>
      <c r="I18" s="83"/>
      <c r="J18" s="83"/>
      <c r="K18" s="83"/>
      <c r="L18" s="83"/>
      <c r="M18" s="83"/>
      <c r="P18" s="82" t="s">
        <v>19</v>
      </c>
      <c r="Q18" s="90">
        <v>45107</v>
      </c>
      <c r="R18" s="83"/>
      <c r="S18" s="83"/>
      <c r="T18" s="83"/>
      <c r="U18" s="83"/>
      <c r="V18" s="83"/>
      <c r="W18" s="83"/>
      <c r="X18" s="83"/>
      <c r="Y18" s="83"/>
      <c r="Z18" s="83"/>
      <c r="AA18" s="83"/>
      <c r="AB18" s="83"/>
    </row>
    <row r="19" spans="1:28" ht="26.4" x14ac:dyDescent="0.25">
      <c r="A19" s="82" t="s">
        <v>20</v>
      </c>
      <c r="B19" s="90">
        <v>45110</v>
      </c>
      <c r="C19" s="83"/>
      <c r="D19" s="83"/>
      <c r="E19" s="83"/>
      <c r="F19" s="83"/>
      <c r="G19" s="83"/>
      <c r="H19" s="83"/>
      <c r="I19" s="83"/>
      <c r="J19" s="83"/>
      <c r="K19" s="83"/>
      <c r="L19" s="83"/>
      <c r="M19" s="83"/>
      <c r="P19" s="82" t="s">
        <v>20</v>
      </c>
      <c r="Q19" s="90">
        <v>45110</v>
      </c>
      <c r="R19" s="83"/>
      <c r="S19" s="83"/>
      <c r="T19" s="83"/>
      <c r="U19" s="83"/>
      <c r="V19" s="83"/>
      <c r="W19" s="83"/>
      <c r="X19" s="83"/>
      <c r="Y19" s="83"/>
      <c r="Z19" s="83"/>
      <c r="AA19" s="83"/>
      <c r="AB19" s="83"/>
    </row>
    <row r="20" spans="1:28" x14ac:dyDescent="0.25">
      <c r="A20" s="82" t="s">
        <v>260</v>
      </c>
      <c r="B20" s="83" t="s">
        <v>725</v>
      </c>
      <c r="C20" s="83"/>
      <c r="D20" s="83"/>
      <c r="E20" s="83"/>
      <c r="F20" s="83"/>
      <c r="G20" s="83"/>
      <c r="H20" s="83"/>
      <c r="I20" s="83"/>
      <c r="J20" s="83"/>
      <c r="K20" s="83"/>
      <c r="L20" s="83"/>
      <c r="M20" s="83"/>
      <c r="P20" s="82" t="s">
        <v>260</v>
      </c>
      <c r="Q20" s="83" t="s">
        <v>725</v>
      </c>
      <c r="R20" s="83"/>
      <c r="S20" s="83"/>
      <c r="T20" s="83"/>
      <c r="U20" s="83"/>
      <c r="V20" s="83"/>
      <c r="W20" s="83"/>
      <c r="X20" s="83"/>
      <c r="Y20" s="83"/>
      <c r="Z20" s="83"/>
      <c r="AA20" s="83"/>
      <c r="AB20" s="83"/>
    </row>
    <row r="21" spans="1:28" x14ac:dyDescent="0.25">
      <c r="A21" s="82" t="s">
        <v>804</v>
      </c>
      <c r="B21" s="83" t="s">
        <v>803</v>
      </c>
      <c r="C21" s="83"/>
      <c r="D21" s="83"/>
      <c r="E21" s="83"/>
      <c r="F21" s="83"/>
      <c r="G21" s="83"/>
      <c r="H21" s="83"/>
      <c r="I21" s="83"/>
      <c r="J21" s="83"/>
      <c r="K21" s="83"/>
      <c r="L21" s="83"/>
      <c r="M21" s="83"/>
      <c r="P21" s="82" t="s">
        <v>804</v>
      </c>
      <c r="Q21" s="83" t="s">
        <v>803</v>
      </c>
      <c r="R21" s="83"/>
      <c r="S21" s="83"/>
      <c r="T21" s="83"/>
      <c r="U21" s="83"/>
      <c r="V21" s="83"/>
      <c r="W21" s="83"/>
      <c r="X21" s="83"/>
      <c r="Y21" s="83"/>
      <c r="Z21" s="83"/>
      <c r="AA21" s="83"/>
      <c r="AB21" s="83"/>
    </row>
    <row r="23" spans="1:28" x14ac:dyDescent="0.25">
      <c r="B23" s="107" t="str">
        <f>HYPERLINK("#'Factor List'!A1","Back to Factor List")</f>
        <v>Back to Factor List</v>
      </c>
    </row>
    <row r="24" spans="1:28" x14ac:dyDescent="0.25">
      <c r="B24" s="107" t="s">
        <v>797</v>
      </c>
    </row>
    <row r="26" spans="1:28" x14ac:dyDescent="0.25">
      <c r="A26" s="84" t="s">
        <v>480</v>
      </c>
      <c r="B26" s="84">
        <v>0</v>
      </c>
      <c r="C26" s="84">
        <v>1</v>
      </c>
      <c r="D26" s="84">
        <v>2</v>
      </c>
      <c r="E26" s="84">
        <v>3</v>
      </c>
      <c r="F26" s="84">
        <v>4</v>
      </c>
      <c r="G26" s="84">
        <v>5</v>
      </c>
      <c r="H26" s="84">
        <v>6</v>
      </c>
      <c r="I26" s="84">
        <v>7</v>
      </c>
      <c r="J26" s="84">
        <v>8</v>
      </c>
      <c r="K26" s="84">
        <v>9</v>
      </c>
      <c r="L26" s="84">
        <v>10</v>
      </c>
      <c r="M26" s="84">
        <v>11</v>
      </c>
      <c r="P26" s="104" t="s">
        <v>480</v>
      </c>
      <c r="Q26" s="104">
        <v>0</v>
      </c>
      <c r="R26" s="104">
        <v>1</v>
      </c>
      <c r="S26" s="104">
        <v>2</v>
      </c>
      <c r="T26" s="104">
        <v>3</v>
      </c>
      <c r="U26" s="104">
        <v>4</v>
      </c>
      <c r="V26" s="104">
        <v>5</v>
      </c>
      <c r="W26" s="104">
        <v>6</v>
      </c>
      <c r="X26" s="104">
        <v>7</v>
      </c>
      <c r="Y26" s="104">
        <v>8</v>
      </c>
      <c r="Z26" s="104">
        <v>9</v>
      </c>
      <c r="AA26" s="104">
        <v>10</v>
      </c>
      <c r="AB26" s="104">
        <v>11</v>
      </c>
    </row>
    <row r="27" spans="1:28" x14ac:dyDescent="0.25">
      <c r="A27" s="85">
        <v>50</v>
      </c>
      <c r="B27" s="86">
        <v>0.182</v>
      </c>
      <c r="C27" s="86">
        <v>0.17899999999999999</v>
      </c>
      <c r="D27" s="86">
        <v>0.17599999999999999</v>
      </c>
      <c r="E27" s="86">
        <v>0.17299999999999999</v>
      </c>
      <c r="F27" s="86">
        <v>0.17</v>
      </c>
      <c r="G27" s="86">
        <v>0.16700000000000001</v>
      </c>
      <c r="H27" s="86">
        <v>0.16400000000000001</v>
      </c>
      <c r="I27" s="86">
        <v>0.161</v>
      </c>
      <c r="J27" s="86">
        <v>0.158</v>
      </c>
      <c r="K27" s="86">
        <v>0.155</v>
      </c>
      <c r="L27" s="86">
        <v>0.152</v>
      </c>
      <c r="M27" s="86">
        <v>0.14899999999999999</v>
      </c>
      <c r="P27" s="105">
        <v>50</v>
      </c>
      <c r="Q27" s="117">
        <v>0.90600000000000003</v>
      </c>
      <c r="R27" s="117">
        <v>0.90700000000000003</v>
      </c>
      <c r="S27" s="117">
        <v>0.90900000000000003</v>
      </c>
      <c r="T27" s="117">
        <v>0.91</v>
      </c>
      <c r="U27" s="117">
        <v>0.91200000000000003</v>
      </c>
      <c r="V27" s="117">
        <v>0.91300000000000003</v>
      </c>
      <c r="W27" s="117">
        <v>0.91500000000000004</v>
      </c>
      <c r="X27" s="117">
        <v>0.91600000000000004</v>
      </c>
      <c r="Y27" s="117">
        <v>0.91800000000000004</v>
      </c>
      <c r="Z27" s="117">
        <v>0.91900000000000004</v>
      </c>
      <c r="AA27" s="117">
        <v>0.92100000000000004</v>
      </c>
      <c r="AB27" s="117">
        <v>0.92200000000000004</v>
      </c>
    </row>
    <row r="28" spans="1:28" x14ac:dyDescent="0.25">
      <c r="A28" s="85">
        <v>51</v>
      </c>
      <c r="B28" s="86">
        <v>0.14599999999999999</v>
      </c>
      <c r="C28" s="86">
        <v>0.14299999999999999</v>
      </c>
      <c r="D28" s="86">
        <v>0.14000000000000001</v>
      </c>
      <c r="E28" s="86">
        <v>0.13700000000000001</v>
      </c>
      <c r="F28" s="86">
        <v>0.13400000000000001</v>
      </c>
      <c r="G28" s="86">
        <v>0.13100000000000001</v>
      </c>
      <c r="H28" s="86">
        <v>0.128</v>
      </c>
      <c r="I28" s="86">
        <v>0.125</v>
      </c>
      <c r="J28" s="86">
        <v>0.122</v>
      </c>
      <c r="K28" s="86">
        <v>0.11899999999999999</v>
      </c>
      <c r="L28" s="86">
        <v>0.11600000000000001</v>
      </c>
      <c r="M28" s="86">
        <v>0.113</v>
      </c>
      <c r="P28" s="105">
        <v>51</v>
      </c>
      <c r="Q28" s="117">
        <v>0.92400000000000004</v>
      </c>
      <c r="R28" s="117">
        <v>0.92500000000000004</v>
      </c>
      <c r="S28" s="117">
        <v>0.92700000000000005</v>
      </c>
      <c r="T28" s="117">
        <v>0.92800000000000005</v>
      </c>
      <c r="U28" s="117">
        <v>0.93</v>
      </c>
      <c r="V28" s="117">
        <v>0.93200000000000005</v>
      </c>
      <c r="W28" s="117">
        <v>0.93300000000000005</v>
      </c>
      <c r="X28" s="117">
        <v>0.93500000000000005</v>
      </c>
      <c r="Y28" s="117">
        <v>0.93600000000000005</v>
      </c>
      <c r="Z28" s="117">
        <v>0.93799999999999994</v>
      </c>
      <c r="AA28" s="117">
        <v>0.93899999999999995</v>
      </c>
      <c r="AB28" s="117">
        <v>0.94099999999999995</v>
      </c>
    </row>
    <row r="29" spans="1:28" x14ac:dyDescent="0.25">
      <c r="A29" s="85">
        <v>52</v>
      </c>
      <c r="B29" s="86">
        <v>0.11</v>
      </c>
      <c r="C29" s="86">
        <v>0.107</v>
      </c>
      <c r="D29" s="86">
        <v>0.10299999999999999</v>
      </c>
      <c r="E29" s="86">
        <v>0.1</v>
      </c>
      <c r="F29" s="86">
        <v>9.7000000000000003E-2</v>
      </c>
      <c r="G29" s="86">
        <v>9.4E-2</v>
      </c>
      <c r="H29" s="86">
        <v>9.0999999999999998E-2</v>
      </c>
      <c r="I29" s="86">
        <v>8.7999999999999995E-2</v>
      </c>
      <c r="J29" s="86">
        <v>8.5000000000000006E-2</v>
      </c>
      <c r="K29" s="86">
        <v>8.2000000000000003E-2</v>
      </c>
      <c r="L29" s="86">
        <v>7.9000000000000001E-2</v>
      </c>
      <c r="M29" s="86">
        <v>7.5999999999999998E-2</v>
      </c>
      <c r="P29" s="105">
        <v>52</v>
      </c>
      <c r="Q29" s="117">
        <v>0.94199999999999995</v>
      </c>
      <c r="R29" s="117">
        <v>0.94399999999999995</v>
      </c>
      <c r="S29" s="117">
        <v>0.94499999999999995</v>
      </c>
      <c r="T29" s="117">
        <v>0.94699999999999995</v>
      </c>
      <c r="U29" s="117">
        <v>0.94899999999999995</v>
      </c>
      <c r="V29" s="117">
        <v>0.95</v>
      </c>
      <c r="W29" s="117">
        <v>0.95199999999999996</v>
      </c>
      <c r="X29" s="117">
        <v>0.95299999999999996</v>
      </c>
      <c r="Y29" s="117">
        <v>0.95499999999999996</v>
      </c>
      <c r="Z29" s="117">
        <v>0.95599999999999996</v>
      </c>
      <c r="AA29" s="117">
        <v>0.95799999999999996</v>
      </c>
      <c r="AB29" s="117">
        <v>0.96</v>
      </c>
    </row>
    <row r="30" spans="1:28" x14ac:dyDescent="0.25">
      <c r="A30" s="85">
        <v>53</v>
      </c>
      <c r="B30" s="86">
        <v>7.2999999999999995E-2</v>
      </c>
      <c r="C30" s="86">
        <v>7.0000000000000007E-2</v>
      </c>
      <c r="D30" s="86">
        <v>6.7000000000000004E-2</v>
      </c>
      <c r="E30" s="86">
        <v>6.4000000000000001E-2</v>
      </c>
      <c r="F30" s="86">
        <v>6.0999999999999999E-2</v>
      </c>
      <c r="G30" s="86">
        <v>5.8000000000000003E-2</v>
      </c>
      <c r="H30" s="86">
        <v>5.5E-2</v>
      </c>
      <c r="I30" s="86">
        <v>5.1999999999999998E-2</v>
      </c>
      <c r="J30" s="86">
        <v>4.9000000000000002E-2</v>
      </c>
      <c r="K30" s="86">
        <v>4.5999999999999999E-2</v>
      </c>
      <c r="L30" s="86">
        <v>4.2999999999999997E-2</v>
      </c>
      <c r="M30" s="86">
        <v>0.04</v>
      </c>
      <c r="P30" s="105">
        <v>53</v>
      </c>
      <c r="Q30" s="117">
        <v>0.96099999999999997</v>
      </c>
      <c r="R30" s="117">
        <v>0.96299999999999997</v>
      </c>
      <c r="S30" s="117">
        <v>0.96399999999999997</v>
      </c>
      <c r="T30" s="117">
        <v>0.96599999999999997</v>
      </c>
      <c r="U30" s="117">
        <v>0.96799999999999997</v>
      </c>
      <c r="V30" s="117">
        <v>0.96899999999999997</v>
      </c>
      <c r="W30" s="117">
        <v>0.97099999999999997</v>
      </c>
      <c r="X30" s="117">
        <v>0.97199999999999998</v>
      </c>
      <c r="Y30" s="117">
        <v>0.97399999999999998</v>
      </c>
      <c r="Z30" s="117">
        <v>0.97599999999999998</v>
      </c>
      <c r="AA30" s="117">
        <v>0.97699999999999998</v>
      </c>
      <c r="AB30" s="117">
        <v>0.97899999999999998</v>
      </c>
    </row>
    <row r="31" spans="1:28" x14ac:dyDescent="0.25">
      <c r="A31" s="85">
        <v>54</v>
      </c>
      <c r="B31" s="86">
        <v>3.6999999999999998E-2</v>
      </c>
      <c r="C31" s="86">
        <v>3.4000000000000002E-2</v>
      </c>
      <c r="D31" s="86">
        <v>3.1E-2</v>
      </c>
      <c r="E31" s="86">
        <v>2.7E-2</v>
      </c>
      <c r="F31" s="86">
        <v>2.4E-2</v>
      </c>
      <c r="G31" s="86">
        <v>2.1000000000000001E-2</v>
      </c>
      <c r="H31" s="86">
        <v>1.7999999999999999E-2</v>
      </c>
      <c r="I31" s="86">
        <v>1.4999999999999999E-2</v>
      </c>
      <c r="J31" s="86">
        <v>1.2E-2</v>
      </c>
      <c r="K31" s="86">
        <v>8.9999999999999993E-3</v>
      </c>
      <c r="L31" s="86">
        <v>6.0000000000000001E-3</v>
      </c>
      <c r="M31" s="86">
        <v>3.0000000000000001E-3</v>
      </c>
      <c r="P31" s="105">
        <v>54</v>
      </c>
      <c r="Q31" s="117">
        <v>0.98</v>
      </c>
      <c r="R31" s="117">
        <v>0.98199999999999998</v>
      </c>
      <c r="S31" s="117">
        <v>0.98399999999999999</v>
      </c>
      <c r="T31" s="117">
        <v>0.98499999999999999</v>
      </c>
      <c r="U31" s="117">
        <v>0.98699999999999999</v>
      </c>
      <c r="V31" s="117">
        <v>0.98899999999999999</v>
      </c>
      <c r="W31" s="117">
        <v>0.99</v>
      </c>
      <c r="X31" s="117">
        <v>0.99199999999999999</v>
      </c>
      <c r="Y31" s="117">
        <v>0.99299999999999999</v>
      </c>
      <c r="Z31" s="117">
        <v>0.995</v>
      </c>
      <c r="AA31" s="117">
        <v>0.997</v>
      </c>
      <c r="AB31" s="117">
        <v>0.998</v>
      </c>
    </row>
    <row r="32" spans="1:28" x14ac:dyDescent="0.25">
      <c r="A32" s="85">
        <v>55</v>
      </c>
      <c r="B32" s="86">
        <v>0</v>
      </c>
      <c r="C32" s="86"/>
      <c r="D32" s="86"/>
      <c r="E32" s="86"/>
      <c r="F32" s="86"/>
      <c r="G32" s="86"/>
      <c r="H32" s="86"/>
      <c r="I32" s="86"/>
      <c r="J32" s="86"/>
      <c r="K32" s="86"/>
      <c r="L32" s="86"/>
      <c r="M32" s="86"/>
      <c r="P32" s="105">
        <v>55</v>
      </c>
      <c r="Q32" s="117">
        <v>1</v>
      </c>
      <c r="R32" s="117"/>
      <c r="S32" s="117"/>
      <c r="T32" s="117"/>
      <c r="U32" s="117"/>
      <c r="V32" s="117"/>
      <c r="W32" s="117"/>
      <c r="X32" s="117"/>
      <c r="Y32" s="117"/>
      <c r="Z32" s="117"/>
      <c r="AA32" s="117"/>
      <c r="AB32" s="117"/>
    </row>
    <row r="44" ht="39.6" customHeight="1" x14ac:dyDescent="0.25"/>
    <row r="46" ht="27.6" customHeight="1" x14ac:dyDescent="0.25"/>
  </sheetData>
  <sheetProtection algorithmName="SHA-512" hashValue="6fdtDdqWAPgurupRZ3Jul+ttF1WsHuULzGtikker5wt60Xl+a4s85ts5Rv5In1EOQdKOpBh+OnC36iYZEVqNSg==" saltValue="wtynipesEHw7kKXnkgxwiQ==" spinCount="100000" sheet="1" objects="1" scenarios="1"/>
  <conditionalFormatting sqref="B19:B21">
    <cfRule type="expression" dxfId="1175" priority="23" stopIfTrue="1">
      <formula>MOD(ROW(),2)=0</formula>
    </cfRule>
    <cfRule type="expression" dxfId="1174" priority="24" stopIfTrue="1">
      <formula>MOD(ROW(),2)&lt;&gt;0</formula>
    </cfRule>
  </conditionalFormatting>
  <conditionalFormatting sqref="A6:A16 A18:A21">
    <cfRule type="expression" dxfId="1173" priority="33" stopIfTrue="1">
      <formula>MOD(ROW(),2)=0</formula>
    </cfRule>
    <cfRule type="expression" dxfId="1172" priority="34" stopIfTrue="1">
      <formula>MOD(ROW(),2)&lt;&gt;0</formula>
    </cfRule>
  </conditionalFormatting>
  <conditionalFormatting sqref="B6:M16 C17:M21">
    <cfRule type="expression" dxfId="1171" priority="35" stopIfTrue="1">
      <formula>MOD(ROW(),2)=0</formula>
    </cfRule>
    <cfRule type="expression" dxfId="1170" priority="36" stopIfTrue="1">
      <formula>MOD(ROW(),2)&lt;&gt;0</formula>
    </cfRule>
  </conditionalFormatting>
  <conditionalFormatting sqref="P6:P16 P18:P21">
    <cfRule type="expression" dxfId="1169" priority="41" stopIfTrue="1">
      <formula>MOD(ROW(),2)=0</formula>
    </cfRule>
    <cfRule type="expression" dxfId="1168" priority="42" stopIfTrue="1">
      <formula>MOD(ROW(),2)&lt;&gt;0</formula>
    </cfRule>
  </conditionalFormatting>
  <conditionalFormatting sqref="Q6:AB16 R17:AB19 Q20:AB21">
    <cfRule type="expression" dxfId="1167" priority="43" stopIfTrue="1">
      <formula>MOD(ROW(),2)=0</formula>
    </cfRule>
    <cfRule type="expression" dxfId="1166" priority="44" stopIfTrue="1">
      <formula>MOD(ROW(),2)&lt;&gt;0</formula>
    </cfRule>
  </conditionalFormatting>
  <conditionalFormatting sqref="A17">
    <cfRule type="expression" dxfId="1165" priority="27" stopIfTrue="1">
      <formula>MOD(ROW(),2)=0</formula>
    </cfRule>
    <cfRule type="expression" dxfId="1164" priority="28" stopIfTrue="1">
      <formula>MOD(ROW(),2)&lt;&gt;0</formula>
    </cfRule>
  </conditionalFormatting>
  <conditionalFormatting sqref="B17">
    <cfRule type="expression" dxfId="1163" priority="25" stopIfTrue="1">
      <formula>MOD(ROW(),2)=0</formula>
    </cfRule>
    <cfRule type="expression" dxfId="1162" priority="26" stopIfTrue="1">
      <formula>MOD(ROW(),2)&lt;&gt;0</formula>
    </cfRule>
  </conditionalFormatting>
  <conditionalFormatting sqref="P26:P32">
    <cfRule type="expression" dxfId="1161" priority="15" stopIfTrue="1">
      <formula>MOD(ROW(),2)=0</formula>
    </cfRule>
    <cfRule type="expression" dxfId="1160" priority="16" stopIfTrue="1">
      <formula>MOD(ROW(),2)&lt;&gt;0</formula>
    </cfRule>
  </conditionalFormatting>
  <conditionalFormatting sqref="Q26:AB32">
    <cfRule type="expression" dxfId="1159" priority="17" stopIfTrue="1">
      <formula>MOD(ROW(),2)=0</formula>
    </cfRule>
    <cfRule type="expression" dxfId="1158" priority="18" stopIfTrue="1">
      <formula>MOD(ROW(),2)&lt;&gt;0</formula>
    </cfRule>
  </conditionalFormatting>
  <conditionalFormatting sqref="A26:A32">
    <cfRule type="expression" dxfId="1157" priority="11" stopIfTrue="1">
      <formula>MOD(ROW(),2)=0</formula>
    </cfRule>
    <cfRule type="expression" dxfId="1156" priority="12" stopIfTrue="1">
      <formula>MOD(ROW(),2)&lt;&gt;0</formula>
    </cfRule>
  </conditionalFormatting>
  <conditionalFormatting sqref="B26:M32">
    <cfRule type="expression" dxfId="1155" priority="13" stopIfTrue="1">
      <formula>MOD(ROW(),2)=0</formula>
    </cfRule>
    <cfRule type="expression" dxfId="1154" priority="14" stopIfTrue="1">
      <formula>MOD(ROW(),2)&lt;&gt;0</formula>
    </cfRule>
  </conditionalFormatting>
  <conditionalFormatting sqref="B18">
    <cfRule type="expression" dxfId="1153" priority="9" stopIfTrue="1">
      <formula>MOD(ROW(),2)=0</formula>
    </cfRule>
    <cfRule type="expression" dxfId="1152" priority="10" stopIfTrue="1">
      <formula>MOD(ROW(),2)&lt;&gt;0</formula>
    </cfRule>
  </conditionalFormatting>
  <conditionalFormatting sqref="Q18">
    <cfRule type="expression" dxfId="1151" priority="7" stopIfTrue="1">
      <formula>MOD(ROW(),2)=0</formula>
    </cfRule>
    <cfRule type="expression" dxfId="1150" priority="8" stopIfTrue="1">
      <formula>MOD(ROW(),2)&lt;&gt;0</formula>
    </cfRule>
  </conditionalFormatting>
  <conditionalFormatting sqref="P17">
    <cfRule type="expression" dxfId="1149" priority="5" stopIfTrue="1">
      <formula>MOD(ROW(),2)=0</formula>
    </cfRule>
    <cfRule type="expression" dxfId="1148" priority="6" stopIfTrue="1">
      <formula>MOD(ROW(),2)&lt;&gt;0</formula>
    </cfRule>
  </conditionalFormatting>
  <conditionalFormatting sqref="Q17">
    <cfRule type="expression" dxfId="1147" priority="3" stopIfTrue="1">
      <formula>MOD(ROW(),2)=0</formula>
    </cfRule>
    <cfRule type="expression" dxfId="1146" priority="4" stopIfTrue="1">
      <formula>MOD(ROW(),2)&lt;&gt;0</formula>
    </cfRule>
  </conditionalFormatting>
  <conditionalFormatting sqref="Q19">
    <cfRule type="expression" dxfId="1145" priority="1" stopIfTrue="1">
      <formula>MOD(ROW(),2)=0</formula>
    </cfRule>
    <cfRule type="expression" dxfId="1144" priority="2" stopIfTrue="1">
      <formula>MOD(ROW(),2)&lt;&gt;0</formula>
    </cfRule>
  </conditionalFormatting>
  <hyperlinks>
    <hyperlink ref="B24" location="Assumptions!A1" display="Assumptions" xr:uid="{930EC9F8-9865-4253-A100-DBD598D889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0"/>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ERF - x-416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369</v>
      </c>
      <c r="C9" s="83"/>
      <c r="D9" s="83"/>
      <c r="E9" s="83"/>
      <c r="F9" s="83"/>
      <c r="G9" s="83"/>
      <c r="H9" s="83"/>
      <c r="I9" s="83"/>
      <c r="J9" s="83"/>
      <c r="K9" s="83"/>
      <c r="L9" s="83"/>
      <c r="M9" s="83"/>
    </row>
    <row r="10" spans="1:13" x14ac:dyDescent="0.25">
      <c r="A10" s="82" t="s">
        <v>2</v>
      </c>
      <c r="B10" s="83" t="s">
        <v>449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450</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416</v>
      </c>
      <c r="C14" s="83"/>
      <c r="D14" s="83"/>
      <c r="E14" s="83"/>
      <c r="F14" s="83"/>
      <c r="G14" s="83"/>
      <c r="H14" s="83"/>
      <c r="I14" s="83"/>
      <c r="J14" s="83"/>
      <c r="K14" s="83"/>
      <c r="L14" s="83"/>
      <c r="M14" s="83"/>
    </row>
    <row r="15" spans="1:13" x14ac:dyDescent="0.25">
      <c r="A15" s="82" t="s">
        <v>53</v>
      </c>
      <c r="B15" s="83" t="s">
        <v>451</v>
      </c>
      <c r="C15" s="83"/>
      <c r="D15" s="83"/>
      <c r="E15" s="83"/>
      <c r="F15" s="83"/>
      <c r="G15" s="83"/>
      <c r="H15" s="83"/>
      <c r="I15" s="83"/>
      <c r="J15" s="83"/>
      <c r="K15" s="83"/>
      <c r="L15" s="83"/>
      <c r="M15" s="83"/>
    </row>
    <row r="16" spans="1:13" x14ac:dyDescent="0.25">
      <c r="A16" s="82" t="s">
        <v>54</v>
      </c>
      <c r="B16" s="83" t="s">
        <v>452</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482</v>
      </c>
      <c r="B26" s="84">
        <v>0</v>
      </c>
      <c r="C26" s="84">
        <v>1</v>
      </c>
      <c r="D26" s="84">
        <v>2</v>
      </c>
      <c r="E26" s="84">
        <v>3</v>
      </c>
      <c r="F26" s="84">
        <v>4</v>
      </c>
      <c r="G26" s="84">
        <v>5</v>
      </c>
      <c r="H26" s="84">
        <v>6</v>
      </c>
      <c r="I26" s="84">
        <v>7</v>
      </c>
      <c r="J26" s="84">
        <v>8</v>
      </c>
      <c r="K26" s="84">
        <v>9</v>
      </c>
      <c r="L26" s="84">
        <v>10</v>
      </c>
      <c r="M26" s="84">
        <v>11</v>
      </c>
    </row>
    <row r="27" spans="1:13" x14ac:dyDescent="0.25">
      <c r="A27" s="85">
        <v>0</v>
      </c>
      <c r="B27" s="86">
        <v>1</v>
      </c>
      <c r="C27" s="86">
        <v>0.995</v>
      </c>
      <c r="D27" s="86">
        <v>0.99099999999999999</v>
      </c>
      <c r="E27" s="86">
        <v>0.98599999999999999</v>
      </c>
      <c r="F27" s="86">
        <v>0.98199999999999998</v>
      </c>
      <c r="G27" s="86">
        <v>0.97699999999999998</v>
      </c>
      <c r="H27" s="86">
        <v>0.97299999999999998</v>
      </c>
      <c r="I27" s="86">
        <v>0.96799999999999997</v>
      </c>
      <c r="J27" s="86">
        <v>0.96399999999999997</v>
      </c>
      <c r="K27" s="86">
        <v>0.95899999999999996</v>
      </c>
      <c r="L27" s="86">
        <v>0.95499999999999996</v>
      </c>
      <c r="M27" s="86">
        <v>0.95</v>
      </c>
    </row>
    <row r="28" spans="1:13" x14ac:dyDescent="0.25">
      <c r="A28" s="85">
        <v>1</v>
      </c>
      <c r="B28" s="86">
        <v>0.94599999999999995</v>
      </c>
      <c r="C28" s="86">
        <v>0.94199999999999995</v>
      </c>
      <c r="D28" s="86">
        <v>0.93799999999999994</v>
      </c>
      <c r="E28" s="86">
        <v>0.93400000000000005</v>
      </c>
      <c r="F28" s="86">
        <v>0.93</v>
      </c>
      <c r="G28" s="86">
        <v>0.92500000000000004</v>
      </c>
      <c r="H28" s="86">
        <v>0.92100000000000004</v>
      </c>
      <c r="I28" s="86">
        <v>0.91700000000000004</v>
      </c>
      <c r="J28" s="86">
        <v>0.91300000000000003</v>
      </c>
      <c r="K28" s="86">
        <v>0.90900000000000003</v>
      </c>
      <c r="L28" s="86">
        <v>0.90500000000000003</v>
      </c>
      <c r="M28" s="86">
        <v>0.90100000000000002</v>
      </c>
    </row>
    <row r="29" spans="1:13" x14ac:dyDescent="0.25">
      <c r="A29" s="85">
        <v>2</v>
      </c>
      <c r="B29" s="86">
        <v>0.89700000000000002</v>
      </c>
      <c r="C29" s="86">
        <v>0.89300000000000002</v>
      </c>
      <c r="D29" s="86">
        <v>0.88900000000000001</v>
      </c>
      <c r="E29" s="86">
        <v>0.88500000000000001</v>
      </c>
      <c r="F29" s="86">
        <v>0.88200000000000001</v>
      </c>
      <c r="G29" s="86">
        <v>0.878</v>
      </c>
      <c r="H29" s="86">
        <v>0.874</v>
      </c>
      <c r="I29" s="86">
        <v>0.87</v>
      </c>
      <c r="J29" s="86">
        <v>0.86699999999999999</v>
      </c>
      <c r="K29" s="86">
        <v>0.86299999999999999</v>
      </c>
      <c r="L29" s="86">
        <v>0.85899999999999999</v>
      </c>
      <c r="M29" s="86">
        <v>0.85499999999999998</v>
      </c>
    </row>
    <row r="30" spans="1:13" x14ac:dyDescent="0.25">
      <c r="A30" s="85">
        <v>3</v>
      </c>
      <c r="B30" s="86">
        <v>0.85199999999999998</v>
      </c>
      <c r="C30" s="86">
        <v>0.84799999999999998</v>
      </c>
      <c r="D30" s="86">
        <v>0.84499999999999997</v>
      </c>
      <c r="E30" s="86">
        <v>0.84099999999999997</v>
      </c>
      <c r="F30" s="86">
        <v>0.83799999999999997</v>
      </c>
      <c r="G30" s="86">
        <v>0.83399999999999996</v>
      </c>
      <c r="H30" s="86">
        <v>0.83099999999999996</v>
      </c>
      <c r="I30" s="86">
        <v>0.82699999999999996</v>
      </c>
      <c r="J30" s="86">
        <v>0.82399999999999995</v>
      </c>
      <c r="K30" s="86">
        <v>0.82</v>
      </c>
      <c r="L30" s="86">
        <v>0.81699999999999995</v>
      </c>
      <c r="M30" s="86">
        <v>0.81399999999999995</v>
      </c>
    </row>
    <row r="31" spans="1:13" x14ac:dyDescent="0.25">
      <c r="A31" s="85">
        <v>4</v>
      </c>
      <c r="B31" s="86">
        <v>0.81</v>
      </c>
      <c r="C31" s="86">
        <v>0.80700000000000005</v>
      </c>
      <c r="D31" s="86">
        <v>0.80400000000000005</v>
      </c>
      <c r="E31" s="86">
        <v>0.80100000000000005</v>
      </c>
      <c r="F31" s="86">
        <v>0.79700000000000004</v>
      </c>
      <c r="G31" s="86">
        <v>0.79400000000000004</v>
      </c>
      <c r="H31" s="86">
        <v>0.79100000000000004</v>
      </c>
      <c r="I31" s="86">
        <v>0.78800000000000003</v>
      </c>
      <c r="J31" s="86">
        <v>0.78500000000000003</v>
      </c>
      <c r="K31" s="86">
        <v>0.78200000000000003</v>
      </c>
      <c r="L31" s="86">
        <v>0.77800000000000002</v>
      </c>
      <c r="M31" s="86">
        <v>0.77500000000000002</v>
      </c>
    </row>
    <row r="32" spans="1:13" x14ac:dyDescent="0.25">
      <c r="A32" s="85">
        <v>5</v>
      </c>
      <c r="B32" s="86">
        <v>0.77200000000000002</v>
      </c>
      <c r="C32" s="86">
        <v>0.76900000000000002</v>
      </c>
      <c r="D32" s="86">
        <v>0.76600000000000001</v>
      </c>
      <c r="E32" s="86">
        <v>0.76300000000000001</v>
      </c>
      <c r="F32" s="86">
        <v>0.76</v>
      </c>
      <c r="G32" s="86">
        <v>0.75700000000000001</v>
      </c>
      <c r="H32" s="86">
        <v>0.754</v>
      </c>
      <c r="I32" s="86">
        <v>0.751</v>
      </c>
      <c r="J32" s="86">
        <v>0.749</v>
      </c>
      <c r="K32" s="86">
        <v>0.746</v>
      </c>
      <c r="L32" s="86">
        <v>0.74299999999999999</v>
      </c>
      <c r="M32" s="86">
        <v>0.74</v>
      </c>
    </row>
    <row r="33" spans="1:13" x14ac:dyDescent="0.25">
      <c r="A33" s="85">
        <v>6</v>
      </c>
      <c r="B33" s="86">
        <v>0.73699999999999999</v>
      </c>
      <c r="C33" s="86">
        <v>0.73399999999999999</v>
      </c>
      <c r="D33" s="86">
        <v>0.73099999999999998</v>
      </c>
      <c r="E33" s="86">
        <v>0.72899999999999998</v>
      </c>
      <c r="F33" s="86">
        <v>0.72599999999999998</v>
      </c>
      <c r="G33" s="86">
        <v>0.72299999999999998</v>
      </c>
      <c r="H33" s="86">
        <v>0.72099999999999997</v>
      </c>
      <c r="I33" s="86">
        <v>0.71799999999999997</v>
      </c>
      <c r="J33" s="86">
        <v>0.71499999999999997</v>
      </c>
      <c r="K33" s="86">
        <v>0.71199999999999997</v>
      </c>
      <c r="L33" s="86">
        <v>0.71</v>
      </c>
      <c r="M33" s="86">
        <v>0.70699999999999996</v>
      </c>
    </row>
    <row r="34" spans="1:13" x14ac:dyDescent="0.25">
      <c r="A34" s="85">
        <v>7</v>
      </c>
      <c r="B34" s="86">
        <v>0.70399999999999996</v>
      </c>
      <c r="C34" s="86">
        <v>0.70199999999999996</v>
      </c>
      <c r="D34" s="86">
        <v>0.69899999999999995</v>
      </c>
      <c r="E34" s="86">
        <v>0.69699999999999995</v>
      </c>
      <c r="F34" s="86">
        <v>0.69399999999999995</v>
      </c>
      <c r="G34" s="86">
        <v>0.69199999999999995</v>
      </c>
      <c r="H34" s="86">
        <v>0.68899999999999995</v>
      </c>
      <c r="I34" s="86">
        <v>0.68700000000000006</v>
      </c>
      <c r="J34" s="86">
        <v>0.68400000000000005</v>
      </c>
      <c r="K34" s="86">
        <v>0.68200000000000005</v>
      </c>
      <c r="L34" s="86">
        <v>0.67900000000000005</v>
      </c>
      <c r="M34" s="86">
        <v>0.67700000000000005</v>
      </c>
    </row>
    <row r="35" spans="1:13" x14ac:dyDescent="0.25">
      <c r="A35" s="85">
        <v>8</v>
      </c>
      <c r="B35" s="86">
        <v>0.67400000000000004</v>
      </c>
      <c r="C35" s="86">
        <v>0.67200000000000004</v>
      </c>
      <c r="D35" s="86">
        <v>0.66900000000000004</v>
      </c>
      <c r="E35" s="86">
        <v>0.66700000000000004</v>
      </c>
      <c r="F35" s="86">
        <v>0.66500000000000004</v>
      </c>
      <c r="G35" s="86">
        <v>0.66200000000000003</v>
      </c>
      <c r="H35" s="86">
        <v>0.66</v>
      </c>
      <c r="I35" s="86">
        <v>0.65800000000000003</v>
      </c>
      <c r="J35" s="86">
        <v>0.65500000000000003</v>
      </c>
      <c r="K35" s="86">
        <v>0.65300000000000002</v>
      </c>
      <c r="L35" s="86">
        <v>0.65100000000000002</v>
      </c>
      <c r="M35" s="86">
        <v>0.64800000000000002</v>
      </c>
    </row>
    <row r="36" spans="1:13" x14ac:dyDescent="0.25">
      <c r="A36" s="85">
        <v>9</v>
      </c>
      <c r="B36" s="86">
        <v>0.64600000000000002</v>
      </c>
      <c r="C36" s="86">
        <v>0.64400000000000002</v>
      </c>
      <c r="D36" s="86">
        <v>0.64200000000000002</v>
      </c>
      <c r="E36" s="86">
        <v>0.63900000000000001</v>
      </c>
      <c r="F36" s="86">
        <v>0.63700000000000001</v>
      </c>
      <c r="G36" s="86">
        <v>0.63500000000000001</v>
      </c>
      <c r="H36" s="86">
        <v>0.63300000000000001</v>
      </c>
      <c r="I36" s="86">
        <v>0.63100000000000001</v>
      </c>
      <c r="J36" s="86">
        <v>0.628</v>
      </c>
      <c r="K36" s="86">
        <v>0.626</v>
      </c>
      <c r="L36" s="86">
        <v>0.624</v>
      </c>
      <c r="M36" s="86">
        <v>0.622</v>
      </c>
    </row>
    <row r="37" spans="1:13" x14ac:dyDescent="0.25">
      <c r="A37" s="85">
        <v>10</v>
      </c>
      <c r="B37" s="86">
        <v>0.62</v>
      </c>
      <c r="C37" s="86">
        <v>0.61799999999999999</v>
      </c>
      <c r="D37" s="86">
        <v>0.61599999999999999</v>
      </c>
      <c r="E37" s="86">
        <v>0.61399999999999999</v>
      </c>
      <c r="F37" s="86">
        <v>0.61199999999999999</v>
      </c>
      <c r="G37" s="86">
        <v>0.60899999999999999</v>
      </c>
      <c r="H37" s="86">
        <v>0.60699999999999998</v>
      </c>
      <c r="I37" s="86">
        <v>0.60499999999999998</v>
      </c>
      <c r="J37" s="86">
        <v>0.60299999999999998</v>
      </c>
      <c r="K37" s="86">
        <v>0.60099999999999998</v>
      </c>
      <c r="L37" s="86">
        <v>0.59899999999999998</v>
      </c>
      <c r="M37" s="86">
        <v>0.59699999999999998</v>
      </c>
    </row>
    <row r="38" spans="1:13" x14ac:dyDescent="0.25">
      <c r="A38" s="85">
        <v>11</v>
      </c>
      <c r="B38" s="86">
        <v>0.59499999999999997</v>
      </c>
      <c r="C38" s="86">
        <v>0.59299999999999997</v>
      </c>
      <c r="D38" s="86">
        <v>0.59099999999999997</v>
      </c>
      <c r="E38" s="86">
        <v>0.58899999999999997</v>
      </c>
      <c r="F38" s="86">
        <v>0.58799999999999997</v>
      </c>
      <c r="G38" s="86">
        <v>0.58599999999999997</v>
      </c>
      <c r="H38" s="86">
        <v>0.58399999999999996</v>
      </c>
      <c r="I38" s="86">
        <v>0.58199999999999996</v>
      </c>
      <c r="J38" s="86">
        <v>0.57999999999999996</v>
      </c>
      <c r="K38" s="86">
        <v>0.57799999999999996</v>
      </c>
      <c r="L38" s="86">
        <v>0.57599999999999996</v>
      </c>
      <c r="M38" s="86">
        <v>0.57399999999999995</v>
      </c>
    </row>
    <row r="39" spans="1:13" x14ac:dyDescent="0.25">
      <c r="A39" s="85">
        <v>12</v>
      </c>
      <c r="B39" s="86">
        <v>0.57199999999999995</v>
      </c>
      <c r="C39" s="86">
        <v>0.56999999999999995</v>
      </c>
      <c r="D39" s="86">
        <v>0.56899999999999995</v>
      </c>
      <c r="E39" s="86">
        <v>0.56699999999999995</v>
      </c>
      <c r="F39" s="86">
        <v>0.56499999999999995</v>
      </c>
      <c r="G39" s="86">
        <v>0.56299999999999994</v>
      </c>
      <c r="H39" s="86">
        <v>0.56200000000000006</v>
      </c>
      <c r="I39" s="86">
        <v>0.56000000000000005</v>
      </c>
      <c r="J39" s="86">
        <v>0.55800000000000005</v>
      </c>
      <c r="K39" s="86">
        <v>0.55600000000000005</v>
      </c>
      <c r="L39" s="86">
        <v>0.55400000000000005</v>
      </c>
      <c r="M39" s="86">
        <v>0.55300000000000005</v>
      </c>
    </row>
    <row r="40" spans="1:13" x14ac:dyDescent="0.25">
      <c r="A40" s="85">
        <v>13</v>
      </c>
      <c r="B40" s="86">
        <v>0.55100000000000005</v>
      </c>
      <c r="C40" s="86"/>
      <c r="D40" s="86"/>
      <c r="E40" s="86"/>
      <c r="F40" s="86"/>
      <c r="G40" s="86"/>
      <c r="H40" s="86"/>
      <c r="I40" s="86"/>
      <c r="J40" s="86"/>
      <c r="K40" s="86"/>
      <c r="L40" s="86"/>
      <c r="M40" s="86"/>
    </row>
    <row r="44" spans="1:13" ht="39.6" customHeight="1" x14ac:dyDescent="0.25"/>
    <row r="46" spans="1:13" ht="27.6" customHeight="1" x14ac:dyDescent="0.25"/>
  </sheetData>
  <sheetProtection algorithmName="SHA-512" hashValue="OjKX6+1hqThYe1OyklQZMWEvFgbG6PceeHXYYebkbxDkjC5VAN1/bFAyxx52gBD1basyOwCtbqb6q0WQsYp4gg==" saltValue="ED64GgpEpNFfZE8F5/Eh4A==" spinCount="100000" sheet="1" objects="1" scenarios="1"/>
  <conditionalFormatting sqref="A6:A16 A18:A21">
    <cfRule type="expression" dxfId="1143" priority="23" stopIfTrue="1">
      <formula>MOD(ROW(),2)=0</formula>
    </cfRule>
    <cfRule type="expression" dxfId="1142" priority="24" stopIfTrue="1">
      <formula>MOD(ROW(),2)&lt;&gt;0</formula>
    </cfRule>
  </conditionalFormatting>
  <conditionalFormatting sqref="B6:M16 C17:M21">
    <cfRule type="expression" dxfId="1141" priority="25" stopIfTrue="1">
      <formula>MOD(ROW(),2)=0</formula>
    </cfRule>
    <cfRule type="expression" dxfId="1140" priority="26" stopIfTrue="1">
      <formula>MOD(ROW(),2)&lt;&gt;0</formula>
    </cfRule>
  </conditionalFormatting>
  <conditionalFormatting sqref="A17">
    <cfRule type="expression" dxfId="1139" priority="17" stopIfTrue="1">
      <formula>MOD(ROW(),2)=0</formula>
    </cfRule>
    <cfRule type="expression" dxfId="1138" priority="18" stopIfTrue="1">
      <formula>MOD(ROW(),2)&lt;&gt;0</formula>
    </cfRule>
  </conditionalFormatting>
  <conditionalFormatting sqref="B17">
    <cfRule type="expression" dxfId="1137" priority="15" stopIfTrue="1">
      <formula>MOD(ROW(),2)=0</formula>
    </cfRule>
    <cfRule type="expression" dxfId="1136" priority="16" stopIfTrue="1">
      <formula>MOD(ROW(),2)&lt;&gt;0</formula>
    </cfRule>
  </conditionalFormatting>
  <conditionalFormatting sqref="B18:B21">
    <cfRule type="expression" dxfId="1135" priority="13" stopIfTrue="1">
      <formula>MOD(ROW(),2)=0</formula>
    </cfRule>
    <cfRule type="expression" dxfId="1134" priority="14" stopIfTrue="1">
      <formula>MOD(ROW(),2)&lt;&gt;0</formula>
    </cfRule>
  </conditionalFormatting>
  <conditionalFormatting sqref="A26:A40">
    <cfRule type="expression" dxfId="1133" priority="1" stopIfTrue="1">
      <formula>MOD(ROW(),2)=0</formula>
    </cfRule>
    <cfRule type="expression" dxfId="1132" priority="2" stopIfTrue="1">
      <formula>MOD(ROW(),2)&lt;&gt;0</formula>
    </cfRule>
  </conditionalFormatting>
  <conditionalFormatting sqref="B26:M40">
    <cfRule type="expression" dxfId="1131" priority="3" stopIfTrue="1">
      <formula>MOD(ROW(),2)=0</formula>
    </cfRule>
    <cfRule type="expression" dxfId="1130" priority="4" stopIfTrue="1">
      <formula>MOD(ROW(),2)&lt;&gt;0</formula>
    </cfRule>
  </conditionalFormatting>
  <hyperlinks>
    <hyperlink ref="B24" location="Assumptions!A1" display="Assumptions" xr:uid="{DAACFABF-7D15-4B8D-8297-85CEF3D583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1"/>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x-417</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455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417</v>
      </c>
      <c r="C14" s="83"/>
      <c r="D14" s="83"/>
      <c r="E14" s="83"/>
      <c r="F14" s="83"/>
      <c r="G14" s="83"/>
      <c r="H14" s="83"/>
      <c r="I14" s="83"/>
      <c r="J14" s="83"/>
      <c r="K14" s="83"/>
      <c r="L14" s="83"/>
      <c r="M14" s="83"/>
    </row>
    <row r="15" spans="1:13" x14ac:dyDescent="0.25">
      <c r="A15" s="82" t="s">
        <v>53</v>
      </c>
      <c r="B15" s="83" t="s">
        <v>456</v>
      </c>
      <c r="C15" s="83"/>
      <c r="D15" s="83"/>
      <c r="E15" s="83"/>
      <c r="F15" s="83"/>
      <c r="G15" s="83"/>
      <c r="H15" s="83"/>
      <c r="I15" s="83"/>
      <c r="J15" s="83"/>
      <c r="K15" s="83"/>
      <c r="L15" s="83"/>
      <c r="M15" s="83"/>
    </row>
    <row r="16" spans="1:13" x14ac:dyDescent="0.25">
      <c r="A16" s="82" t="s">
        <v>54</v>
      </c>
      <c r="B16" s="83" t="s">
        <v>457</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65</v>
      </c>
      <c r="B27" s="86">
        <v>1</v>
      </c>
      <c r="C27" s="86">
        <v>1.0029999999999999</v>
      </c>
      <c r="D27" s="86">
        <v>1.006</v>
      </c>
      <c r="E27" s="86">
        <v>1.0089999999999999</v>
      </c>
      <c r="F27" s="86">
        <v>1.012</v>
      </c>
      <c r="G27" s="86">
        <v>1.0149999999999999</v>
      </c>
      <c r="H27" s="86">
        <v>1.018</v>
      </c>
      <c r="I27" s="86">
        <v>1.0209999999999999</v>
      </c>
      <c r="J27" s="86">
        <v>1.024</v>
      </c>
      <c r="K27" s="86">
        <v>1.0269999999999999</v>
      </c>
      <c r="L27" s="86">
        <v>1.03</v>
      </c>
      <c r="M27" s="86">
        <v>1.0329999999999999</v>
      </c>
    </row>
    <row r="28" spans="1:13" x14ac:dyDescent="0.25">
      <c r="A28" s="85">
        <v>66</v>
      </c>
      <c r="B28" s="86">
        <v>1.036</v>
      </c>
      <c r="C28" s="86">
        <v>1.0389999999999999</v>
      </c>
      <c r="D28" s="86">
        <v>1.042</v>
      </c>
      <c r="E28" s="86">
        <v>1.0449999999999999</v>
      </c>
      <c r="F28" s="86">
        <v>1.0489999999999999</v>
      </c>
      <c r="G28" s="86">
        <v>1.052</v>
      </c>
      <c r="H28" s="86">
        <v>1.0549999999999999</v>
      </c>
      <c r="I28" s="86">
        <v>1.0580000000000001</v>
      </c>
      <c r="J28" s="86">
        <v>1.0620000000000001</v>
      </c>
      <c r="K28" s="86">
        <v>1.0649999999999999</v>
      </c>
      <c r="L28" s="86">
        <v>1.0680000000000001</v>
      </c>
      <c r="M28" s="86">
        <v>1.071</v>
      </c>
    </row>
    <row r="29" spans="1:13" x14ac:dyDescent="0.25">
      <c r="A29" s="85">
        <v>67</v>
      </c>
      <c r="B29" s="86">
        <v>1.0740000000000001</v>
      </c>
      <c r="C29" s="86">
        <v>1.0780000000000001</v>
      </c>
      <c r="D29" s="86">
        <v>1.0820000000000001</v>
      </c>
      <c r="E29" s="86">
        <v>1.085</v>
      </c>
      <c r="F29" s="86">
        <v>1.089</v>
      </c>
      <c r="G29" s="86">
        <v>1.0920000000000001</v>
      </c>
      <c r="H29" s="86">
        <v>1.0960000000000001</v>
      </c>
      <c r="I29" s="86">
        <v>1.099</v>
      </c>
      <c r="J29" s="86">
        <v>1.103</v>
      </c>
      <c r="K29" s="86">
        <v>1.1060000000000001</v>
      </c>
      <c r="L29" s="86">
        <v>1.1100000000000001</v>
      </c>
      <c r="M29" s="86">
        <v>1.1140000000000001</v>
      </c>
    </row>
    <row r="30" spans="1:13" x14ac:dyDescent="0.25">
      <c r="A30" s="85">
        <v>68</v>
      </c>
      <c r="B30" s="86">
        <v>1.117</v>
      </c>
      <c r="C30" s="86">
        <v>1.121</v>
      </c>
      <c r="D30" s="86">
        <v>1.125</v>
      </c>
      <c r="E30" s="86">
        <v>1.129</v>
      </c>
      <c r="F30" s="86">
        <v>1.133</v>
      </c>
      <c r="G30" s="86">
        <v>1.137</v>
      </c>
      <c r="H30" s="86">
        <v>1.1399999999999999</v>
      </c>
      <c r="I30" s="86">
        <v>1.1439999999999999</v>
      </c>
      <c r="J30" s="86">
        <v>1.1479999999999999</v>
      </c>
      <c r="K30" s="86">
        <v>1.1519999999999999</v>
      </c>
      <c r="L30" s="86">
        <v>1.1559999999999999</v>
      </c>
      <c r="M30" s="86">
        <v>1.1599999999999999</v>
      </c>
    </row>
    <row r="31" spans="1:13" x14ac:dyDescent="0.25">
      <c r="A31" s="85">
        <v>69</v>
      </c>
      <c r="B31" s="86">
        <v>1.1639999999999999</v>
      </c>
      <c r="C31" s="86">
        <v>1.1679999999999999</v>
      </c>
      <c r="D31" s="86">
        <v>1.1719999999999999</v>
      </c>
      <c r="E31" s="86">
        <v>1.177</v>
      </c>
      <c r="F31" s="86">
        <v>1.181</v>
      </c>
      <c r="G31" s="86">
        <v>1.1850000000000001</v>
      </c>
      <c r="H31" s="86">
        <v>1.19</v>
      </c>
      <c r="I31" s="86">
        <v>1.194</v>
      </c>
      <c r="J31" s="86">
        <v>1.198</v>
      </c>
      <c r="K31" s="86">
        <v>1.202</v>
      </c>
      <c r="L31" s="86">
        <v>1.2070000000000001</v>
      </c>
      <c r="M31" s="86">
        <v>1.2110000000000001</v>
      </c>
    </row>
    <row r="32" spans="1:13" x14ac:dyDescent="0.25">
      <c r="A32" s="85">
        <v>70</v>
      </c>
      <c r="B32" s="86">
        <v>1.2150000000000001</v>
      </c>
      <c r="C32" s="86">
        <v>1.22</v>
      </c>
      <c r="D32" s="86">
        <v>1.2250000000000001</v>
      </c>
      <c r="E32" s="86">
        <v>1.2290000000000001</v>
      </c>
      <c r="F32" s="86">
        <v>1.234</v>
      </c>
      <c r="G32" s="86">
        <v>1.2390000000000001</v>
      </c>
      <c r="H32" s="86">
        <v>1.244</v>
      </c>
      <c r="I32" s="86">
        <v>1.248</v>
      </c>
      <c r="J32" s="86">
        <v>1.2529999999999999</v>
      </c>
      <c r="K32" s="86">
        <v>1.258</v>
      </c>
      <c r="L32" s="86">
        <v>1.262</v>
      </c>
      <c r="M32" s="86">
        <v>1.2669999999999999</v>
      </c>
    </row>
    <row r="33" spans="1:13" x14ac:dyDescent="0.25">
      <c r="A33" s="85">
        <v>71</v>
      </c>
      <c r="B33" s="86">
        <v>1.272</v>
      </c>
      <c r="C33" s="86">
        <v>1.2769999999999999</v>
      </c>
      <c r="D33" s="86">
        <v>1.282</v>
      </c>
      <c r="E33" s="86">
        <v>1.2869999999999999</v>
      </c>
      <c r="F33" s="86">
        <v>1.2929999999999999</v>
      </c>
      <c r="G33" s="86">
        <v>1.298</v>
      </c>
      <c r="H33" s="86">
        <v>1.3029999999999999</v>
      </c>
      <c r="I33" s="86">
        <v>1.3080000000000001</v>
      </c>
      <c r="J33" s="86">
        <v>1.3129999999999999</v>
      </c>
      <c r="K33" s="86">
        <v>1.3180000000000001</v>
      </c>
      <c r="L33" s="86">
        <v>1.3240000000000001</v>
      </c>
      <c r="M33" s="86">
        <v>1.329</v>
      </c>
    </row>
    <row r="34" spans="1:13" x14ac:dyDescent="0.25">
      <c r="A34" s="85">
        <v>72</v>
      </c>
      <c r="B34" s="86">
        <v>1.3340000000000001</v>
      </c>
      <c r="C34" s="86">
        <v>1.34</v>
      </c>
      <c r="D34" s="86">
        <v>1.345</v>
      </c>
      <c r="E34" s="86">
        <v>1.351</v>
      </c>
      <c r="F34" s="86">
        <v>1.357</v>
      </c>
      <c r="G34" s="86">
        <v>1.3620000000000001</v>
      </c>
      <c r="H34" s="86">
        <v>1.3680000000000001</v>
      </c>
      <c r="I34" s="86">
        <v>1.3740000000000001</v>
      </c>
      <c r="J34" s="86">
        <v>1.379</v>
      </c>
      <c r="K34" s="86">
        <v>1.385</v>
      </c>
      <c r="L34" s="86">
        <v>1.391</v>
      </c>
      <c r="M34" s="86">
        <v>1.3959999999999999</v>
      </c>
    </row>
    <row r="35" spans="1:13" x14ac:dyDescent="0.25">
      <c r="A35" s="85">
        <v>73</v>
      </c>
      <c r="B35" s="86">
        <v>1.4019999999999999</v>
      </c>
      <c r="C35" s="86">
        <v>1.4079999999999999</v>
      </c>
      <c r="D35" s="86">
        <v>1.4139999999999999</v>
      </c>
      <c r="E35" s="86">
        <v>1.421</v>
      </c>
      <c r="F35" s="86">
        <v>1.427</v>
      </c>
      <c r="G35" s="86">
        <v>1.4330000000000001</v>
      </c>
      <c r="H35" s="86">
        <v>1.4390000000000001</v>
      </c>
      <c r="I35" s="86">
        <v>1.4450000000000001</v>
      </c>
      <c r="J35" s="86">
        <v>1.452</v>
      </c>
      <c r="K35" s="86">
        <v>1.458</v>
      </c>
      <c r="L35" s="86">
        <v>1.464</v>
      </c>
      <c r="M35" s="86">
        <v>1.47</v>
      </c>
    </row>
    <row r="36" spans="1:13" x14ac:dyDescent="0.25">
      <c r="A36" s="85">
        <v>74</v>
      </c>
      <c r="B36" s="86">
        <v>1.4770000000000001</v>
      </c>
      <c r="C36" s="86">
        <v>1.4830000000000001</v>
      </c>
      <c r="D36" s="86">
        <v>1.49</v>
      </c>
      <c r="E36" s="86">
        <v>1.4970000000000001</v>
      </c>
      <c r="F36" s="86">
        <v>1.504</v>
      </c>
      <c r="G36" s="86">
        <v>1.5109999999999999</v>
      </c>
      <c r="H36" s="86">
        <v>1.518</v>
      </c>
      <c r="I36" s="86">
        <v>1.5249999999999999</v>
      </c>
      <c r="J36" s="86">
        <v>1.5309999999999999</v>
      </c>
      <c r="K36" s="86">
        <v>1.538</v>
      </c>
      <c r="L36" s="86">
        <v>1.5449999999999999</v>
      </c>
      <c r="M36" s="86">
        <v>1.552</v>
      </c>
    </row>
    <row r="37" spans="1:13" x14ac:dyDescent="0.25">
      <c r="A37" s="85">
        <v>75</v>
      </c>
      <c r="B37" s="86">
        <v>1.5589999999999999</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PE8b4FKkmHXo6j0N7nklVsQFmhaPQMYtrXhCKhSFQGdomY2kjncQFT3hThm9435N/OnQuFJ6VeyeHVgmpNSgJQ==" saltValue="YD2IrJC/a4TkE+Ifa8/OlA==" spinCount="100000" sheet="1" objects="1" scenarios="1"/>
  <conditionalFormatting sqref="A6:A16 A18:A21">
    <cfRule type="expression" dxfId="1129" priority="19" stopIfTrue="1">
      <formula>MOD(ROW(),2)=0</formula>
    </cfRule>
    <cfRule type="expression" dxfId="1128" priority="20" stopIfTrue="1">
      <formula>MOD(ROW(),2)&lt;&gt;0</formula>
    </cfRule>
  </conditionalFormatting>
  <conditionalFormatting sqref="B6:M16 C17:M21">
    <cfRule type="expression" dxfId="1127" priority="21" stopIfTrue="1">
      <formula>MOD(ROW(),2)=0</formula>
    </cfRule>
    <cfRule type="expression" dxfId="1126" priority="22" stopIfTrue="1">
      <formula>MOD(ROW(),2)&lt;&gt;0</formula>
    </cfRule>
  </conditionalFormatting>
  <conditionalFormatting sqref="A17">
    <cfRule type="expression" dxfId="1125" priority="13" stopIfTrue="1">
      <formula>MOD(ROW(),2)=0</formula>
    </cfRule>
    <cfRule type="expression" dxfId="1124" priority="14" stopIfTrue="1">
      <formula>MOD(ROW(),2)&lt;&gt;0</formula>
    </cfRule>
  </conditionalFormatting>
  <conditionalFormatting sqref="B17">
    <cfRule type="expression" dxfId="1123" priority="11" stopIfTrue="1">
      <formula>MOD(ROW(),2)=0</formula>
    </cfRule>
    <cfRule type="expression" dxfId="1122" priority="12" stopIfTrue="1">
      <formula>MOD(ROW(),2)&lt;&gt;0</formula>
    </cfRule>
  </conditionalFormatting>
  <conditionalFormatting sqref="B18:B21">
    <cfRule type="expression" dxfId="1121" priority="9" stopIfTrue="1">
      <formula>MOD(ROW(),2)=0</formula>
    </cfRule>
    <cfRule type="expression" dxfId="1120" priority="10" stopIfTrue="1">
      <formula>MOD(ROW(),2)&lt;&gt;0</formula>
    </cfRule>
  </conditionalFormatting>
  <conditionalFormatting sqref="A26:A37">
    <cfRule type="expression" dxfId="1119" priority="1" stopIfTrue="1">
      <formula>MOD(ROW(),2)=0</formula>
    </cfRule>
    <cfRule type="expression" dxfId="1118" priority="2" stopIfTrue="1">
      <formula>MOD(ROW(),2)&lt;&gt;0</formula>
    </cfRule>
  </conditionalFormatting>
  <conditionalFormatting sqref="B26:M37">
    <cfRule type="expression" dxfId="1117" priority="3" stopIfTrue="1">
      <formula>MOD(ROW(),2)=0</formula>
    </cfRule>
    <cfRule type="expression" dxfId="1116" priority="4" stopIfTrue="1">
      <formula>MOD(ROW(),2)&lt;&gt;0</formula>
    </cfRule>
  </conditionalFormatting>
  <hyperlinks>
    <hyperlink ref="B24" location="Assumptions!A1" display="Assumptions" xr:uid="{B05CFF85-D97C-4969-8FAD-98C4170EFC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62"/>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x-418</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459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418</v>
      </c>
      <c r="C14" s="83"/>
      <c r="D14" s="83"/>
      <c r="E14" s="83"/>
      <c r="F14" s="83"/>
      <c r="G14" s="83"/>
      <c r="H14" s="83"/>
      <c r="I14" s="83"/>
      <c r="J14" s="83"/>
      <c r="K14" s="83"/>
      <c r="L14" s="83"/>
      <c r="M14" s="83"/>
    </row>
    <row r="15" spans="1:13" x14ac:dyDescent="0.25">
      <c r="A15" s="82" t="s">
        <v>53</v>
      </c>
      <c r="B15" s="83" t="s">
        <v>460</v>
      </c>
      <c r="C15" s="83"/>
      <c r="D15" s="83"/>
      <c r="E15" s="83"/>
      <c r="F15" s="83"/>
      <c r="G15" s="83"/>
      <c r="H15" s="83"/>
      <c r="I15" s="83"/>
      <c r="J15" s="83"/>
      <c r="K15" s="83"/>
      <c r="L15" s="83"/>
      <c r="M15" s="83"/>
    </row>
    <row r="16" spans="1:13" x14ac:dyDescent="0.25">
      <c r="A16" s="82" t="s">
        <v>54</v>
      </c>
      <c r="B16" s="83" t="s">
        <v>461</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65</v>
      </c>
      <c r="B27" s="86">
        <v>1</v>
      </c>
      <c r="C27" s="86">
        <v>1.0029999999999999</v>
      </c>
      <c r="D27" s="86">
        <v>1.0069999999999999</v>
      </c>
      <c r="E27" s="86">
        <v>1.01</v>
      </c>
      <c r="F27" s="86">
        <v>1.0129999999999999</v>
      </c>
      <c r="G27" s="86">
        <v>1.0169999999999999</v>
      </c>
      <c r="H27" s="86">
        <v>1.02</v>
      </c>
      <c r="I27" s="86">
        <v>1.0229999999999999</v>
      </c>
      <c r="J27" s="86">
        <v>1.026</v>
      </c>
      <c r="K27" s="86">
        <v>1.03</v>
      </c>
      <c r="L27" s="86">
        <v>1.0329999999999999</v>
      </c>
      <c r="M27" s="86">
        <v>1.036</v>
      </c>
    </row>
    <row r="28" spans="1:13" x14ac:dyDescent="0.25">
      <c r="A28" s="85">
        <v>66</v>
      </c>
      <c r="B28" s="86">
        <v>1.04</v>
      </c>
      <c r="C28" s="86">
        <v>1.044</v>
      </c>
      <c r="D28" s="86">
        <v>1.048</v>
      </c>
      <c r="E28" s="86">
        <v>1.0509999999999999</v>
      </c>
      <c r="F28" s="86">
        <v>1.0549999999999999</v>
      </c>
      <c r="G28" s="86">
        <v>1.0589999999999999</v>
      </c>
      <c r="H28" s="86">
        <v>1.0629999999999999</v>
      </c>
      <c r="I28" s="86">
        <v>1.0669999999999999</v>
      </c>
      <c r="J28" s="86">
        <v>1.071</v>
      </c>
      <c r="K28" s="86">
        <v>1.075</v>
      </c>
      <c r="L28" s="86">
        <v>1.079</v>
      </c>
      <c r="M28" s="86">
        <v>1.083</v>
      </c>
    </row>
    <row r="29" spans="1:13" x14ac:dyDescent="0.25">
      <c r="A29" s="85">
        <v>67</v>
      </c>
      <c r="B29" s="86">
        <v>1.0860000000000001</v>
      </c>
      <c r="C29" s="86">
        <v>1.091</v>
      </c>
      <c r="D29" s="86">
        <v>1.095</v>
      </c>
      <c r="E29" s="86">
        <v>1.099</v>
      </c>
      <c r="F29" s="86">
        <v>1.1040000000000001</v>
      </c>
      <c r="G29" s="86">
        <v>1.1080000000000001</v>
      </c>
      <c r="H29" s="86">
        <v>1.1120000000000001</v>
      </c>
      <c r="I29" s="86">
        <v>1.1160000000000001</v>
      </c>
      <c r="J29" s="86">
        <v>1.121</v>
      </c>
      <c r="K29" s="86">
        <v>1.125</v>
      </c>
      <c r="L29" s="86">
        <v>1.129</v>
      </c>
      <c r="M29" s="86">
        <v>1.133</v>
      </c>
    </row>
    <row r="30" spans="1:13" x14ac:dyDescent="0.25">
      <c r="A30" s="85">
        <v>68</v>
      </c>
      <c r="B30" s="86">
        <v>1.1379999999999999</v>
      </c>
      <c r="C30" s="86">
        <v>1.1419999999999999</v>
      </c>
      <c r="D30" s="86">
        <v>1.147</v>
      </c>
      <c r="E30" s="86">
        <v>1.151</v>
      </c>
      <c r="F30" s="86">
        <v>1.1559999999999999</v>
      </c>
      <c r="G30" s="86">
        <v>1.161</v>
      </c>
      <c r="H30" s="86">
        <v>1.165</v>
      </c>
      <c r="I30" s="86">
        <v>1.17</v>
      </c>
      <c r="J30" s="86">
        <v>1.175</v>
      </c>
      <c r="K30" s="86">
        <v>1.179</v>
      </c>
      <c r="L30" s="86">
        <v>1.1839999999999999</v>
      </c>
      <c r="M30" s="86">
        <v>1.1890000000000001</v>
      </c>
    </row>
    <row r="31" spans="1:13" x14ac:dyDescent="0.25">
      <c r="A31" s="85">
        <v>69</v>
      </c>
      <c r="B31" s="86">
        <v>1.1930000000000001</v>
      </c>
      <c r="C31" s="86">
        <v>1.198</v>
      </c>
      <c r="D31" s="86">
        <v>1.2030000000000001</v>
      </c>
      <c r="E31" s="86">
        <v>1.208</v>
      </c>
      <c r="F31" s="86">
        <v>1.214</v>
      </c>
      <c r="G31" s="86">
        <v>1.2190000000000001</v>
      </c>
      <c r="H31" s="86">
        <v>1.224</v>
      </c>
      <c r="I31" s="86">
        <v>1.2290000000000001</v>
      </c>
      <c r="J31" s="86">
        <v>1.234</v>
      </c>
      <c r="K31" s="86">
        <v>1.2390000000000001</v>
      </c>
      <c r="L31" s="86">
        <v>1.244</v>
      </c>
      <c r="M31" s="86">
        <v>1.2490000000000001</v>
      </c>
    </row>
    <row r="32" spans="1:13" x14ac:dyDescent="0.25">
      <c r="A32" s="85">
        <v>70</v>
      </c>
      <c r="B32" s="86">
        <v>1.254</v>
      </c>
      <c r="C32" s="86">
        <v>1.26</v>
      </c>
      <c r="D32" s="86">
        <v>1.2649999999999999</v>
      </c>
      <c r="E32" s="86">
        <v>1.2709999999999999</v>
      </c>
      <c r="F32" s="86">
        <v>1.276</v>
      </c>
      <c r="G32" s="86">
        <v>1.282</v>
      </c>
      <c r="H32" s="86">
        <v>1.2869999999999999</v>
      </c>
      <c r="I32" s="86">
        <v>1.2929999999999999</v>
      </c>
      <c r="J32" s="86">
        <v>1.2989999999999999</v>
      </c>
      <c r="K32" s="86">
        <v>1.304</v>
      </c>
      <c r="L32" s="86">
        <v>1.31</v>
      </c>
      <c r="M32" s="86">
        <v>1.3149999999999999</v>
      </c>
    </row>
    <row r="33" spans="1:13" x14ac:dyDescent="0.25">
      <c r="A33" s="85">
        <v>71</v>
      </c>
      <c r="B33" s="86">
        <v>1.321</v>
      </c>
      <c r="C33" s="86">
        <v>1.3280000000000001</v>
      </c>
      <c r="D33" s="86">
        <v>1.335</v>
      </c>
      <c r="E33" s="86">
        <v>1.343</v>
      </c>
      <c r="F33" s="86">
        <v>1.35</v>
      </c>
      <c r="G33" s="86">
        <v>1.357</v>
      </c>
      <c r="H33" s="86">
        <v>1.3640000000000001</v>
      </c>
      <c r="I33" s="86">
        <v>1.3720000000000001</v>
      </c>
      <c r="J33" s="86">
        <v>1.379</v>
      </c>
      <c r="K33" s="86">
        <v>1.3859999999999999</v>
      </c>
      <c r="L33" s="86">
        <v>1.3939999999999999</v>
      </c>
      <c r="M33" s="86">
        <v>1.401</v>
      </c>
    </row>
    <row r="34" spans="1:13" x14ac:dyDescent="0.25">
      <c r="A34" s="85">
        <v>72</v>
      </c>
      <c r="B34" s="86">
        <v>1.4079999999999999</v>
      </c>
      <c r="C34" s="86">
        <v>1.4159999999999999</v>
      </c>
      <c r="D34" s="86">
        <v>1.4239999999999999</v>
      </c>
      <c r="E34" s="86">
        <v>1.4319999999999999</v>
      </c>
      <c r="F34" s="86">
        <v>1.44</v>
      </c>
      <c r="G34" s="86">
        <v>1.448</v>
      </c>
      <c r="H34" s="86">
        <v>1.456</v>
      </c>
      <c r="I34" s="86">
        <v>1.464</v>
      </c>
      <c r="J34" s="86">
        <v>1.472</v>
      </c>
      <c r="K34" s="86">
        <v>1.48</v>
      </c>
      <c r="L34" s="86">
        <v>1.4890000000000001</v>
      </c>
      <c r="M34" s="86">
        <v>1.4970000000000001</v>
      </c>
    </row>
    <row r="35" spans="1:13" x14ac:dyDescent="0.25">
      <c r="A35" s="85">
        <v>73</v>
      </c>
      <c r="B35" s="86">
        <v>1.5049999999999999</v>
      </c>
      <c r="C35" s="86">
        <v>1.5129999999999999</v>
      </c>
      <c r="D35" s="86">
        <v>1.522</v>
      </c>
      <c r="E35" s="86">
        <v>1.5309999999999999</v>
      </c>
      <c r="F35" s="86">
        <v>1.54</v>
      </c>
      <c r="G35" s="86">
        <v>1.5489999999999999</v>
      </c>
      <c r="H35" s="86">
        <v>1.5580000000000001</v>
      </c>
      <c r="I35" s="86">
        <v>1.5669999999999999</v>
      </c>
      <c r="J35" s="86">
        <v>1.5760000000000001</v>
      </c>
      <c r="K35" s="86">
        <v>1.585</v>
      </c>
      <c r="L35" s="86">
        <v>1.593</v>
      </c>
      <c r="M35" s="86">
        <v>1.6020000000000001</v>
      </c>
    </row>
    <row r="36" spans="1:13" x14ac:dyDescent="0.25">
      <c r="A36" s="85">
        <v>74</v>
      </c>
      <c r="B36" s="86">
        <v>1.611</v>
      </c>
      <c r="C36" s="86">
        <v>1.621</v>
      </c>
      <c r="D36" s="86">
        <v>1.631</v>
      </c>
      <c r="E36" s="86">
        <v>1.641</v>
      </c>
      <c r="F36" s="86">
        <v>1.651</v>
      </c>
      <c r="G36" s="86">
        <v>1.66</v>
      </c>
      <c r="H36" s="86">
        <v>1.67</v>
      </c>
      <c r="I36" s="86">
        <v>1.68</v>
      </c>
      <c r="J36" s="86">
        <v>1.69</v>
      </c>
      <c r="K36" s="86">
        <v>1.7</v>
      </c>
      <c r="L36" s="86">
        <v>1.71</v>
      </c>
      <c r="M36" s="86">
        <v>1.7190000000000001</v>
      </c>
    </row>
    <row r="37" spans="1:13" x14ac:dyDescent="0.25">
      <c r="A37" s="85">
        <v>75</v>
      </c>
      <c r="B37" s="86">
        <v>1.7290000000000001</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9VbsASJskwMzhoqx2KuugL4Ez7wMmmDRANEP3W+z6A6y336aLqGNGVYwKaCSNuuXBcQZzJKjVvS3G5yqQ89UnQ==" saltValue="F09bCQTJrJoiedO0ce8yKg==" spinCount="100000" sheet="1" objects="1" scenarios="1"/>
  <conditionalFormatting sqref="A6:A16 A18:A21">
    <cfRule type="expression" dxfId="1115" priority="21" stopIfTrue="1">
      <formula>MOD(ROW(),2)=0</formula>
    </cfRule>
    <cfRule type="expression" dxfId="1114" priority="22" stopIfTrue="1">
      <formula>MOD(ROW(),2)&lt;&gt;0</formula>
    </cfRule>
  </conditionalFormatting>
  <conditionalFormatting sqref="B6:M16 C17:M21">
    <cfRule type="expression" dxfId="1113" priority="23" stopIfTrue="1">
      <formula>MOD(ROW(),2)=0</formula>
    </cfRule>
    <cfRule type="expression" dxfId="1112" priority="24" stopIfTrue="1">
      <formula>MOD(ROW(),2)&lt;&gt;0</formula>
    </cfRule>
  </conditionalFormatting>
  <conditionalFormatting sqref="A17">
    <cfRule type="expression" dxfId="1111" priority="15" stopIfTrue="1">
      <formula>MOD(ROW(),2)=0</formula>
    </cfRule>
    <cfRule type="expression" dxfId="1110" priority="16" stopIfTrue="1">
      <formula>MOD(ROW(),2)&lt;&gt;0</formula>
    </cfRule>
  </conditionalFormatting>
  <conditionalFormatting sqref="B17">
    <cfRule type="expression" dxfId="1109" priority="13" stopIfTrue="1">
      <formula>MOD(ROW(),2)=0</formula>
    </cfRule>
    <cfRule type="expression" dxfId="1108" priority="14" stopIfTrue="1">
      <formula>MOD(ROW(),2)&lt;&gt;0</formula>
    </cfRule>
  </conditionalFormatting>
  <conditionalFormatting sqref="B19:B21">
    <cfRule type="expression" dxfId="1107" priority="11" stopIfTrue="1">
      <formula>MOD(ROW(),2)=0</formula>
    </cfRule>
    <cfRule type="expression" dxfId="1106" priority="12" stopIfTrue="1">
      <formula>MOD(ROW(),2)&lt;&gt;0</formula>
    </cfRule>
  </conditionalFormatting>
  <conditionalFormatting sqref="A26:A37">
    <cfRule type="expression" dxfId="1105" priority="3" stopIfTrue="1">
      <formula>MOD(ROW(),2)=0</formula>
    </cfRule>
    <cfRule type="expression" dxfId="1104" priority="4" stopIfTrue="1">
      <formula>MOD(ROW(),2)&lt;&gt;0</formula>
    </cfRule>
  </conditionalFormatting>
  <conditionalFormatting sqref="B26:M37">
    <cfRule type="expression" dxfId="1103" priority="5" stopIfTrue="1">
      <formula>MOD(ROW(),2)=0</formula>
    </cfRule>
    <cfRule type="expression" dxfId="1102" priority="6" stopIfTrue="1">
      <formula>MOD(ROW(),2)&lt;&gt;0</formula>
    </cfRule>
  </conditionalFormatting>
  <conditionalFormatting sqref="B18">
    <cfRule type="expression" dxfId="1101" priority="1" stopIfTrue="1">
      <formula>MOD(ROW(),2)=0</formula>
    </cfRule>
    <cfRule type="expression" dxfId="1100" priority="2" stopIfTrue="1">
      <formula>MOD(ROW(),2)&lt;&gt;0</formula>
    </cfRule>
  </conditionalFormatting>
  <hyperlinks>
    <hyperlink ref="B24" location="Assumptions!A1" display="Assumptions" xr:uid="{A2F87844-E1E4-4633-8584-3C5A061CFC7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3"/>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x-419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463</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419</v>
      </c>
      <c r="C14" s="83"/>
      <c r="D14" s="83"/>
      <c r="E14" s="83"/>
      <c r="F14" s="83"/>
      <c r="G14" s="83"/>
      <c r="H14" s="83"/>
      <c r="I14" s="83"/>
      <c r="J14" s="83"/>
      <c r="K14" s="83"/>
      <c r="L14" s="83"/>
      <c r="M14" s="83"/>
    </row>
    <row r="15" spans="1:13" x14ac:dyDescent="0.25">
      <c r="A15" s="82" t="s">
        <v>53</v>
      </c>
      <c r="B15" s="83" t="s">
        <v>464</v>
      </c>
      <c r="C15" s="83"/>
      <c r="D15" s="83"/>
      <c r="E15" s="83"/>
      <c r="F15" s="83"/>
      <c r="G15" s="83"/>
      <c r="H15" s="83"/>
      <c r="I15" s="83"/>
      <c r="J15" s="83"/>
      <c r="K15" s="83"/>
      <c r="L15" s="83"/>
      <c r="M15" s="83"/>
    </row>
    <row r="16" spans="1:13" x14ac:dyDescent="0.25">
      <c r="A16" s="82" t="s">
        <v>54</v>
      </c>
      <c r="B16" s="83" t="s">
        <v>465</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65</v>
      </c>
      <c r="B27" s="86">
        <v>1</v>
      </c>
      <c r="C27" s="86">
        <v>1.004</v>
      </c>
      <c r="D27" s="86">
        <v>1.0089999999999999</v>
      </c>
      <c r="E27" s="86">
        <v>1.0129999999999999</v>
      </c>
      <c r="F27" s="86">
        <v>1.018</v>
      </c>
      <c r="G27" s="86">
        <v>1.022</v>
      </c>
      <c r="H27" s="86">
        <v>1.0269999999999999</v>
      </c>
      <c r="I27" s="86">
        <v>1.0309999999999999</v>
      </c>
      <c r="J27" s="86">
        <v>1.036</v>
      </c>
      <c r="K27" s="86">
        <v>1.04</v>
      </c>
      <c r="L27" s="86">
        <v>1.0449999999999999</v>
      </c>
      <c r="M27" s="86">
        <v>1.0489999999999999</v>
      </c>
    </row>
    <row r="28" spans="1:13" x14ac:dyDescent="0.25">
      <c r="A28" s="85">
        <v>66</v>
      </c>
      <c r="B28" s="86">
        <v>1.054</v>
      </c>
      <c r="C28" s="86">
        <v>1.0589999999999999</v>
      </c>
      <c r="D28" s="86">
        <v>1.0640000000000001</v>
      </c>
      <c r="E28" s="86">
        <v>1.069</v>
      </c>
      <c r="F28" s="86">
        <v>1.0740000000000001</v>
      </c>
      <c r="G28" s="86">
        <v>1.0780000000000001</v>
      </c>
      <c r="H28" s="86">
        <v>1.083</v>
      </c>
      <c r="I28" s="86">
        <v>1.0880000000000001</v>
      </c>
      <c r="J28" s="86">
        <v>1.093</v>
      </c>
      <c r="K28" s="86">
        <v>1.0980000000000001</v>
      </c>
      <c r="L28" s="86">
        <v>1.103</v>
      </c>
      <c r="M28" s="86">
        <v>1.1080000000000001</v>
      </c>
    </row>
    <row r="29" spans="1:13" x14ac:dyDescent="0.25">
      <c r="A29" s="85">
        <v>67</v>
      </c>
      <c r="B29" s="86">
        <v>1.113</v>
      </c>
      <c r="C29" s="86">
        <v>1.1180000000000001</v>
      </c>
      <c r="D29" s="86">
        <v>1.1240000000000001</v>
      </c>
      <c r="E29" s="86">
        <v>1.129</v>
      </c>
      <c r="F29" s="86">
        <v>1.1339999999999999</v>
      </c>
      <c r="G29" s="86">
        <v>1.1399999999999999</v>
      </c>
      <c r="H29" s="86">
        <v>1.145</v>
      </c>
      <c r="I29" s="86">
        <v>1.1499999999999999</v>
      </c>
      <c r="J29" s="86">
        <v>1.1559999999999999</v>
      </c>
      <c r="K29" s="86">
        <v>1.161</v>
      </c>
      <c r="L29" s="86">
        <v>1.167</v>
      </c>
      <c r="M29" s="86">
        <v>1.1719999999999999</v>
      </c>
    </row>
    <row r="30" spans="1:13" x14ac:dyDescent="0.25">
      <c r="A30" s="85">
        <v>68</v>
      </c>
      <c r="B30" s="86">
        <v>1.177</v>
      </c>
      <c r="C30" s="86">
        <v>1.1830000000000001</v>
      </c>
      <c r="D30" s="86">
        <v>1.1890000000000001</v>
      </c>
      <c r="E30" s="86">
        <v>1.1950000000000001</v>
      </c>
      <c r="F30" s="86">
        <v>1.2010000000000001</v>
      </c>
      <c r="G30" s="86">
        <v>1.2070000000000001</v>
      </c>
      <c r="H30" s="86">
        <v>1.2130000000000001</v>
      </c>
      <c r="I30" s="86">
        <v>1.2190000000000001</v>
      </c>
      <c r="J30" s="86">
        <v>1.2250000000000001</v>
      </c>
      <c r="K30" s="86">
        <v>1.23</v>
      </c>
      <c r="L30" s="86">
        <v>1.236</v>
      </c>
      <c r="M30" s="86">
        <v>1.242</v>
      </c>
    </row>
    <row r="31" spans="1:13" x14ac:dyDescent="0.25">
      <c r="A31" s="85">
        <v>69</v>
      </c>
      <c r="B31" s="86">
        <v>1.248</v>
      </c>
      <c r="C31" s="86">
        <v>1.2549999999999999</v>
      </c>
      <c r="D31" s="86">
        <v>1.2609999999999999</v>
      </c>
      <c r="E31" s="86">
        <v>1.268</v>
      </c>
      <c r="F31" s="86">
        <v>1.274</v>
      </c>
      <c r="G31" s="86">
        <v>1.2809999999999999</v>
      </c>
      <c r="H31" s="86">
        <v>1.2869999999999999</v>
      </c>
      <c r="I31" s="86">
        <v>1.294</v>
      </c>
      <c r="J31" s="86">
        <v>1.3</v>
      </c>
      <c r="K31" s="86">
        <v>1.3069999999999999</v>
      </c>
      <c r="L31" s="86">
        <v>1.3129999999999999</v>
      </c>
      <c r="M31" s="86">
        <v>1.32</v>
      </c>
    </row>
    <row r="32" spans="1:13" x14ac:dyDescent="0.25">
      <c r="A32" s="85">
        <v>70</v>
      </c>
      <c r="B32" s="86">
        <v>1.3260000000000001</v>
      </c>
      <c r="C32" s="86">
        <v>1.3340000000000001</v>
      </c>
      <c r="D32" s="86">
        <v>1.341</v>
      </c>
      <c r="E32" s="86">
        <v>1.3480000000000001</v>
      </c>
      <c r="F32" s="86">
        <v>1.355</v>
      </c>
      <c r="G32" s="86">
        <v>1.3620000000000001</v>
      </c>
      <c r="H32" s="86">
        <v>1.37</v>
      </c>
      <c r="I32" s="86">
        <v>1.377</v>
      </c>
      <c r="J32" s="86">
        <v>1.3839999999999999</v>
      </c>
      <c r="K32" s="86">
        <v>1.391</v>
      </c>
      <c r="L32" s="86">
        <v>1.3979999999999999</v>
      </c>
      <c r="M32" s="86">
        <v>1.405</v>
      </c>
    </row>
    <row r="33" spans="1:13" x14ac:dyDescent="0.25">
      <c r="A33" s="85">
        <v>71</v>
      </c>
      <c r="B33" s="86">
        <v>1.413</v>
      </c>
      <c r="C33" s="86">
        <v>1.421</v>
      </c>
      <c r="D33" s="86">
        <v>1.429</v>
      </c>
      <c r="E33" s="86">
        <v>1.4359999999999999</v>
      </c>
      <c r="F33" s="86">
        <v>1.444</v>
      </c>
      <c r="G33" s="86">
        <v>1.452</v>
      </c>
      <c r="H33" s="86">
        <v>1.46</v>
      </c>
      <c r="I33" s="86">
        <v>1.468</v>
      </c>
      <c r="J33" s="86">
        <v>1.476</v>
      </c>
      <c r="K33" s="86">
        <v>1.484</v>
      </c>
      <c r="L33" s="86">
        <v>1.492</v>
      </c>
      <c r="M33" s="86">
        <v>1.5</v>
      </c>
    </row>
    <row r="34" spans="1:13" x14ac:dyDescent="0.25">
      <c r="A34" s="85">
        <v>72</v>
      </c>
      <c r="B34" s="86">
        <v>1.508</v>
      </c>
      <c r="C34" s="86">
        <v>1.516</v>
      </c>
      <c r="D34" s="86">
        <v>1.5249999999999999</v>
      </c>
      <c r="E34" s="86">
        <v>1.534</v>
      </c>
      <c r="F34" s="86">
        <v>1.5429999999999999</v>
      </c>
      <c r="G34" s="86">
        <v>1.5509999999999999</v>
      </c>
      <c r="H34" s="86">
        <v>1.56</v>
      </c>
      <c r="I34" s="86">
        <v>1.569</v>
      </c>
      <c r="J34" s="86">
        <v>1.5780000000000001</v>
      </c>
      <c r="K34" s="86">
        <v>1.5860000000000001</v>
      </c>
      <c r="L34" s="86">
        <v>1.595</v>
      </c>
      <c r="M34" s="86">
        <v>1.6040000000000001</v>
      </c>
    </row>
    <row r="35" spans="1:13" x14ac:dyDescent="0.25">
      <c r="A35" s="85">
        <v>73</v>
      </c>
      <c r="B35" s="86">
        <v>1.6120000000000001</v>
      </c>
      <c r="C35" s="86">
        <v>1.6220000000000001</v>
      </c>
      <c r="D35" s="86">
        <v>1.6319999999999999</v>
      </c>
      <c r="E35" s="86">
        <v>1.641</v>
      </c>
      <c r="F35" s="86">
        <v>1.651</v>
      </c>
      <c r="G35" s="86">
        <v>1.661</v>
      </c>
      <c r="H35" s="86">
        <v>1.67</v>
      </c>
      <c r="I35" s="86">
        <v>1.68</v>
      </c>
      <c r="J35" s="86">
        <v>1.69</v>
      </c>
      <c r="K35" s="86">
        <v>1.6990000000000001</v>
      </c>
      <c r="L35" s="86">
        <v>1.7090000000000001</v>
      </c>
      <c r="M35" s="86">
        <v>1.7190000000000001</v>
      </c>
    </row>
    <row r="36" spans="1:13" x14ac:dyDescent="0.25">
      <c r="A36" s="85">
        <v>74</v>
      </c>
      <c r="B36" s="86">
        <v>1.728</v>
      </c>
      <c r="C36" s="86">
        <v>1.7390000000000001</v>
      </c>
      <c r="D36" s="86">
        <v>1.75</v>
      </c>
      <c r="E36" s="86">
        <v>1.7609999999999999</v>
      </c>
      <c r="F36" s="86">
        <v>1.7709999999999999</v>
      </c>
      <c r="G36" s="86">
        <v>1.782</v>
      </c>
      <c r="H36" s="86">
        <v>1.7929999999999999</v>
      </c>
      <c r="I36" s="86">
        <v>1.8029999999999999</v>
      </c>
      <c r="J36" s="86">
        <v>1.8140000000000001</v>
      </c>
      <c r="K36" s="86">
        <v>1.825</v>
      </c>
      <c r="L36" s="86">
        <v>1.835</v>
      </c>
      <c r="M36" s="86">
        <v>1.8460000000000001</v>
      </c>
    </row>
    <row r="37" spans="1:13" x14ac:dyDescent="0.25">
      <c r="A37" s="85">
        <v>75</v>
      </c>
      <c r="B37" s="86">
        <v>1.857</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UVJ/PVRsetu1LP4Lw69voYXHLbeBmYEomEWHFldkOlcWxDTUTE6lwCNVowyMFYLT+2WGOenfLhLMF9Ph99pP9g==" saltValue="wz/0GLfNsU6PRoD4/7eDgQ==" spinCount="100000" sheet="1" objects="1" scenarios="1"/>
  <conditionalFormatting sqref="A6:A16 A18:A21">
    <cfRule type="expression" dxfId="1099" priority="21" stopIfTrue="1">
      <formula>MOD(ROW(),2)=0</formula>
    </cfRule>
    <cfRule type="expression" dxfId="1098" priority="22" stopIfTrue="1">
      <formula>MOD(ROW(),2)&lt;&gt;0</formula>
    </cfRule>
  </conditionalFormatting>
  <conditionalFormatting sqref="B6:M16 C17:M21">
    <cfRule type="expression" dxfId="1097" priority="23" stopIfTrue="1">
      <formula>MOD(ROW(),2)=0</formula>
    </cfRule>
    <cfRule type="expression" dxfId="1096" priority="24" stopIfTrue="1">
      <formula>MOD(ROW(),2)&lt;&gt;0</formula>
    </cfRule>
  </conditionalFormatting>
  <conditionalFormatting sqref="A17">
    <cfRule type="expression" dxfId="1095" priority="15" stopIfTrue="1">
      <formula>MOD(ROW(),2)=0</formula>
    </cfRule>
    <cfRule type="expression" dxfId="1094" priority="16" stopIfTrue="1">
      <formula>MOD(ROW(),2)&lt;&gt;0</formula>
    </cfRule>
  </conditionalFormatting>
  <conditionalFormatting sqref="B17">
    <cfRule type="expression" dxfId="1093" priority="13" stopIfTrue="1">
      <formula>MOD(ROW(),2)=0</formula>
    </cfRule>
    <cfRule type="expression" dxfId="1092" priority="14" stopIfTrue="1">
      <formula>MOD(ROW(),2)&lt;&gt;0</formula>
    </cfRule>
  </conditionalFormatting>
  <conditionalFormatting sqref="B19:B21">
    <cfRule type="expression" dxfId="1091" priority="11" stopIfTrue="1">
      <formula>MOD(ROW(),2)=0</formula>
    </cfRule>
    <cfRule type="expression" dxfId="1090" priority="12" stopIfTrue="1">
      <formula>MOD(ROW(),2)&lt;&gt;0</formula>
    </cfRule>
  </conditionalFormatting>
  <conditionalFormatting sqref="A26:A37">
    <cfRule type="expression" dxfId="1089" priority="3" stopIfTrue="1">
      <formula>MOD(ROW(),2)=0</formula>
    </cfRule>
    <cfRule type="expression" dxfId="1088" priority="4" stopIfTrue="1">
      <formula>MOD(ROW(),2)&lt;&gt;0</formula>
    </cfRule>
  </conditionalFormatting>
  <conditionalFormatting sqref="B26:M37">
    <cfRule type="expression" dxfId="1087" priority="5" stopIfTrue="1">
      <formula>MOD(ROW(),2)=0</formula>
    </cfRule>
    <cfRule type="expression" dxfId="1086" priority="6" stopIfTrue="1">
      <formula>MOD(ROW(),2)&lt;&gt;0</formula>
    </cfRule>
  </conditionalFormatting>
  <conditionalFormatting sqref="B18">
    <cfRule type="expression" dxfId="1085" priority="1" stopIfTrue="1">
      <formula>MOD(ROW(),2)=0</formula>
    </cfRule>
    <cfRule type="expression" dxfId="1084" priority="2" stopIfTrue="1">
      <formula>MOD(ROW(),2)&lt;&gt;0</formula>
    </cfRule>
  </conditionalFormatting>
  <hyperlinks>
    <hyperlink ref="B24" location="Assumptions!A1" display="Assumptions" xr:uid="{9B8682DA-01A4-449A-91EE-D3B02CBA593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4"/>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467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371</v>
      </c>
      <c r="C12" s="83"/>
      <c r="D12" s="83"/>
      <c r="E12" s="83"/>
      <c r="F12" s="83"/>
      <c r="G12" s="83"/>
      <c r="H12" s="83"/>
      <c r="I12" s="83"/>
      <c r="J12" s="83"/>
      <c r="K12" s="83"/>
      <c r="L12" s="83"/>
      <c r="M12" s="83"/>
    </row>
    <row r="13" spans="1:13" x14ac:dyDescent="0.25">
      <c r="A13" s="82" t="s">
        <v>52</v>
      </c>
      <c r="B13" s="83">
        <v>2</v>
      </c>
      <c r="C13" s="83"/>
      <c r="D13" s="83"/>
      <c r="E13" s="83"/>
      <c r="F13" s="83"/>
      <c r="G13" s="83"/>
      <c r="H13" s="83"/>
      <c r="I13" s="83"/>
      <c r="J13" s="83"/>
      <c r="K13" s="83"/>
      <c r="L13" s="83"/>
      <c r="M13" s="83"/>
    </row>
    <row r="14" spans="1:13" x14ac:dyDescent="0.25">
      <c r="A14" s="82" t="s">
        <v>18</v>
      </c>
      <c r="B14" s="83">
        <v>420</v>
      </c>
      <c r="C14" s="83"/>
      <c r="D14" s="83"/>
      <c r="E14" s="83"/>
      <c r="F14" s="83"/>
      <c r="G14" s="83"/>
      <c r="H14" s="83"/>
      <c r="I14" s="83"/>
      <c r="J14" s="83"/>
      <c r="K14" s="83"/>
      <c r="L14" s="83"/>
      <c r="M14" s="83"/>
    </row>
    <row r="15" spans="1:13" x14ac:dyDescent="0.25">
      <c r="A15" s="82" t="s">
        <v>53</v>
      </c>
      <c r="B15" s="83" t="s">
        <v>468</v>
      </c>
      <c r="C15" s="83"/>
      <c r="D15" s="83"/>
      <c r="E15" s="83"/>
      <c r="F15" s="83"/>
      <c r="G15" s="83"/>
      <c r="H15" s="83"/>
      <c r="I15" s="83"/>
      <c r="J15" s="83"/>
      <c r="K15" s="83"/>
      <c r="L15" s="83"/>
      <c r="M15" s="83"/>
    </row>
    <row r="16" spans="1:13" x14ac:dyDescent="0.25">
      <c r="A16" s="82" t="s">
        <v>54</v>
      </c>
      <c r="B16" s="83" t="s">
        <v>469</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65</v>
      </c>
      <c r="B27" s="86">
        <v>0</v>
      </c>
      <c r="C27" s="86">
        <v>0</v>
      </c>
      <c r="D27" s="86">
        <v>0</v>
      </c>
      <c r="E27" s="86">
        <v>0</v>
      </c>
      <c r="F27" s="86">
        <v>0</v>
      </c>
      <c r="G27" s="86">
        <v>0</v>
      </c>
      <c r="H27" s="86">
        <v>0</v>
      </c>
      <c r="I27" s="86">
        <v>0</v>
      </c>
      <c r="J27" s="86">
        <v>0</v>
      </c>
      <c r="K27" s="86">
        <v>0</v>
      </c>
      <c r="L27" s="86">
        <v>0</v>
      </c>
      <c r="M27" s="86">
        <v>0</v>
      </c>
    </row>
    <row r="28" spans="1:13" x14ac:dyDescent="0.25">
      <c r="A28" s="85">
        <v>66</v>
      </c>
      <c r="B28" s="86">
        <v>0</v>
      </c>
      <c r="C28" s="86">
        <v>0</v>
      </c>
      <c r="D28" s="86">
        <v>0</v>
      </c>
      <c r="E28" s="86">
        <v>0</v>
      </c>
      <c r="F28" s="86">
        <v>0</v>
      </c>
      <c r="G28" s="86">
        <v>0</v>
      </c>
      <c r="H28" s="86">
        <v>0</v>
      </c>
      <c r="I28" s="86">
        <v>0</v>
      </c>
      <c r="J28" s="86">
        <v>0</v>
      </c>
      <c r="K28" s="86">
        <v>0</v>
      </c>
      <c r="L28" s="86">
        <v>0</v>
      </c>
      <c r="M28" s="86">
        <v>0</v>
      </c>
    </row>
    <row r="29" spans="1:13" x14ac:dyDescent="0.25">
      <c r="A29" s="85">
        <v>67</v>
      </c>
      <c r="B29" s="86">
        <v>0</v>
      </c>
      <c r="C29" s="86">
        <v>0</v>
      </c>
      <c r="D29" s="86">
        <v>0</v>
      </c>
      <c r="E29" s="86">
        <v>0</v>
      </c>
      <c r="F29" s="86">
        <v>0</v>
      </c>
      <c r="G29" s="86">
        <v>0</v>
      </c>
      <c r="H29" s="86">
        <v>0</v>
      </c>
      <c r="I29" s="86">
        <v>0</v>
      </c>
      <c r="J29" s="86">
        <v>0</v>
      </c>
      <c r="K29" s="86">
        <v>0</v>
      </c>
      <c r="L29" s="86">
        <v>0</v>
      </c>
      <c r="M29" s="86">
        <v>0</v>
      </c>
    </row>
    <row r="30" spans="1:13" x14ac:dyDescent="0.25">
      <c r="A30" s="85">
        <v>68</v>
      </c>
      <c r="B30" s="86">
        <v>0</v>
      </c>
      <c r="C30" s="86">
        <v>0</v>
      </c>
      <c r="D30" s="86">
        <v>0</v>
      </c>
      <c r="E30" s="86">
        <v>0</v>
      </c>
      <c r="F30" s="86">
        <v>0</v>
      </c>
      <c r="G30" s="86">
        <v>0</v>
      </c>
      <c r="H30" s="86">
        <v>0</v>
      </c>
      <c r="I30" s="86">
        <v>0</v>
      </c>
      <c r="J30" s="86">
        <v>0</v>
      </c>
      <c r="K30" s="86">
        <v>0</v>
      </c>
      <c r="L30" s="86">
        <v>0</v>
      </c>
      <c r="M30" s="86">
        <v>0</v>
      </c>
    </row>
    <row r="31" spans="1:13" x14ac:dyDescent="0.25">
      <c r="A31" s="85">
        <v>69</v>
      </c>
      <c r="B31" s="86">
        <v>0</v>
      </c>
      <c r="C31" s="86">
        <v>0</v>
      </c>
      <c r="D31" s="86">
        <v>0</v>
      </c>
      <c r="E31" s="86">
        <v>0</v>
      </c>
      <c r="F31" s="86">
        <v>0</v>
      </c>
      <c r="G31" s="86">
        <v>0</v>
      </c>
      <c r="H31" s="86">
        <v>0</v>
      </c>
      <c r="I31" s="86">
        <v>0</v>
      </c>
      <c r="J31" s="86">
        <v>0</v>
      </c>
      <c r="K31" s="86">
        <v>0</v>
      </c>
      <c r="L31" s="86">
        <v>0</v>
      </c>
      <c r="M31" s="86">
        <v>0</v>
      </c>
    </row>
    <row r="32" spans="1:13" x14ac:dyDescent="0.25">
      <c r="A32" s="85">
        <v>70</v>
      </c>
      <c r="B32" s="86">
        <v>0</v>
      </c>
      <c r="C32" s="86">
        <v>0</v>
      </c>
      <c r="D32" s="86">
        <v>0</v>
      </c>
      <c r="E32" s="86">
        <v>0</v>
      </c>
      <c r="F32" s="86">
        <v>0</v>
      </c>
      <c r="G32" s="86">
        <v>0</v>
      </c>
      <c r="H32" s="86">
        <v>0</v>
      </c>
      <c r="I32" s="86">
        <v>0</v>
      </c>
      <c r="J32" s="86">
        <v>0</v>
      </c>
      <c r="K32" s="86">
        <v>0</v>
      </c>
      <c r="L32" s="86">
        <v>0</v>
      </c>
      <c r="M32" s="86">
        <v>0</v>
      </c>
    </row>
    <row r="33" spans="1:13" x14ac:dyDescent="0.25">
      <c r="A33" s="85">
        <v>71</v>
      </c>
      <c r="B33" s="86">
        <v>0</v>
      </c>
      <c r="C33" s="86">
        <v>0</v>
      </c>
      <c r="D33" s="86">
        <v>0</v>
      </c>
      <c r="E33" s="86">
        <v>0</v>
      </c>
      <c r="F33" s="86">
        <v>0</v>
      </c>
      <c r="G33" s="86">
        <v>0</v>
      </c>
      <c r="H33" s="86">
        <v>0</v>
      </c>
      <c r="I33" s="86">
        <v>0</v>
      </c>
      <c r="J33" s="86">
        <v>0</v>
      </c>
      <c r="K33" s="86">
        <v>0</v>
      </c>
      <c r="L33" s="86">
        <v>0</v>
      </c>
      <c r="M33" s="86">
        <v>0</v>
      </c>
    </row>
    <row r="34" spans="1:13" x14ac:dyDescent="0.25">
      <c r="A34" s="85">
        <v>72</v>
      </c>
      <c r="B34" s="86">
        <v>0</v>
      </c>
      <c r="C34" s="86">
        <v>0</v>
      </c>
      <c r="D34" s="86">
        <v>0</v>
      </c>
      <c r="E34" s="86">
        <v>0</v>
      </c>
      <c r="F34" s="86">
        <v>0</v>
      </c>
      <c r="G34" s="86">
        <v>0</v>
      </c>
      <c r="H34" s="86">
        <v>0</v>
      </c>
      <c r="I34" s="86">
        <v>0</v>
      </c>
      <c r="J34" s="86">
        <v>0</v>
      </c>
      <c r="K34" s="86">
        <v>0</v>
      </c>
      <c r="L34" s="86">
        <v>0</v>
      </c>
      <c r="M34" s="86">
        <v>0</v>
      </c>
    </row>
    <row r="35" spans="1:13" x14ac:dyDescent="0.25">
      <c r="A35" s="85">
        <v>73</v>
      </c>
      <c r="B35" s="86">
        <v>0</v>
      </c>
      <c r="C35" s="86">
        <v>0</v>
      </c>
      <c r="D35" s="86">
        <v>0</v>
      </c>
      <c r="E35" s="86">
        <v>0</v>
      </c>
      <c r="F35" s="86">
        <v>0</v>
      </c>
      <c r="G35" s="86">
        <v>0</v>
      </c>
      <c r="H35" s="86">
        <v>0</v>
      </c>
      <c r="I35" s="86">
        <v>0</v>
      </c>
      <c r="J35" s="86">
        <v>0</v>
      </c>
      <c r="K35" s="86">
        <v>0</v>
      </c>
      <c r="L35" s="86">
        <v>0</v>
      </c>
      <c r="M35" s="86">
        <v>0</v>
      </c>
    </row>
    <row r="36" spans="1:13" x14ac:dyDescent="0.25">
      <c r="A36" s="85">
        <v>74</v>
      </c>
      <c r="B36" s="86">
        <v>0</v>
      </c>
      <c r="C36" s="86">
        <v>0</v>
      </c>
      <c r="D36" s="86">
        <v>0</v>
      </c>
      <c r="E36" s="86">
        <v>0</v>
      </c>
      <c r="F36" s="86">
        <v>0</v>
      </c>
      <c r="G36" s="86">
        <v>0</v>
      </c>
      <c r="H36" s="86">
        <v>0</v>
      </c>
      <c r="I36" s="86">
        <v>0</v>
      </c>
      <c r="J36" s="86">
        <v>0</v>
      </c>
      <c r="K36" s="86">
        <v>0</v>
      </c>
      <c r="L36" s="86">
        <v>0</v>
      </c>
      <c r="M36" s="86">
        <v>0</v>
      </c>
    </row>
    <row r="37" spans="1:13" x14ac:dyDescent="0.25">
      <c r="A37" s="85">
        <v>75</v>
      </c>
      <c r="B37" s="86">
        <v>0</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8MBZnnLAc6wObZQJmb90733KMd/Dzr6jNfqOiMBd/+RB/0JCznUMs/C8hVmxDwWVRfioD1X7ljl/a2M0j+Of7Q==" saltValue="ydlLS4IdwSQ0Zp1BZte8Ow==" spinCount="100000" sheet="1" objects="1" scenarios="1"/>
  <conditionalFormatting sqref="A6:A16 A18:A21">
    <cfRule type="expression" dxfId="1083" priority="21" stopIfTrue="1">
      <formula>MOD(ROW(),2)=0</formula>
    </cfRule>
    <cfRule type="expression" dxfId="1082" priority="22" stopIfTrue="1">
      <formula>MOD(ROW(),2)&lt;&gt;0</formula>
    </cfRule>
  </conditionalFormatting>
  <conditionalFormatting sqref="B6:M16 C17:M21">
    <cfRule type="expression" dxfId="1081" priority="23" stopIfTrue="1">
      <formula>MOD(ROW(),2)=0</formula>
    </cfRule>
    <cfRule type="expression" dxfId="1080" priority="24" stopIfTrue="1">
      <formula>MOD(ROW(),2)&lt;&gt;0</formula>
    </cfRule>
  </conditionalFormatting>
  <conditionalFormatting sqref="A17">
    <cfRule type="expression" dxfId="1079" priority="15" stopIfTrue="1">
      <formula>MOD(ROW(),2)=0</formula>
    </cfRule>
    <cfRule type="expression" dxfId="1078" priority="16" stopIfTrue="1">
      <formula>MOD(ROW(),2)&lt;&gt;0</formula>
    </cfRule>
  </conditionalFormatting>
  <conditionalFormatting sqref="B17">
    <cfRule type="expression" dxfId="1077" priority="13" stopIfTrue="1">
      <formula>MOD(ROW(),2)=0</formula>
    </cfRule>
    <cfRule type="expression" dxfId="1076" priority="14" stopIfTrue="1">
      <formula>MOD(ROW(),2)&lt;&gt;0</formula>
    </cfRule>
  </conditionalFormatting>
  <conditionalFormatting sqref="B19:B21">
    <cfRule type="expression" dxfId="1075" priority="11" stopIfTrue="1">
      <formula>MOD(ROW(),2)=0</formula>
    </cfRule>
    <cfRule type="expression" dxfId="1074" priority="12" stopIfTrue="1">
      <formula>MOD(ROW(),2)&lt;&gt;0</formula>
    </cfRule>
  </conditionalFormatting>
  <conditionalFormatting sqref="A26:A37">
    <cfRule type="expression" dxfId="1073" priority="3" stopIfTrue="1">
      <formula>MOD(ROW(),2)=0</formula>
    </cfRule>
    <cfRule type="expression" dxfId="1072" priority="4" stopIfTrue="1">
      <formula>MOD(ROW(),2)&lt;&gt;0</formula>
    </cfRule>
  </conditionalFormatting>
  <conditionalFormatting sqref="B26:M37">
    <cfRule type="expression" dxfId="1071" priority="5" stopIfTrue="1">
      <formula>MOD(ROW(),2)=0</formula>
    </cfRule>
    <cfRule type="expression" dxfId="1070" priority="6" stopIfTrue="1">
      <formula>MOD(ROW(),2)&lt;&gt;0</formula>
    </cfRule>
  </conditionalFormatting>
  <conditionalFormatting sqref="B18">
    <cfRule type="expression" dxfId="1069" priority="1" stopIfTrue="1">
      <formula>MOD(ROW(),2)=0</formula>
    </cfRule>
    <cfRule type="expression" dxfId="1068" priority="2" stopIfTrue="1">
      <formula>MOD(ROW(),2)&lt;&gt;0</formula>
    </cfRule>
  </conditionalFormatting>
  <hyperlinks>
    <hyperlink ref="B24" location="Assumptions!A1" display="Assumptions" xr:uid="{9008D2EA-1A1A-497C-BE33-5922624B31D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5"/>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471</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472</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421</v>
      </c>
      <c r="C14" s="83"/>
      <c r="D14" s="83"/>
      <c r="E14" s="83"/>
      <c r="F14" s="83"/>
      <c r="G14" s="83"/>
      <c r="H14" s="83"/>
      <c r="I14" s="83"/>
      <c r="J14" s="83"/>
      <c r="K14" s="83"/>
      <c r="L14" s="83"/>
      <c r="M14" s="83"/>
    </row>
    <row r="15" spans="1:13" x14ac:dyDescent="0.25">
      <c r="A15" s="82" t="s">
        <v>53</v>
      </c>
      <c r="B15" s="83" t="s">
        <v>473</v>
      </c>
      <c r="C15" s="83"/>
      <c r="D15" s="83"/>
      <c r="E15" s="83"/>
      <c r="F15" s="83"/>
      <c r="G15" s="83"/>
      <c r="H15" s="83"/>
      <c r="I15" s="83"/>
      <c r="J15" s="83"/>
      <c r="K15" s="83"/>
      <c r="L15" s="83"/>
      <c r="M15" s="83"/>
    </row>
    <row r="16" spans="1:13" x14ac:dyDescent="0.25">
      <c r="A16" s="82" t="s">
        <v>54</v>
      </c>
      <c r="B16" s="83" t="s">
        <v>474</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483</v>
      </c>
      <c r="B26" s="84">
        <v>0</v>
      </c>
      <c r="C26" s="84">
        <v>1</v>
      </c>
      <c r="D26" s="84">
        <v>2</v>
      </c>
      <c r="E26" s="84">
        <v>3</v>
      </c>
      <c r="F26" s="84">
        <v>4</v>
      </c>
      <c r="G26" s="84">
        <v>5</v>
      </c>
      <c r="H26" s="84">
        <v>6</v>
      </c>
      <c r="I26" s="84">
        <v>7</v>
      </c>
      <c r="J26" s="84">
        <v>8</v>
      </c>
      <c r="K26" s="84">
        <v>9</v>
      </c>
      <c r="L26" s="84">
        <v>10</v>
      </c>
      <c r="M26" s="84">
        <v>11</v>
      </c>
    </row>
    <row r="27" spans="1:13" x14ac:dyDescent="0.25">
      <c r="A27" s="85">
        <v>0</v>
      </c>
      <c r="B27" s="86">
        <v>1</v>
      </c>
      <c r="C27" s="86">
        <v>1.004</v>
      </c>
      <c r="D27" s="86">
        <v>1.0069999999999999</v>
      </c>
      <c r="E27" s="86">
        <v>1.0109999999999999</v>
      </c>
      <c r="F27" s="86">
        <v>1.014</v>
      </c>
      <c r="G27" s="86">
        <v>1.018</v>
      </c>
      <c r="H27" s="86">
        <v>1.0209999999999999</v>
      </c>
      <c r="I27" s="86">
        <v>1.0249999999999999</v>
      </c>
      <c r="J27" s="86">
        <v>1.028</v>
      </c>
      <c r="K27" s="86">
        <v>1.032</v>
      </c>
      <c r="L27" s="86">
        <v>1.0349999999999999</v>
      </c>
      <c r="M27" s="86">
        <v>1.0389999999999999</v>
      </c>
    </row>
    <row r="28" spans="1:13" x14ac:dyDescent="0.25">
      <c r="A28" s="85">
        <v>1</v>
      </c>
      <c r="B28" s="86">
        <v>1.042</v>
      </c>
      <c r="C28" s="86">
        <v>1.046</v>
      </c>
      <c r="D28" s="86">
        <v>1.05</v>
      </c>
      <c r="E28" s="86">
        <v>1.054</v>
      </c>
      <c r="F28" s="86">
        <v>1.0580000000000001</v>
      </c>
      <c r="G28" s="86">
        <v>1.0620000000000001</v>
      </c>
      <c r="H28" s="86">
        <v>1.0649999999999999</v>
      </c>
      <c r="I28" s="86">
        <v>1.069</v>
      </c>
      <c r="J28" s="86">
        <v>1.073</v>
      </c>
      <c r="K28" s="86">
        <v>1.077</v>
      </c>
      <c r="L28" s="86">
        <v>1.081</v>
      </c>
      <c r="M28" s="86">
        <v>1.085</v>
      </c>
    </row>
    <row r="29" spans="1:13" x14ac:dyDescent="0.25">
      <c r="A29" s="85">
        <v>2</v>
      </c>
      <c r="B29" s="86">
        <v>1.089</v>
      </c>
      <c r="C29" s="86">
        <v>1.093</v>
      </c>
      <c r="D29" s="86">
        <v>1.097</v>
      </c>
      <c r="E29" s="86">
        <v>1.101</v>
      </c>
      <c r="F29" s="86">
        <v>1.1060000000000001</v>
      </c>
      <c r="G29" s="86">
        <v>1.1100000000000001</v>
      </c>
      <c r="H29" s="86">
        <v>1.1140000000000001</v>
      </c>
      <c r="I29" s="86">
        <v>1.1180000000000001</v>
      </c>
      <c r="J29" s="86">
        <v>1.123</v>
      </c>
      <c r="K29" s="86">
        <v>1.127</v>
      </c>
      <c r="L29" s="86">
        <v>1.131</v>
      </c>
      <c r="M29" s="86">
        <v>1.135</v>
      </c>
    </row>
    <row r="30" spans="1:13" x14ac:dyDescent="0.25">
      <c r="A30" s="85">
        <v>3</v>
      </c>
      <c r="B30" s="86">
        <v>1.1399999999999999</v>
      </c>
      <c r="C30" s="86">
        <v>1.1439999999999999</v>
      </c>
      <c r="D30" s="86">
        <v>1.149</v>
      </c>
      <c r="E30" s="86">
        <v>1.1539999999999999</v>
      </c>
      <c r="F30" s="86">
        <v>1.1579999999999999</v>
      </c>
      <c r="G30" s="86">
        <v>1.163</v>
      </c>
      <c r="H30" s="86">
        <v>1.1679999999999999</v>
      </c>
      <c r="I30" s="86">
        <v>1.1719999999999999</v>
      </c>
      <c r="J30" s="86">
        <v>1.177</v>
      </c>
      <c r="K30" s="86">
        <v>1.1819999999999999</v>
      </c>
      <c r="L30" s="86">
        <v>1.1870000000000001</v>
      </c>
      <c r="M30" s="86">
        <v>1.1910000000000001</v>
      </c>
    </row>
    <row r="31" spans="1:13" x14ac:dyDescent="0.25">
      <c r="A31" s="85">
        <v>4</v>
      </c>
      <c r="B31" s="86">
        <v>1.196</v>
      </c>
      <c r="C31" s="86">
        <v>1.2010000000000001</v>
      </c>
      <c r="D31" s="86">
        <v>1.206</v>
      </c>
      <c r="E31" s="86">
        <v>1.2110000000000001</v>
      </c>
      <c r="F31" s="86">
        <v>1.2170000000000001</v>
      </c>
      <c r="G31" s="86">
        <v>1.222</v>
      </c>
      <c r="H31" s="86">
        <v>1.2270000000000001</v>
      </c>
      <c r="I31" s="86">
        <v>1.232</v>
      </c>
      <c r="J31" s="86">
        <v>1.2370000000000001</v>
      </c>
      <c r="K31" s="86">
        <v>1.2430000000000001</v>
      </c>
      <c r="L31" s="86">
        <v>1.248</v>
      </c>
      <c r="M31" s="86">
        <v>1.2529999999999999</v>
      </c>
    </row>
    <row r="32" spans="1:13" x14ac:dyDescent="0.25">
      <c r="A32" s="85">
        <v>5</v>
      </c>
      <c r="B32" s="86">
        <v>1.258</v>
      </c>
      <c r="C32" s="86">
        <v>1.264</v>
      </c>
      <c r="D32" s="86">
        <v>1.27</v>
      </c>
      <c r="E32" s="86">
        <v>1.2749999999999999</v>
      </c>
      <c r="F32" s="86">
        <v>1.2809999999999999</v>
      </c>
      <c r="G32" s="86">
        <v>1.2869999999999999</v>
      </c>
      <c r="H32" s="86">
        <v>1.2929999999999999</v>
      </c>
      <c r="I32" s="86">
        <v>1.298</v>
      </c>
      <c r="J32" s="86">
        <v>1.304</v>
      </c>
      <c r="K32" s="86">
        <v>1.31</v>
      </c>
      <c r="L32" s="86">
        <v>1.3149999999999999</v>
      </c>
      <c r="M32" s="86">
        <v>1.321</v>
      </c>
    </row>
    <row r="33" spans="1:13" x14ac:dyDescent="0.25">
      <c r="A33" s="85">
        <v>6</v>
      </c>
      <c r="B33" s="86">
        <v>1.327</v>
      </c>
      <c r="C33" s="86">
        <v>1.333</v>
      </c>
      <c r="D33" s="86">
        <v>1.339</v>
      </c>
      <c r="E33" s="86">
        <v>1.3460000000000001</v>
      </c>
      <c r="F33" s="86">
        <v>1.3520000000000001</v>
      </c>
      <c r="G33" s="86">
        <v>1.3580000000000001</v>
      </c>
      <c r="H33" s="86">
        <v>1.365</v>
      </c>
      <c r="I33" s="86">
        <v>1.371</v>
      </c>
      <c r="J33" s="86">
        <v>1.377</v>
      </c>
      <c r="K33" s="86">
        <v>1.3839999999999999</v>
      </c>
      <c r="L33" s="86">
        <v>1.39</v>
      </c>
      <c r="M33" s="86">
        <v>1.3959999999999999</v>
      </c>
    </row>
    <row r="34" spans="1:13" x14ac:dyDescent="0.25">
      <c r="A34" s="85">
        <v>7</v>
      </c>
      <c r="B34" s="86">
        <v>1.403</v>
      </c>
      <c r="C34" s="86">
        <v>1.409</v>
      </c>
      <c r="D34" s="86">
        <v>1.4159999999999999</v>
      </c>
      <c r="E34" s="86">
        <v>1.423</v>
      </c>
      <c r="F34" s="86">
        <v>1.43</v>
      </c>
      <c r="G34" s="86">
        <v>1.4370000000000001</v>
      </c>
      <c r="H34" s="86">
        <v>1.444</v>
      </c>
      <c r="I34" s="86">
        <v>1.4510000000000001</v>
      </c>
      <c r="J34" s="86">
        <v>1.458</v>
      </c>
      <c r="K34" s="86">
        <v>1.4650000000000001</v>
      </c>
      <c r="L34" s="86">
        <v>1.472</v>
      </c>
      <c r="M34" s="86">
        <v>1.4790000000000001</v>
      </c>
    </row>
    <row r="35" spans="1:13" x14ac:dyDescent="0.25">
      <c r="A35" s="85">
        <v>8</v>
      </c>
      <c r="B35" s="86">
        <v>1.486</v>
      </c>
      <c r="C35" s="86">
        <v>1.494</v>
      </c>
      <c r="D35" s="86">
        <v>1.5009999999999999</v>
      </c>
      <c r="E35" s="86">
        <v>1.5089999999999999</v>
      </c>
      <c r="F35" s="86">
        <v>1.5169999999999999</v>
      </c>
      <c r="G35" s="86">
        <v>1.524</v>
      </c>
      <c r="H35" s="86">
        <v>1.532</v>
      </c>
      <c r="I35" s="86">
        <v>1.54</v>
      </c>
      <c r="J35" s="86">
        <v>1.5469999999999999</v>
      </c>
      <c r="K35" s="86">
        <v>1.5549999999999999</v>
      </c>
      <c r="L35" s="86">
        <v>1.5629999999999999</v>
      </c>
      <c r="M35" s="86">
        <v>1.57</v>
      </c>
    </row>
    <row r="36" spans="1:13" x14ac:dyDescent="0.25">
      <c r="A36" s="85">
        <v>9</v>
      </c>
      <c r="B36" s="86">
        <v>1.5780000000000001</v>
      </c>
      <c r="C36" s="86">
        <v>1.5860000000000001</v>
      </c>
      <c r="D36" s="86">
        <v>1.595</v>
      </c>
      <c r="E36" s="86">
        <v>1.603</v>
      </c>
      <c r="F36" s="86">
        <v>1.6120000000000001</v>
      </c>
      <c r="G36" s="86">
        <v>1.62</v>
      </c>
      <c r="H36" s="86">
        <v>1.629</v>
      </c>
      <c r="I36" s="86">
        <v>1.637</v>
      </c>
      <c r="J36" s="86">
        <v>1.6459999999999999</v>
      </c>
      <c r="K36" s="86">
        <v>1.6539999999999999</v>
      </c>
      <c r="L36" s="86">
        <v>1.663</v>
      </c>
      <c r="M36" s="86">
        <v>1.671</v>
      </c>
    </row>
    <row r="37" spans="1:13" x14ac:dyDescent="0.25">
      <c r="A37" s="85">
        <v>10</v>
      </c>
      <c r="B37" s="86">
        <v>1.68</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rdsT5s+iAjYreMeFHgv5QU+tqpNR0pViBGVEMACsUZRof8x+1pqngZfZH/6OJmzpEdWDzw+GBGZP8RvNqyhn0A==" saltValue="2nVT+ZZt84eXhWxMAgs+hw==" spinCount="100000" sheet="1" objects="1" scenarios="1"/>
  <conditionalFormatting sqref="A6:A16 A18:A21">
    <cfRule type="expression" dxfId="1067" priority="21" stopIfTrue="1">
      <formula>MOD(ROW(),2)=0</formula>
    </cfRule>
    <cfRule type="expression" dxfId="1066" priority="22" stopIfTrue="1">
      <formula>MOD(ROW(),2)&lt;&gt;0</formula>
    </cfRule>
  </conditionalFormatting>
  <conditionalFormatting sqref="B6:M16 C17:M21">
    <cfRule type="expression" dxfId="1065" priority="23" stopIfTrue="1">
      <formula>MOD(ROW(),2)=0</formula>
    </cfRule>
    <cfRule type="expression" dxfId="1064" priority="24" stopIfTrue="1">
      <formula>MOD(ROW(),2)&lt;&gt;0</formula>
    </cfRule>
  </conditionalFormatting>
  <conditionalFormatting sqref="A17">
    <cfRule type="expression" dxfId="1063" priority="15" stopIfTrue="1">
      <formula>MOD(ROW(),2)=0</formula>
    </cfRule>
    <cfRule type="expression" dxfId="1062" priority="16" stopIfTrue="1">
      <formula>MOD(ROW(),2)&lt;&gt;0</formula>
    </cfRule>
  </conditionalFormatting>
  <conditionalFormatting sqref="B17">
    <cfRule type="expression" dxfId="1061" priority="13" stopIfTrue="1">
      <formula>MOD(ROW(),2)=0</formula>
    </cfRule>
    <cfRule type="expression" dxfId="1060" priority="14" stopIfTrue="1">
      <formula>MOD(ROW(),2)&lt;&gt;0</formula>
    </cfRule>
  </conditionalFormatting>
  <conditionalFormatting sqref="B19:B21">
    <cfRule type="expression" dxfId="1059" priority="11" stopIfTrue="1">
      <formula>MOD(ROW(),2)=0</formula>
    </cfRule>
    <cfRule type="expression" dxfId="1058" priority="12" stopIfTrue="1">
      <formula>MOD(ROW(),2)&lt;&gt;0</formula>
    </cfRule>
  </conditionalFormatting>
  <conditionalFormatting sqref="A26:A37">
    <cfRule type="expression" dxfId="1057" priority="3" stopIfTrue="1">
      <formula>MOD(ROW(),2)=0</formula>
    </cfRule>
    <cfRule type="expression" dxfId="1056" priority="4" stopIfTrue="1">
      <formula>MOD(ROW(),2)&lt;&gt;0</formula>
    </cfRule>
  </conditionalFormatting>
  <conditionalFormatting sqref="B26:M37">
    <cfRule type="expression" dxfId="1055" priority="5" stopIfTrue="1">
      <formula>MOD(ROW(),2)=0</formula>
    </cfRule>
    <cfRule type="expression" dxfId="1054" priority="6" stopIfTrue="1">
      <formula>MOD(ROW(),2)&lt;&gt;0</formula>
    </cfRule>
  </conditionalFormatting>
  <conditionalFormatting sqref="B18">
    <cfRule type="expression" dxfId="1053" priority="1" stopIfTrue="1">
      <formula>MOD(ROW(),2)=0</formula>
    </cfRule>
    <cfRule type="expression" dxfId="1052" priority="2" stopIfTrue="1">
      <formula>MOD(ROW(),2)&lt;&gt;0</formula>
    </cfRule>
  </conditionalFormatting>
  <hyperlinks>
    <hyperlink ref="B24" location="Assumptions!A1" display="Assumptions" xr:uid="{BF7B30AA-9CC7-4047-8845-4FA982418D6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6"/>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476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472</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422</v>
      </c>
      <c r="C14" s="83"/>
      <c r="D14" s="83"/>
      <c r="E14" s="83"/>
      <c r="F14" s="83"/>
      <c r="G14" s="83"/>
      <c r="H14" s="83"/>
      <c r="I14" s="83"/>
      <c r="J14" s="83"/>
      <c r="K14" s="83"/>
      <c r="L14" s="83"/>
      <c r="M14" s="83"/>
    </row>
    <row r="15" spans="1:13" x14ac:dyDescent="0.25">
      <c r="A15" s="82" t="s">
        <v>53</v>
      </c>
      <c r="B15" s="83" t="s">
        <v>477</v>
      </c>
      <c r="C15" s="83"/>
      <c r="D15" s="83"/>
      <c r="E15" s="83"/>
      <c r="F15" s="83"/>
      <c r="G15" s="83"/>
      <c r="H15" s="83"/>
      <c r="I15" s="83"/>
      <c r="J15" s="83"/>
      <c r="K15" s="83"/>
      <c r="L15" s="83"/>
      <c r="M15" s="83"/>
    </row>
    <row r="16" spans="1:13" x14ac:dyDescent="0.25">
      <c r="A16" s="82" t="s">
        <v>54</v>
      </c>
      <c r="B16" s="83" t="s">
        <v>478</v>
      </c>
      <c r="C16" s="83"/>
      <c r="D16" s="83"/>
      <c r="E16" s="83"/>
      <c r="F16" s="83"/>
      <c r="G16" s="83"/>
      <c r="H16" s="83"/>
      <c r="I16" s="83"/>
      <c r="J16" s="83"/>
      <c r="K16" s="83"/>
      <c r="L16" s="83"/>
      <c r="M16" s="83"/>
    </row>
    <row r="17" spans="1:13" x14ac:dyDescent="0.25">
      <c r="A17" s="77" t="s">
        <v>735</v>
      </c>
      <c r="B17" s="83" t="str">
        <f>INDEX('Factor List'!$L:$L,MATCH(B$15,'Factor List'!$J:$J,0))</f>
        <v>Voluntary Early and Late retirements in normal health, dated 7 August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483</v>
      </c>
      <c r="B26" s="84">
        <v>0</v>
      </c>
      <c r="C26" s="84">
        <v>1</v>
      </c>
      <c r="D26" s="84">
        <v>2</v>
      </c>
      <c r="E26" s="84">
        <v>3</v>
      </c>
      <c r="F26" s="84">
        <v>4</v>
      </c>
      <c r="G26" s="84">
        <v>5</v>
      </c>
      <c r="H26" s="84">
        <v>6</v>
      </c>
      <c r="I26" s="84">
        <v>7</v>
      </c>
      <c r="J26" s="84">
        <v>8</v>
      </c>
      <c r="K26" s="84">
        <v>9</v>
      </c>
      <c r="L26" s="84">
        <v>10</v>
      </c>
      <c r="M26" s="84">
        <v>11</v>
      </c>
    </row>
    <row r="27" spans="1:13" x14ac:dyDescent="0.25">
      <c r="A27" s="85">
        <v>0</v>
      </c>
      <c r="B27" s="86">
        <v>1</v>
      </c>
      <c r="C27" s="86">
        <v>1.0049999999999999</v>
      </c>
      <c r="D27" s="86">
        <v>1.01</v>
      </c>
      <c r="E27" s="86">
        <v>1.014</v>
      </c>
      <c r="F27" s="86">
        <v>1.0189999999999999</v>
      </c>
      <c r="G27" s="86">
        <v>1.024</v>
      </c>
      <c r="H27" s="86">
        <v>1.0289999999999999</v>
      </c>
      <c r="I27" s="86">
        <v>1.034</v>
      </c>
      <c r="J27" s="86">
        <v>1.038</v>
      </c>
      <c r="K27" s="86">
        <v>1.0429999999999999</v>
      </c>
      <c r="L27" s="86">
        <v>1.048</v>
      </c>
      <c r="M27" s="86">
        <v>1.0529999999999999</v>
      </c>
    </row>
    <row r="28" spans="1:13" x14ac:dyDescent="0.25">
      <c r="A28" s="85">
        <v>1</v>
      </c>
      <c r="B28" s="86">
        <v>1.0580000000000001</v>
      </c>
      <c r="C28" s="86">
        <v>1.0629999999999999</v>
      </c>
      <c r="D28" s="86">
        <v>1.0680000000000001</v>
      </c>
      <c r="E28" s="86">
        <v>1.073</v>
      </c>
      <c r="F28" s="86">
        <v>1.079</v>
      </c>
      <c r="G28" s="86">
        <v>1.0840000000000001</v>
      </c>
      <c r="H28" s="86">
        <v>1.089</v>
      </c>
      <c r="I28" s="86">
        <v>1.095</v>
      </c>
      <c r="J28" s="86">
        <v>1.1000000000000001</v>
      </c>
      <c r="K28" s="86">
        <v>1.105</v>
      </c>
      <c r="L28" s="86">
        <v>1.1100000000000001</v>
      </c>
      <c r="M28" s="86">
        <v>1.1160000000000001</v>
      </c>
    </row>
    <row r="29" spans="1:13" x14ac:dyDescent="0.25">
      <c r="A29" s="85">
        <v>2</v>
      </c>
      <c r="B29" s="86">
        <v>1.121</v>
      </c>
      <c r="C29" s="86">
        <v>1.127</v>
      </c>
      <c r="D29" s="86">
        <v>1.133</v>
      </c>
      <c r="E29" s="86">
        <v>1.1379999999999999</v>
      </c>
      <c r="F29" s="86">
        <v>1.1439999999999999</v>
      </c>
      <c r="G29" s="86">
        <v>1.1499999999999999</v>
      </c>
      <c r="H29" s="86">
        <v>1.1559999999999999</v>
      </c>
      <c r="I29" s="86">
        <v>1.1619999999999999</v>
      </c>
      <c r="J29" s="86">
        <v>1.167</v>
      </c>
      <c r="K29" s="86">
        <v>1.173</v>
      </c>
      <c r="L29" s="86">
        <v>1.179</v>
      </c>
      <c r="M29" s="86">
        <v>1.1850000000000001</v>
      </c>
    </row>
    <row r="30" spans="1:13" x14ac:dyDescent="0.25">
      <c r="A30" s="85">
        <v>3</v>
      </c>
      <c r="B30" s="86">
        <v>1.1910000000000001</v>
      </c>
      <c r="C30" s="86">
        <v>1.1970000000000001</v>
      </c>
      <c r="D30" s="86">
        <v>1.204</v>
      </c>
      <c r="E30" s="86">
        <v>1.21</v>
      </c>
      <c r="F30" s="86">
        <v>1.216</v>
      </c>
      <c r="G30" s="86">
        <v>1.2230000000000001</v>
      </c>
      <c r="H30" s="86">
        <v>1.2290000000000001</v>
      </c>
      <c r="I30" s="86">
        <v>1.236</v>
      </c>
      <c r="J30" s="86">
        <v>1.242</v>
      </c>
      <c r="K30" s="86">
        <v>1.2490000000000001</v>
      </c>
      <c r="L30" s="86">
        <v>1.2549999999999999</v>
      </c>
      <c r="M30" s="86">
        <v>1.2609999999999999</v>
      </c>
    </row>
    <row r="31" spans="1:13" x14ac:dyDescent="0.25">
      <c r="A31" s="85">
        <v>4</v>
      </c>
      <c r="B31" s="86">
        <v>1.268</v>
      </c>
      <c r="C31" s="86">
        <v>1.2749999999999999</v>
      </c>
      <c r="D31" s="86">
        <v>1.282</v>
      </c>
      <c r="E31" s="86">
        <v>1.2889999999999999</v>
      </c>
      <c r="F31" s="86">
        <v>1.296</v>
      </c>
      <c r="G31" s="86">
        <v>1.3029999999999999</v>
      </c>
      <c r="H31" s="86">
        <v>1.3109999999999999</v>
      </c>
      <c r="I31" s="86">
        <v>1.3180000000000001</v>
      </c>
      <c r="J31" s="86">
        <v>1.325</v>
      </c>
      <c r="K31" s="86">
        <v>1.3320000000000001</v>
      </c>
      <c r="L31" s="86">
        <v>1.339</v>
      </c>
      <c r="M31" s="86">
        <v>1.3460000000000001</v>
      </c>
    </row>
    <row r="32" spans="1:13" x14ac:dyDescent="0.25">
      <c r="A32" s="85">
        <v>5</v>
      </c>
      <c r="B32" s="86">
        <v>1.353</v>
      </c>
      <c r="C32" s="86">
        <v>1.361</v>
      </c>
      <c r="D32" s="86">
        <v>1.369</v>
      </c>
      <c r="E32" s="86">
        <v>1.377</v>
      </c>
      <c r="F32" s="86">
        <v>1.385</v>
      </c>
      <c r="G32" s="86">
        <v>1.393</v>
      </c>
      <c r="H32" s="86">
        <v>1.401</v>
      </c>
      <c r="I32" s="86">
        <v>1.409</v>
      </c>
      <c r="J32" s="86">
        <v>1.417</v>
      </c>
      <c r="K32" s="86">
        <v>1.425</v>
      </c>
      <c r="L32" s="86">
        <v>1.4330000000000001</v>
      </c>
      <c r="M32" s="86">
        <v>1.44</v>
      </c>
    </row>
    <row r="33" spans="1:13" x14ac:dyDescent="0.25">
      <c r="A33" s="85">
        <v>6</v>
      </c>
      <c r="B33" s="86">
        <v>1.448</v>
      </c>
      <c r="C33" s="86">
        <v>1.4570000000000001</v>
      </c>
      <c r="D33" s="86">
        <v>1.466</v>
      </c>
      <c r="E33" s="86">
        <v>1.4750000000000001</v>
      </c>
      <c r="F33" s="86">
        <v>1.4830000000000001</v>
      </c>
      <c r="G33" s="86">
        <v>1.492</v>
      </c>
      <c r="H33" s="86">
        <v>1.5009999999999999</v>
      </c>
      <c r="I33" s="86">
        <v>1.51</v>
      </c>
      <c r="J33" s="86">
        <v>1.518</v>
      </c>
      <c r="K33" s="86">
        <v>1.5269999999999999</v>
      </c>
      <c r="L33" s="86">
        <v>1.536</v>
      </c>
      <c r="M33" s="86">
        <v>1.5449999999999999</v>
      </c>
    </row>
    <row r="34" spans="1:13" x14ac:dyDescent="0.25">
      <c r="A34" s="85">
        <v>7</v>
      </c>
      <c r="B34" s="86">
        <v>1.5529999999999999</v>
      </c>
      <c r="C34" s="86">
        <v>1.5629999999999999</v>
      </c>
      <c r="D34" s="86">
        <v>1.573</v>
      </c>
      <c r="E34" s="86">
        <v>1.583</v>
      </c>
      <c r="F34" s="86">
        <v>1.5920000000000001</v>
      </c>
      <c r="G34" s="86">
        <v>1.6020000000000001</v>
      </c>
      <c r="H34" s="86">
        <v>1.6120000000000001</v>
      </c>
      <c r="I34" s="86">
        <v>1.621</v>
      </c>
      <c r="J34" s="86">
        <v>1.631</v>
      </c>
      <c r="K34" s="86">
        <v>1.641</v>
      </c>
      <c r="L34" s="86">
        <v>1.651</v>
      </c>
      <c r="M34" s="86">
        <v>1.66</v>
      </c>
    </row>
    <row r="35" spans="1:13" x14ac:dyDescent="0.25">
      <c r="A35" s="85">
        <v>8</v>
      </c>
      <c r="B35" s="86">
        <v>1.67</v>
      </c>
      <c r="C35" s="86">
        <v>1.681</v>
      </c>
      <c r="D35" s="86">
        <v>1.6919999999999999</v>
      </c>
      <c r="E35" s="86">
        <v>1.702</v>
      </c>
      <c r="F35" s="86">
        <v>1.7130000000000001</v>
      </c>
      <c r="G35" s="86">
        <v>1.724</v>
      </c>
      <c r="H35" s="86">
        <v>1.7350000000000001</v>
      </c>
      <c r="I35" s="86">
        <v>1.746</v>
      </c>
      <c r="J35" s="86">
        <v>1.756</v>
      </c>
      <c r="K35" s="86">
        <v>1.7669999999999999</v>
      </c>
      <c r="L35" s="86">
        <v>1.778</v>
      </c>
      <c r="M35" s="86">
        <v>1.7889999999999999</v>
      </c>
    </row>
    <row r="36" spans="1:13" x14ac:dyDescent="0.25">
      <c r="A36" s="85">
        <v>9</v>
      </c>
      <c r="B36" s="86">
        <v>1.8</v>
      </c>
      <c r="C36" s="86">
        <v>1.8120000000000001</v>
      </c>
      <c r="D36" s="86">
        <v>1.8240000000000001</v>
      </c>
      <c r="E36" s="86">
        <v>1.8360000000000001</v>
      </c>
      <c r="F36" s="86">
        <v>1.8480000000000001</v>
      </c>
      <c r="G36" s="86">
        <v>1.86</v>
      </c>
      <c r="H36" s="86">
        <v>1.8720000000000001</v>
      </c>
      <c r="I36" s="86">
        <v>1.8839999999999999</v>
      </c>
      <c r="J36" s="86">
        <v>1.8959999999999999</v>
      </c>
      <c r="K36" s="86">
        <v>1.9079999999999999</v>
      </c>
      <c r="L36" s="86">
        <v>1.92</v>
      </c>
      <c r="M36" s="86">
        <v>1.9319999999999999</v>
      </c>
    </row>
    <row r="37" spans="1:13" x14ac:dyDescent="0.25">
      <c r="A37" s="85">
        <v>10</v>
      </c>
      <c r="B37" s="86">
        <v>1.944</v>
      </c>
      <c r="C37" s="86"/>
      <c r="D37" s="86"/>
      <c r="E37" s="86"/>
      <c r="F37" s="86"/>
      <c r="G37" s="86"/>
      <c r="H37" s="86"/>
      <c r="I37" s="86"/>
      <c r="J37" s="86"/>
      <c r="K37" s="86"/>
      <c r="L37" s="86"/>
      <c r="M37" s="86"/>
    </row>
    <row r="44" spans="1:13" ht="39.6" customHeight="1" x14ac:dyDescent="0.25"/>
    <row r="46" spans="1:13" ht="27.6" customHeight="1" x14ac:dyDescent="0.25"/>
  </sheetData>
  <sheetProtection algorithmName="SHA-512" hashValue="QqkzuXcvqVw7pQEy9/vSMA8YDfDh/0+UoWWLpzIBsx1zhaAlPIz+ppg8DZ5SaUqjT+J0B5wbQ5DDukaMCsLybw==" saltValue="//iWrSlTTE/W4CUnBE1uag==" spinCount="100000" sheet="1" objects="1" scenarios="1"/>
  <conditionalFormatting sqref="A6:A16 A18:A21">
    <cfRule type="expression" dxfId="1051" priority="21" stopIfTrue="1">
      <formula>MOD(ROW(),2)=0</formula>
    </cfRule>
    <cfRule type="expression" dxfId="1050" priority="22" stopIfTrue="1">
      <formula>MOD(ROW(),2)&lt;&gt;0</formula>
    </cfRule>
  </conditionalFormatting>
  <conditionalFormatting sqref="B6:M16 C17:M21">
    <cfRule type="expression" dxfId="1049" priority="23" stopIfTrue="1">
      <formula>MOD(ROW(),2)=0</formula>
    </cfRule>
    <cfRule type="expression" dxfId="1048" priority="24" stopIfTrue="1">
      <formula>MOD(ROW(),2)&lt;&gt;0</formula>
    </cfRule>
  </conditionalFormatting>
  <conditionalFormatting sqref="A17">
    <cfRule type="expression" dxfId="1047" priority="15" stopIfTrue="1">
      <formula>MOD(ROW(),2)=0</formula>
    </cfRule>
    <cfRule type="expression" dxfId="1046" priority="16" stopIfTrue="1">
      <formula>MOD(ROW(),2)&lt;&gt;0</formula>
    </cfRule>
  </conditionalFormatting>
  <conditionalFormatting sqref="B17">
    <cfRule type="expression" dxfId="1045" priority="13" stopIfTrue="1">
      <formula>MOD(ROW(),2)=0</formula>
    </cfRule>
    <cfRule type="expression" dxfId="1044" priority="14" stopIfTrue="1">
      <formula>MOD(ROW(),2)&lt;&gt;0</formula>
    </cfRule>
  </conditionalFormatting>
  <conditionalFormatting sqref="B19:B21">
    <cfRule type="expression" dxfId="1043" priority="11" stopIfTrue="1">
      <formula>MOD(ROW(),2)=0</formula>
    </cfRule>
    <cfRule type="expression" dxfId="1042" priority="12" stopIfTrue="1">
      <formula>MOD(ROW(),2)&lt;&gt;0</formula>
    </cfRule>
  </conditionalFormatting>
  <conditionalFormatting sqref="A26:A37">
    <cfRule type="expression" dxfId="1041" priority="3" stopIfTrue="1">
      <formula>MOD(ROW(),2)=0</formula>
    </cfRule>
    <cfRule type="expression" dxfId="1040" priority="4" stopIfTrue="1">
      <formula>MOD(ROW(),2)&lt;&gt;0</formula>
    </cfRule>
  </conditionalFormatting>
  <conditionalFormatting sqref="B26:M37">
    <cfRule type="expression" dxfId="1039" priority="5" stopIfTrue="1">
      <formula>MOD(ROW(),2)=0</formula>
    </cfRule>
    <cfRule type="expression" dxfId="1038" priority="6" stopIfTrue="1">
      <formula>MOD(ROW(),2)&lt;&gt;0</formula>
    </cfRule>
  </conditionalFormatting>
  <conditionalFormatting sqref="B18">
    <cfRule type="expression" dxfId="1037" priority="1" stopIfTrue="1">
      <formula>MOD(ROW(),2)=0</formula>
    </cfRule>
    <cfRule type="expression" dxfId="1036" priority="2" stopIfTrue="1">
      <formula>MOD(ROW(),2)&lt;&gt;0</formula>
    </cfRule>
  </conditionalFormatting>
  <hyperlinks>
    <hyperlink ref="B24" location="Assumptions!A1" display="Assumptions" xr:uid="{CBDC14DA-3E34-4095-B5BA-25D3B8FE72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37"/>
  <dimension ref="A1:M44"/>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LRF - x-423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454</v>
      </c>
      <c r="C9" s="83"/>
      <c r="D9" s="83"/>
      <c r="E9" s="83"/>
      <c r="F9" s="83"/>
      <c r="G9" s="83"/>
      <c r="H9" s="83"/>
      <c r="I9" s="83"/>
      <c r="J9" s="83"/>
      <c r="K9" s="83"/>
      <c r="L9" s="83"/>
      <c r="M9" s="83"/>
    </row>
    <row r="10" spans="1:13" x14ac:dyDescent="0.25">
      <c r="A10" s="82" t="s">
        <v>2</v>
      </c>
      <c r="B10" s="83" t="s">
        <v>715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716</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423</v>
      </c>
      <c r="C14" s="83"/>
      <c r="D14" s="83"/>
      <c r="E14" s="83"/>
      <c r="F14" s="83"/>
      <c r="G14" s="83"/>
      <c r="H14" s="83"/>
      <c r="I14" s="83"/>
      <c r="J14" s="83"/>
      <c r="K14" s="83"/>
      <c r="L14" s="83"/>
      <c r="M14" s="83"/>
    </row>
    <row r="15" spans="1:13" x14ac:dyDescent="0.25">
      <c r="A15" s="82" t="s">
        <v>53</v>
      </c>
      <c r="B15" s="83" t="s">
        <v>717</v>
      </c>
      <c r="C15" s="83"/>
      <c r="D15" s="83"/>
      <c r="E15" s="83"/>
      <c r="F15" s="83"/>
      <c r="G15" s="83"/>
      <c r="H15" s="83"/>
      <c r="I15" s="83"/>
      <c r="J15" s="83"/>
      <c r="K15" s="83"/>
      <c r="L15" s="83"/>
      <c r="M15" s="83"/>
    </row>
    <row r="16" spans="1:13" x14ac:dyDescent="0.25">
      <c r="A16" s="82" t="s">
        <v>54</v>
      </c>
      <c r="B16" s="83" t="s">
        <v>718</v>
      </c>
      <c r="C16" s="83"/>
      <c r="D16" s="83"/>
      <c r="E16" s="83"/>
      <c r="F16" s="83"/>
      <c r="G16" s="83"/>
      <c r="H16" s="83"/>
      <c r="I16" s="83"/>
      <c r="J16" s="83"/>
      <c r="K16" s="83"/>
      <c r="L16" s="83"/>
      <c r="M16" s="83"/>
    </row>
    <row r="17" spans="1:13" x14ac:dyDescent="0.25">
      <c r="A17" s="77" t="s">
        <v>735</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90">
        <v>45107</v>
      </c>
      <c r="C18" s="83"/>
      <c r="D18" s="83"/>
      <c r="E18" s="83"/>
      <c r="F18" s="83"/>
      <c r="G18" s="83"/>
      <c r="H18" s="83"/>
      <c r="I18" s="83"/>
      <c r="J18" s="83"/>
      <c r="K18" s="83"/>
      <c r="L18" s="83"/>
      <c r="M18" s="83"/>
    </row>
    <row r="19" spans="1:13" ht="26.4" x14ac:dyDescent="0.25">
      <c r="A19" s="82" t="s">
        <v>20</v>
      </c>
      <c r="B19" s="90">
        <v>45110</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84" t="s">
        <v>480</v>
      </c>
      <c r="B26" s="84">
        <v>0</v>
      </c>
      <c r="C26" s="84">
        <v>1</v>
      </c>
      <c r="D26" s="84">
        <v>2</v>
      </c>
      <c r="E26" s="84">
        <v>3</v>
      </c>
      <c r="F26" s="84">
        <v>4</v>
      </c>
      <c r="G26" s="84">
        <v>5</v>
      </c>
      <c r="H26" s="84">
        <v>6</v>
      </c>
      <c r="I26" s="84">
        <v>7</v>
      </c>
      <c r="J26" s="84">
        <v>8</v>
      </c>
      <c r="K26" s="84">
        <v>9</v>
      </c>
      <c r="L26" s="84">
        <v>10</v>
      </c>
      <c r="M26" s="84">
        <v>11</v>
      </c>
    </row>
    <row r="27" spans="1:13" x14ac:dyDescent="0.25">
      <c r="A27" s="85">
        <v>60</v>
      </c>
      <c r="B27" s="86">
        <v>1.002</v>
      </c>
      <c r="C27" s="86">
        <v>1.0049999999999999</v>
      </c>
      <c r="D27" s="86">
        <v>1.0089999999999999</v>
      </c>
      <c r="E27" s="86">
        <v>1.012</v>
      </c>
      <c r="F27" s="86">
        <v>1.016</v>
      </c>
      <c r="G27" s="86">
        <v>1.02</v>
      </c>
      <c r="H27" s="86">
        <v>1.0229999999999999</v>
      </c>
      <c r="I27" s="86">
        <v>1.0269999999999999</v>
      </c>
      <c r="J27" s="86">
        <v>1.03</v>
      </c>
      <c r="K27" s="86">
        <v>1.034</v>
      </c>
      <c r="L27" s="86">
        <v>1.0369999999999999</v>
      </c>
      <c r="M27" s="86">
        <v>1.0409999999999999</v>
      </c>
    </row>
    <row r="28" spans="1:13" x14ac:dyDescent="0.25">
      <c r="A28" s="85">
        <v>61</v>
      </c>
      <c r="B28" s="86">
        <v>1.0449999999999999</v>
      </c>
      <c r="C28" s="86">
        <v>1.0489999999999999</v>
      </c>
      <c r="D28" s="86">
        <v>1.052</v>
      </c>
      <c r="E28" s="86">
        <v>1.056</v>
      </c>
      <c r="F28" s="86">
        <v>1.06</v>
      </c>
      <c r="G28" s="86">
        <v>1.0640000000000001</v>
      </c>
      <c r="H28" s="86">
        <v>1.0680000000000001</v>
      </c>
      <c r="I28" s="86">
        <v>1.0720000000000001</v>
      </c>
      <c r="J28" s="86">
        <v>1.075</v>
      </c>
      <c r="K28" s="86">
        <v>1.079</v>
      </c>
      <c r="L28" s="86">
        <v>1.083</v>
      </c>
      <c r="M28" s="86">
        <v>1.087</v>
      </c>
    </row>
    <row r="29" spans="1:13" x14ac:dyDescent="0.25">
      <c r="A29" s="85">
        <v>62</v>
      </c>
      <c r="B29" s="86">
        <v>1.091</v>
      </c>
      <c r="C29" s="86">
        <v>1.095</v>
      </c>
      <c r="D29" s="86">
        <v>1.099</v>
      </c>
      <c r="E29" s="86">
        <v>1.103</v>
      </c>
      <c r="F29" s="86">
        <v>1.107</v>
      </c>
      <c r="G29" s="86">
        <v>1.111</v>
      </c>
      <c r="H29" s="86">
        <v>1.115</v>
      </c>
      <c r="I29" s="86">
        <v>1.119</v>
      </c>
      <c r="J29" s="86">
        <v>1.1240000000000001</v>
      </c>
      <c r="K29" s="86">
        <v>1.1279999999999999</v>
      </c>
      <c r="L29" s="86">
        <v>1.1319999999999999</v>
      </c>
      <c r="M29" s="86">
        <v>1.1359999999999999</v>
      </c>
    </row>
    <row r="30" spans="1:13" x14ac:dyDescent="0.25">
      <c r="A30" s="85">
        <v>63</v>
      </c>
      <c r="B30" s="86">
        <v>1.1399999999999999</v>
      </c>
      <c r="C30" s="86">
        <v>1.145</v>
      </c>
      <c r="D30" s="86">
        <v>1.149</v>
      </c>
      <c r="E30" s="86">
        <v>1.153</v>
      </c>
      <c r="F30" s="86">
        <v>1.1579999999999999</v>
      </c>
      <c r="G30" s="86">
        <v>1.1619999999999999</v>
      </c>
      <c r="H30" s="86">
        <v>1.167</v>
      </c>
      <c r="I30" s="86">
        <v>1.171</v>
      </c>
      <c r="J30" s="86">
        <v>1.175</v>
      </c>
      <c r="K30" s="86">
        <v>1.18</v>
      </c>
      <c r="L30" s="86">
        <v>1.1839999999999999</v>
      </c>
      <c r="M30" s="86">
        <v>1.1890000000000001</v>
      </c>
    </row>
    <row r="31" spans="1:13" x14ac:dyDescent="0.25">
      <c r="A31" s="85">
        <v>64</v>
      </c>
      <c r="B31" s="86">
        <v>1.1930000000000001</v>
      </c>
      <c r="C31" s="86">
        <v>1.198</v>
      </c>
      <c r="D31" s="86">
        <v>1.2030000000000001</v>
      </c>
      <c r="E31" s="86">
        <v>1.2070000000000001</v>
      </c>
      <c r="F31" s="86">
        <v>1.212</v>
      </c>
      <c r="G31" s="86">
        <v>1.2170000000000001</v>
      </c>
      <c r="H31" s="86">
        <v>1.222</v>
      </c>
      <c r="I31" s="86">
        <v>1.226</v>
      </c>
      <c r="J31" s="86">
        <v>1.2310000000000001</v>
      </c>
      <c r="K31" s="86">
        <v>1.236</v>
      </c>
      <c r="L31" s="86">
        <v>1.2410000000000001</v>
      </c>
      <c r="M31" s="86">
        <v>1.246</v>
      </c>
    </row>
    <row r="32" spans="1:13" x14ac:dyDescent="0.25">
      <c r="A32" s="85">
        <v>65</v>
      </c>
      <c r="B32" s="86">
        <v>1.25</v>
      </c>
      <c r="C32" s="86">
        <v>1.256</v>
      </c>
      <c r="D32" s="86">
        <v>1.2609999999999999</v>
      </c>
      <c r="E32" s="86">
        <v>1.266</v>
      </c>
      <c r="F32" s="86">
        <v>1.2709999999999999</v>
      </c>
      <c r="G32" s="86">
        <v>1.276</v>
      </c>
      <c r="H32" s="86">
        <v>1.2809999999999999</v>
      </c>
      <c r="I32" s="86">
        <v>1.286</v>
      </c>
      <c r="J32" s="86">
        <v>1.2909999999999999</v>
      </c>
      <c r="K32" s="86">
        <v>1.2969999999999999</v>
      </c>
      <c r="L32" s="86">
        <v>1.302</v>
      </c>
      <c r="M32" s="86">
        <v>1.3069999999999999</v>
      </c>
    </row>
    <row r="33" spans="1:13" x14ac:dyDescent="0.25">
      <c r="A33" s="85">
        <v>66</v>
      </c>
      <c r="B33" s="86">
        <v>1.3120000000000001</v>
      </c>
      <c r="C33" s="86">
        <v>1.3180000000000001</v>
      </c>
      <c r="D33" s="86">
        <v>1.323</v>
      </c>
      <c r="E33" s="86">
        <v>1.329</v>
      </c>
      <c r="F33" s="86">
        <v>1.3340000000000001</v>
      </c>
      <c r="G33" s="86">
        <v>1.34</v>
      </c>
      <c r="H33" s="86">
        <v>1.345</v>
      </c>
      <c r="I33" s="86">
        <v>1.351</v>
      </c>
      <c r="J33" s="86">
        <v>1.3560000000000001</v>
      </c>
      <c r="K33" s="86">
        <v>1.3620000000000001</v>
      </c>
      <c r="L33" s="86">
        <v>1.367</v>
      </c>
      <c r="M33" s="86">
        <v>1.373</v>
      </c>
    </row>
    <row r="34" spans="1:13" x14ac:dyDescent="0.25">
      <c r="A34" s="85">
        <v>67</v>
      </c>
      <c r="B34" s="86">
        <v>1.379</v>
      </c>
      <c r="C34" s="86">
        <v>1.385</v>
      </c>
      <c r="D34" s="86">
        <v>1.391</v>
      </c>
      <c r="E34" s="86">
        <v>1.3959999999999999</v>
      </c>
      <c r="F34" s="86">
        <v>1.4019999999999999</v>
      </c>
      <c r="G34" s="86">
        <v>1.4079999999999999</v>
      </c>
      <c r="H34" s="86">
        <v>1.4139999999999999</v>
      </c>
      <c r="I34" s="86">
        <v>1.42</v>
      </c>
      <c r="J34" s="86">
        <v>1.4259999999999999</v>
      </c>
      <c r="K34" s="86">
        <v>1.4319999999999999</v>
      </c>
      <c r="L34" s="86">
        <v>1.4379999999999999</v>
      </c>
      <c r="M34" s="86">
        <v>1.444</v>
      </c>
    </row>
    <row r="35" spans="1:13" x14ac:dyDescent="0.25">
      <c r="A35" s="85">
        <v>68</v>
      </c>
      <c r="B35" s="86">
        <v>1.45</v>
      </c>
      <c r="C35" s="86">
        <v>1.4570000000000001</v>
      </c>
      <c r="D35" s="86">
        <v>1.4630000000000001</v>
      </c>
      <c r="E35" s="86">
        <v>1.47</v>
      </c>
      <c r="F35" s="86">
        <v>1.476</v>
      </c>
      <c r="G35" s="86">
        <v>1.4830000000000001</v>
      </c>
      <c r="H35" s="86">
        <v>1.4890000000000001</v>
      </c>
      <c r="I35" s="86">
        <v>1.4950000000000001</v>
      </c>
      <c r="J35" s="86">
        <v>1.502</v>
      </c>
      <c r="K35" s="86">
        <v>1.508</v>
      </c>
      <c r="L35" s="86">
        <v>1.5149999999999999</v>
      </c>
      <c r="M35" s="86">
        <v>1.5209999999999999</v>
      </c>
    </row>
    <row r="36" spans="1:13" x14ac:dyDescent="0.25">
      <c r="A36" s="85">
        <v>69</v>
      </c>
      <c r="B36" s="86">
        <v>1.528</v>
      </c>
      <c r="C36" s="86">
        <v>1.5349999999999999</v>
      </c>
      <c r="D36" s="86">
        <v>1.542</v>
      </c>
      <c r="E36" s="86">
        <v>1.5489999999999999</v>
      </c>
      <c r="F36" s="86">
        <v>1.556</v>
      </c>
      <c r="G36" s="86">
        <v>1.5629999999999999</v>
      </c>
      <c r="H36" s="86">
        <v>1.57</v>
      </c>
      <c r="I36" s="86">
        <v>1.577</v>
      </c>
      <c r="J36" s="86">
        <v>1.5840000000000001</v>
      </c>
      <c r="K36" s="86">
        <v>1.591</v>
      </c>
      <c r="L36" s="86">
        <v>1.5980000000000001</v>
      </c>
      <c r="M36" s="86">
        <v>1.605</v>
      </c>
    </row>
    <row r="37" spans="1:13" x14ac:dyDescent="0.25">
      <c r="A37" s="85">
        <v>70</v>
      </c>
      <c r="B37" s="86">
        <v>1.6120000000000001</v>
      </c>
      <c r="C37" s="86">
        <v>1.619</v>
      </c>
      <c r="D37" s="86">
        <v>1.627</v>
      </c>
      <c r="E37" s="86">
        <v>1.635</v>
      </c>
      <c r="F37" s="86">
        <v>1.6419999999999999</v>
      </c>
      <c r="G37" s="86">
        <v>1.65</v>
      </c>
      <c r="H37" s="86">
        <v>1.657</v>
      </c>
      <c r="I37" s="86">
        <v>1.665</v>
      </c>
      <c r="J37" s="86">
        <v>1.6719999999999999</v>
      </c>
      <c r="K37" s="86">
        <v>1.68</v>
      </c>
      <c r="L37" s="86">
        <v>1.6870000000000001</v>
      </c>
      <c r="M37" s="86">
        <v>1.6950000000000001</v>
      </c>
    </row>
    <row r="38" spans="1:13" x14ac:dyDescent="0.25">
      <c r="A38" s="85">
        <v>71</v>
      </c>
      <c r="B38" s="86">
        <v>1.7030000000000001</v>
      </c>
      <c r="C38" s="86">
        <v>1.7110000000000001</v>
      </c>
      <c r="D38" s="86">
        <v>1.7190000000000001</v>
      </c>
      <c r="E38" s="86">
        <v>1.7270000000000001</v>
      </c>
      <c r="F38" s="86">
        <v>1.736</v>
      </c>
      <c r="G38" s="86">
        <v>1.744</v>
      </c>
      <c r="H38" s="86">
        <v>1.752</v>
      </c>
      <c r="I38" s="86">
        <v>1.76</v>
      </c>
      <c r="J38" s="86">
        <v>1.768</v>
      </c>
      <c r="K38" s="86">
        <v>1.7769999999999999</v>
      </c>
      <c r="L38" s="86">
        <v>1.7849999999999999</v>
      </c>
      <c r="M38" s="86">
        <v>1.7929999999999999</v>
      </c>
    </row>
    <row r="39" spans="1:13" x14ac:dyDescent="0.25">
      <c r="A39" s="85">
        <v>72</v>
      </c>
      <c r="B39" s="86">
        <v>1.8009999999999999</v>
      </c>
      <c r="C39" s="86">
        <v>1.81</v>
      </c>
      <c r="D39" s="86">
        <v>1.819</v>
      </c>
      <c r="E39" s="86">
        <v>1.8280000000000001</v>
      </c>
      <c r="F39" s="86">
        <v>1.837</v>
      </c>
      <c r="G39" s="86">
        <v>1.8460000000000001</v>
      </c>
      <c r="H39" s="86">
        <v>1.855</v>
      </c>
      <c r="I39" s="86">
        <v>1.8640000000000001</v>
      </c>
      <c r="J39" s="86">
        <v>1.873</v>
      </c>
      <c r="K39" s="86">
        <v>1.881</v>
      </c>
      <c r="L39" s="86">
        <v>1.89</v>
      </c>
      <c r="M39" s="86">
        <v>1.899</v>
      </c>
    </row>
    <row r="40" spans="1:13" x14ac:dyDescent="0.25">
      <c r="A40" s="85">
        <v>73</v>
      </c>
      <c r="B40" s="86">
        <v>1.909</v>
      </c>
      <c r="C40" s="86">
        <v>1.9179999999999999</v>
      </c>
      <c r="D40" s="86">
        <v>1.9279999999999999</v>
      </c>
      <c r="E40" s="86">
        <v>1.9379999999999999</v>
      </c>
      <c r="F40" s="86">
        <v>1.9470000000000001</v>
      </c>
      <c r="G40" s="86">
        <v>1.9570000000000001</v>
      </c>
      <c r="H40" s="86">
        <v>1.9670000000000001</v>
      </c>
      <c r="I40" s="86">
        <v>1.976</v>
      </c>
      <c r="J40" s="86">
        <v>1.986</v>
      </c>
      <c r="K40" s="86">
        <v>1.996</v>
      </c>
      <c r="L40" s="86">
        <v>2.0049999999999999</v>
      </c>
      <c r="M40" s="86">
        <v>2.0150000000000001</v>
      </c>
    </row>
    <row r="41" spans="1:13" x14ac:dyDescent="0.25">
      <c r="A41" s="85">
        <v>74</v>
      </c>
      <c r="B41" s="86">
        <v>2.0249999999999999</v>
      </c>
      <c r="C41" s="86">
        <v>2.0350000000000001</v>
      </c>
      <c r="D41" s="86">
        <v>2.0459999999999998</v>
      </c>
      <c r="E41" s="86">
        <v>2.056</v>
      </c>
      <c r="F41" s="86">
        <v>2.0670000000000002</v>
      </c>
      <c r="G41" s="86">
        <v>2.0779999999999998</v>
      </c>
      <c r="H41" s="86">
        <v>2.0880000000000001</v>
      </c>
      <c r="I41" s="86">
        <v>2.0990000000000002</v>
      </c>
      <c r="J41" s="86">
        <v>2.109</v>
      </c>
      <c r="K41" s="86">
        <v>2.12</v>
      </c>
      <c r="L41" s="86">
        <v>2.13</v>
      </c>
      <c r="M41" s="86">
        <v>2.141</v>
      </c>
    </row>
    <row r="42" spans="1:13" x14ac:dyDescent="0.25">
      <c r="A42" s="85">
        <v>75</v>
      </c>
      <c r="B42" s="86">
        <v>2.1459999999999999</v>
      </c>
      <c r="C42" s="86"/>
      <c r="D42" s="86"/>
      <c r="E42" s="86"/>
      <c r="F42" s="86"/>
      <c r="G42" s="86"/>
      <c r="H42" s="86"/>
      <c r="I42" s="86"/>
      <c r="J42" s="86"/>
      <c r="K42" s="86"/>
      <c r="L42" s="86"/>
      <c r="M42" s="86"/>
    </row>
    <row r="44" spans="1:13" ht="27.6" customHeight="1" x14ac:dyDescent="0.25"/>
  </sheetData>
  <sheetProtection algorithmName="SHA-512" hashValue="7HWbEfepJjSrXnurRtpxsBqpCpvahoHbiqWUvooqFY2qqeNiUXuoCXDKMrpexFkCeEn77tmqK2yyHaaw2Ct/Cg==" saltValue="+WI4uq7PTK55Gp0OozHeJw==" spinCount="100000" sheet="1" objects="1" scenarios="1"/>
  <conditionalFormatting sqref="A6:A16 A18:A21">
    <cfRule type="expression" dxfId="1035" priority="21" stopIfTrue="1">
      <formula>MOD(ROW(),2)=0</formula>
    </cfRule>
    <cfRule type="expression" dxfId="1034" priority="22" stopIfTrue="1">
      <formula>MOD(ROW(),2)&lt;&gt;0</formula>
    </cfRule>
  </conditionalFormatting>
  <conditionalFormatting sqref="B6:M16 C17:M21">
    <cfRule type="expression" dxfId="1033" priority="23" stopIfTrue="1">
      <formula>MOD(ROW(),2)=0</formula>
    </cfRule>
    <cfRule type="expression" dxfId="1032" priority="24" stopIfTrue="1">
      <formula>MOD(ROW(),2)&lt;&gt;0</formula>
    </cfRule>
  </conditionalFormatting>
  <conditionalFormatting sqref="A17">
    <cfRule type="expression" dxfId="1031" priority="15" stopIfTrue="1">
      <formula>MOD(ROW(),2)=0</formula>
    </cfRule>
    <cfRule type="expression" dxfId="1030" priority="16" stopIfTrue="1">
      <formula>MOD(ROW(),2)&lt;&gt;0</formula>
    </cfRule>
  </conditionalFormatting>
  <conditionalFormatting sqref="B17">
    <cfRule type="expression" dxfId="1029" priority="13" stopIfTrue="1">
      <formula>MOD(ROW(),2)=0</formula>
    </cfRule>
    <cfRule type="expression" dxfId="1028" priority="14" stopIfTrue="1">
      <formula>MOD(ROW(),2)&lt;&gt;0</formula>
    </cfRule>
  </conditionalFormatting>
  <conditionalFormatting sqref="B19:B21">
    <cfRule type="expression" dxfId="1027" priority="11" stopIfTrue="1">
      <formula>MOD(ROW(),2)=0</formula>
    </cfRule>
    <cfRule type="expression" dxfId="1026" priority="12" stopIfTrue="1">
      <formula>MOD(ROW(),2)&lt;&gt;0</formula>
    </cfRule>
  </conditionalFormatting>
  <conditionalFormatting sqref="A26:A42">
    <cfRule type="expression" dxfId="1025" priority="3" stopIfTrue="1">
      <formula>MOD(ROW(),2)=0</formula>
    </cfRule>
    <cfRule type="expression" dxfId="1024" priority="4" stopIfTrue="1">
      <formula>MOD(ROW(),2)&lt;&gt;0</formula>
    </cfRule>
  </conditionalFormatting>
  <conditionalFormatting sqref="B26:M42">
    <cfRule type="expression" dxfId="1023" priority="5" stopIfTrue="1">
      <formula>MOD(ROW(),2)=0</formula>
    </cfRule>
    <cfRule type="expression" dxfId="1022" priority="6" stopIfTrue="1">
      <formula>MOD(ROW(),2)&lt;&gt;0</formula>
    </cfRule>
  </conditionalFormatting>
  <conditionalFormatting sqref="B18">
    <cfRule type="expression" dxfId="1021" priority="1" stopIfTrue="1">
      <formula>MOD(ROW(),2)=0</formula>
    </cfRule>
    <cfRule type="expression" dxfId="1020" priority="2" stopIfTrue="1">
      <formula>MOD(ROW(),2)&lt;&gt;0</formula>
    </cfRule>
  </conditionalFormatting>
  <hyperlinks>
    <hyperlink ref="B24" location="Assumptions!A1" display="Assumptions" xr:uid="{014C48F8-51F1-4025-BC7A-FA65B434FAE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F9E9-932A-4558-BE70-D565F63D31AD}">
  <sheetPr codeName="Sheet121">
    <pageSetUpPr fitToPage="1"/>
  </sheetPr>
  <dimension ref="A1:I27"/>
  <sheetViews>
    <sheetView showGridLines="0" zoomScale="85" zoomScaleNormal="85" workbookViewId="0">
      <selection activeCell="E12" sqref="E12"/>
    </sheetView>
  </sheetViews>
  <sheetFormatPr defaultColWidth="10" defaultRowHeight="13.2" x14ac:dyDescent="0.25"/>
  <cols>
    <col min="1" max="1" width="31.88671875" style="26" customWidth="1"/>
    <col min="2" max="2" width="24.4414062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IF(new_title="&gt; Enter workbook title here","Enter workbook title in Cover sheet",new_title)</f>
        <v>NHSPS_S - Consolidated Factor Spreadsheet</v>
      </c>
      <c r="B2" s="42"/>
      <c r="C2" s="42"/>
      <c r="D2" s="42"/>
      <c r="E2" s="42"/>
      <c r="F2" s="42"/>
      <c r="G2" s="42"/>
      <c r="H2" s="42"/>
      <c r="I2" s="42"/>
    </row>
    <row r="3" spans="1:9" ht="15.6" x14ac:dyDescent="0.3">
      <c r="A3" s="43" t="str">
        <f>TABLE_FACTOR_TYPE&amp;" - x-"&amp;TABLE_SERIES_NUMBER</f>
        <v>ERF - x-424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369</v>
      </c>
    </row>
    <row r="10" spans="1:9" ht="52.8" x14ac:dyDescent="0.25">
      <c r="A10" s="82" t="s">
        <v>2</v>
      </c>
      <c r="B10" s="83" t="s">
        <v>370</v>
      </c>
    </row>
    <row r="11" spans="1:9" x14ac:dyDescent="0.25">
      <c r="A11" s="82" t="s">
        <v>23</v>
      </c>
      <c r="B11" s="83" t="s">
        <v>312</v>
      </c>
    </row>
    <row r="12" spans="1:9" ht="26.4" x14ac:dyDescent="0.25">
      <c r="A12" s="82" t="s">
        <v>262</v>
      </c>
      <c r="B12" s="83" t="s">
        <v>371</v>
      </c>
    </row>
    <row r="13" spans="1:9" x14ac:dyDescent="0.25">
      <c r="A13" s="82" t="s">
        <v>52</v>
      </c>
      <c r="B13" s="83">
        <v>1</v>
      </c>
    </row>
    <row r="14" spans="1:9" x14ac:dyDescent="0.25">
      <c r="A14" s="82" t="s">
        <v>18</v>
      </c>
      <c r="B14" s="83">
        <v>424</v>
      </c>
    </row>
    <row r="15" spans="1:9" x14ac:dyDescent="0.25">
      <c r="A15" s="82" t="s">
        <v>53</v>
      </c>
      <c r="B15" s="83" t="s">
        <v>917</v>
      </c>
    </row>
    <row r="16" spans="1:9" x14ac:dyDescent="0.25">
      <c r="A16" s="82" t="s">
        <v>54</v>
      </c>
      <c r="B16" s="83" t="s">
        <v>876</v>
      </c>
    </row>
    <row r="17" spans="1:3" ht="48" customHeight="1" x14ac:dyDescent="0.25">
      <c r="A17" s="82" t="s">
        <v>735</v>
      </c>
      <c r="B17" s="83" t="e">
        <f>INDEX('Factor List'!$L:$L,MATCH(B$15,'Factor List'!$J:$J,0))</f>
        <v>#N/A</v>
      </c>
    </row>
    <row r="18" spans="1:3" x14ac:dyDescent="0.25">
      <c r="A18" s="82" t="s">
        <v>19</v>
      </c>
      <c r="B18" s="90">
        <v>45107</v>
      </c>
    </row>
    <row r="19" spans="1:3" x14ac:dyDescent="0.25">
      <c r="A19" s="82" t="s">
        <v>20</v>
      </c>
      <c r="B19" s="90">
        <v>45110</v>
      </c>
    </row>
    <row r="20" spans="1:3" x14ac:dyDescent="0.25">
      <c r="A20" s="82" t="s">
        <v>260</v>
      </c>
      <c r="B20" s="83" t="s">
        <v>725</v>
      </c>
    </row>
    <row r="21" spans="1:3" x14ac:dyDescent="0.25">
      <c r="A21" s="82" t="s">
        <v>804</v>
      </c>
      <c r="B21" s="83" t="s">
        <v>803</v>
      </c>
    </row>
    <row r="22" spans="1:3" x14ac:dyDescent="0.25">
      <c r="B22" s="107"/>
    </row>
    <row r="23" spans="1:3" x14ac:dyDescent="0.25">
      <c r="B23" s="107" t="str">
        <f>HYPERLINK("#'Factor List'!A1","Back to Factor List")</f>
        <v>Back to Factor List</v>
      </c>
      <c r="C23" s="163" t="s">
        <v>875</v>
      </c>
    </row>
    <row r="24" spans="1:3" x14ac:dyDescent="0.25">
      <c r="B24" s="107" t="s">
        <v>797</v>
      </c>
    </row>
    <row r="26" spans="1:3" x14ac:dyDescent="0.25">
      <c r="A26" s="165" t="s">
        <v>889</v>
      </c>
      <c r="B26" s="166" t="s">
        <v>890</v>
      </c>
    </row>
    <row r="27" spans="1:3" x14ac:dyDescent="0.25">
      <c r="A27" s="167" t="s">
        <v>876</v>
      </c>
      <c r="B27" s="168">
        <v>2.1999999999999999E-2</v>
      </c>
    </row>
  </sheetData>
  <sheetProtection algorithmName="SHA-512" hashValue="W8dVsRWDv2P4gfQhPFsaZDC35fMeu3JrnhPmbe6V/iBTDSTXqcjzhb+U0yadI/8NnDWBVvd1vmj8q5i21smtLg==" saltValue="48Okof+FOQJeRfTiNewwoQ==" spinCount="100000" sheet="1" objects="1" scenarios="1"/>
  <conditionalFormatting sqref="A6:A16 A18:A21">
    <cfRule type="expression" dxfId="1019" priority="21" stopIfTrue="1">
      <formula>MOD(ROW(),2)=0</formula>
    </cfRule>
    <cfRule type="expression" dxfId="1018" priority="22" stopIfTrue="1">
      <formula>MOD(ROW(),2)&lt;&gt;0</formula>
    </cfRule>
  </conditionalFormatting>
  <conditionalFormatting sqref="B6">
    <cfRule type="expression" dxfId="1017" priority="23" stopIfTrue="1">
      <formula>MOD(ROW(),2)=0</formula>
    </cfRule>
    <cfRule type="expression" dxfId="1016" priority="24" stopIfTrue="1">
      <formula>MOD(ROW(),2)&lt;&gt;0</formula>
    </cfRule>
  </conditionalFormatting>
  <conditionalFormatting sqref="A17">
    <cfRule type="expression" dxfId="1015" priority="19" stopIfTrue="1">
      <formula>MOD(ROW(),2)=0</formula>
    </cfRule>
    <cfRule type="expression" dxfId="1014" priority="20" stopIfTrue="1">
      <formula>MOD(ROW(),2)&lt;&gt;0</formula>
    </cfRule>
  </conditionalFormatting>
  <conditionalFormatting sqref="B20:B21">
    <cfRule type="expression" dxfId="1013" priority="17" stopIfTrue="1">
      <formula>MOD(ROW(),2)=0</formula>
    </cfRule>
    <cfRule type="expression" dxfId="1012" priority="18" stopIfTrue="1">
      <formula>MOD(ROW(),2)&lt;&gt;0</formula>
    </cfRule>
  </conditionalFormatting>
  <conditionalFormatting sqref="B13:B16">
    <cfRule type="expression" dxfId="1011" priority="11" stopIfTrue="1">
      <formula>MOD(ROW(),2)=0</formula>
    </cfRule>
    <cfRule type="expression" dxfId="1010" priority="12" stopIfTrue="1">
      <formula>MOD(ROW(),2)&lt;&gt;0</formula>
    </cfRule>
  </conditionalFormatting>
  <conditionalFormatting sqref="B17">
    <cfRule type="expression" dxfId="1009" priority="9" stopIfTrue="1">
      <formula>MOD(ROW(),2)=0</formula>
    </cfRule>
    <cfRule type="expression" dxfId="1008" priority="10" stopIfTrue="1">
      <formula>MOD(ROW(),2)&lt;&gt;0</formula>
    </cfRule>
  </conditionalFormatting>
  <conditionalFormatting sqref="B18:B19">
    <cfRule type="expression" dxfId="1007" priority="7" stopIfTrue="1">
      <formula>MOD(ROW(),2)=0</formula>
    </cfRule>
    <cfRule type="expression" dxfId="1006" priority="8" stopIfTrue="1">
      <formula>MOD(ROW(),2)&lt;&gt;0</formula>
    </cfRule>
  </conditionalFormatting>
  <conditionalFormatting sqref="B7:B12">
    <cfRule type="expression" dxfId="1005" priority="5" stopIfTrue="1">
      <formula>MOD(ROW(),2)=0</formula>
    </cfRule>
    <cfRule type="expression" dxfId="1004" priority="6" stopIfTrue="1">
      <formula>MOD(ROW(),2)&lt;&gt;0</formula>
    </cfRule>
  </conditionalFormatting>
  <conditionalFormatting sqref="A26:A27">
    <cfRule type="expression" dxfId="1003" priority="1" stopIfTrue="1">
      <formula>MOD(ROW(),2)=0</formula>
    </cfRule>
    <cfRule type="expression" dxfId="1002" priority="2" stopIfTrue="1">
      <formula>MOD(ROW(),2)&lt;&gt;0</formula>
    </cfRule>
  </conditionalFormatting>
  <conditionalFormatting sqref="B26:B27">
    <cfRule type="expression" dxfId="1001" priority="3" stopIfTrue="1">
      <formula>MOD(ROW(),2)=0</formula>
    </cfRule>
    <cfRule type="expression" dxfId="1000" priority="4" stopIfTrue="1">
      <formula>MOD(ROW(),2)&lt;&gt;0</formula>
    </cfRule>
  </conditionalFormatting>
  <hyperlinks>
    <hyperlink ref="B24" location="Assumptions!A1" display="Assumptions" xr:uid="{7F296094-E788-4DBB-9901-60983C48519F}"/>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T906"/>
  <sheetViews>
    <sheetView showGridLines="0" tabSelected="1" zoomScale="85" zoomScaleNormal="85" workbookViewId="0">
      <pane ySplit="8" topLeftCell="A9" activePane="bottomLeft" state="frozen"/>
      <selection activeCell="H29" sqref="H29"/>
      <selection pane="bottomLeft" activeCell="A9" sqref="A9"/>
    </sheetView>
  </sheetViews>
  <sheetFormatPr defaultRowHeight="13.2" x14ac:dyDescent="0.25"/>
  <cols>
    <col min="1" max="1" width="16.5546875" customWidth="1"/>
    <col min="2" max="2" width="13.5546875" hidden="1" customWidth="1"/>
    <col min="3" max="3" width="15.5546875" customWidth="1"/>
    <col min="4" max="4" width="26.44140625" customWidth="1"/>
    <col min="5" max="5" width="44" customWidth="1"/>
    <col min="6" max="6" width="15.88671875" customWidth="1"/>
    <col min="7" max="7" width="23.44140625" customWidth="1"/>
    <col min="8" max="8" width="11.44140625" customWidth="1"/>
    <col min="9" max="9" width="18.44140625" customWidth="1"/>
    <col min="10" max="10" width="16.44140625" customWidth="1"/>
    <col min="11" max="11" width="15.5546875" customWidth="1"/>
    <col min="12" max="12" width="89.109375" customWidth="1"/>
    <col min="13" max="13" width="19" style="8" customWidth="1"/>
    <col min="14" max="14" width="13.5546875" style="8" customWidth="1"/>
    <col min="15" max="15" width="15.5546875" customWidth="1"/>
    <col min="16" max="16" width="19" customWidth="1"/>
    <col min="17" max="17" width="9.109375" hidden="1" customWidth="1"/>
    <col min="18" max="18" width="6.88671875" hidden="1" customWidth="1"/>
    <col min="19" max="19" width="15.44140625" style="72" hidden="1" customWidth="1"/>
    <col min="20" max="20" width="16.109375" hidden="1" customWidth="1"/>
  </cols>
  <sheetData>
    <row r="1" spans="1:20" ht="21" x14ac:dyDescent="0.4">
      <c r="A1" s="4" t="s">
        <v>4</v>
      </c>
      <c r="B1" s="10"/>
      <c r="C1" s="10"/>
      <c r="D1" s="10"/>
      <c r="E1" s="10"/>
      <c r="F1" s="10"/>
      <c r="G1" s="10"/>
      <c r="H1" s="10"/>
      <c r="I1" s="10"/>
      <c r="J1" s="10"/>
      <c r="K1" s="10"/>
      <c r="L1" s="10"/>
      <c r="M1" s="111"/>
      <c r="N1" s="111"/>
      <c r="O1" s="10"/>
      <c r="P1" s="10"/>
      <c r="Q1" s="10"/>
      <c r="R1" s="10"/>
      <c r="S1" s="10"/>
      <c r="T1" s="10"/>
    </row>
    <row r="2" spans="1:20" ht="15.6" x14ac:dyDescent="0.3">
      <c r="A2" s="11" t="str">
        <f>IF(title="&gt; Enter workbook title here","Enter workbook title in Cover sheet",title)</f>
        <v>NHSPS_S - Consolidated Factor Spreadsheet</v>
      </c>
      <c r="B2" s="9"/>
      <c r="C2" s="9"/>
      <c r="D2" s="9"/>
      <c r="E2" s="9"/>
      <c r="F2" s="9"/>
      <c r="G2" s="9"/>
      <c r="H2" s="9"/>
      <c r="I2" s="9"/>
      <c r="J2" s="9"/>
      <c r="K2" s="9"/>
      <c r="L2" s="9"/>
      <c r="M2" s="112"/>
      <c r="N2" s="112"/>
      <c r="O2" s="9"/>
      <c r="P2" s="9"/>
      <c r="Q2" s="9"/>
      <c r="R2" s="9"/>
      <c r="S2" s="9"/>
      <c r="T2" s="9"/>
    </row>
    <row r="3" spans="1:20" ht="15.6" x14ac:dyDescent="0.3">
      <c r="A3" s="6" t="s">
        <v>25</v>
      </c>
      <c r="B3" s="9"/>
      <c r="C3" s="9"/>
      <c r="D3" s="9"/>
      <c r="E3" s="9"/>
      <c r="F3" s="9"/>
      <c r="G3" s="9"/>
      <c r="H3" s="9"/>
      <c r="I3" s="9"/>
      <c r="J3" s="9"/>
      <c r="K3" s="9"/>
      <c r="L3" s="9"/>
      <c r="M3" s="112"/>
      <c r="N3" s="112"/>
      <c r="O3" s="9"/>
      <c r="P3" s="9"/>
      <c r="Q3" s="9"/>
      <c r="R3" s="9"/>
      <c r="S3" s="9"/>
      <c r="T3" s="9"/>
    </row>
    <row r="4" spans="1:20" x14ac:dyDescent="0.25">
      <c r="A4" s="7"/>
      <c r="S4"/>
    </row>
    <row r="5" spans="1:20" x14ac:dyDescent="0.25">
      <c r="S5"/>
    </row>
    <row r="6" spans="1:20" x14ac:dyDescent="0.25">
      <c r="A6" s="108"/>
      <c r="B6" s="108"/>
      <c r="C6" s="108"/>
      <c r="D6" s="108"/>
      <c r="E6" s="108"/>
      <c r="F6" s="108"/>
      <c r="G6" s="108"/>
      <c r="H6" s="108"/>
      <c r="I6" s="108"/>
      <c r="J6" s="108"/>
      <c r="K6" s="108"/>
      <c r="L6" s="108"/>
      <c r="M6" s="113"/>
      <c r="N6" s="113"/>
      <c r="O6" s="108"/>
      <c r="P6" s="108"/>
      <c r="Q6" s="108"/>
      <c r="R6" s="108"/>
      <c r="S6" s="108"/>
      <c r="T6" s="108"/>
    </row>
    <row r="7" spans="1:20" s="25" customFormat="1" ht="50.25" customHeight="1" x14ac:dyDescent="0.25">
      <c r="A7" s="92" t="s">
        <v>767</v>
      </c>
      <c r="B7" s="92" t="s">
        <v>16</v>
      </c>
      <c r="C7" s="92" t="s">
        <v>49</v>
      </c>
      <c r="D7" s="92" t="s">
        <v>17</v>
      </c>
      <c r="E7" s="92" t="s">
        <v>2</v>
      </c>
      <c r="F7" s="92" t="s">
        <v>23</v>
      </c>
      <c r="G7" s="92" t="s">
        <v>262</v>
      </c>
      <c r="H7" s="92" t="s">
        <v>50</v>
      </c>
      <c r="I7" s="92" t="s">
        <v>18</v>
      </c>
      <c r="J7" s="92" t="s">
        <v>51</v>
      </c>
      <c r="K7" s="92" t="s">
        <v>54</v>
      </c>
      <c r="L7" s="92" t="s">
        <v>735</v>
      </c>
      <c r="M7" s="114" t="s">
        <v>19</v>
      </c>
      <c r="N7" s="114" t="s">
        <v>20</v>
      </c>
      <c r="O7" s="92" t="s">
        <v>260</v>
      </c>
      <c r="P7" s="92" t="s">
        <v>804</v>
      </c>
      <c r="Q7" s="92"/>
      <c r="R7" s="92"/>
      <c r="S7" s="92"/>
      <c r="T7" s="92"/>
    </row>
    <row r="8" spans="1:20" ht="26.4" x14ac:dyDescent="0.25">
      <c r="A8" s="129" t="s">
        <v>768</v>
      </c>
      <c r="B8" s="130"/>
      <c r="C8" s="130"/>
      <c r="D8" s="129" t="s">
        <v>769</v>
      </c>
      <c r="E8" s="109"/>
      <c r="F8" s="109"/>
      <c r="G8" s="109"/>
      <c r="H8" s="109"/>
      <c r="I8" s="109"/>
      <c r="J8" s="109"/>
      <c r="K8" s="109"/>
      <c r="L8" s="109"/>
      <c r="M8" s="115"/>
      <c r="N8" s="115"/>
      <c r="O8" s="109"/>
      <c r="P8" s="109"/>
      <c r="Q8" s="109"/>
      <c r="R8" s="109"/>
      <c r="S8" s="109"/>
      <c r="T8" s="110"/>
    </row>
    <row r="9" spans="1:20" ht="26.4" x14ac:dyDescent="0.25">
      <c r="A9" s="193" t="str">
        <f>HYPERLINK("#'x-"&amp;I9 &amp; "'!A1","x-"&amp;I9)</f>
        <v>x-101</v>
      </c>
      <c r="B9" s="194" t="s">
        <v>46</v>
      </c>
      <c r="C9" s="194" t="s">
        <v>47</v>
      </c>
      <c r="D9" s="194" t="s">
        <v>719</v>
      </c>
      <c r="E9" s="195" t="s">
        <v>720</v>
      </c>
      <c r="F9" s="195" t="s">
        <v>721</v>
      </c>
      <c r="G9" s="195" t="s">
        <v>270</v>
      </c>
      <c r="H9" s="195">
        <v>0</v>
      </c>
      <c r="I9" s="195">
        <v>101</v>
      </c>
      <c r="J9" s="195" t="s">
        <v>722</v>
      </c>
      <c r="K9" s="195" t="s">
        <v>723</v>
      </c>
      <c r="L9" s="195" t="s">
        <v>724</v>
      </c>
      <c r="M9" s="196">
        <v>45202</v>
      </c>
      <c r="N9" s="196">
        <v>45200</v>
      </c>
      <c r="O9" s="195" t="s">
        <v>725</v>
      </c>
      <c r="P9" s="197" t="s">
        <v>803</v>
      </c>
      <c r="Q9" s="93"/>
      <c r="R9" s="93"/>
      <c r="S9" s="93"/>
      <c r="T9" s="94"/>
    </row>
    <row r="10" spans="1:20" ht="26.4" x14ac:dyDescent="0.25">
      <c r="A10" s="193" t="str">
        <f t="shared" ref="A10:A38" si="0">HYPERLINK("#'x-"&amp;I10 &amp; "'!A1","x-"&amp;I10)</f>
        <v>x-102</v>
      </c>
      <c r="B10" s="194" t="s">
        <v>46</v>
      </c>
      <c r="C10" s="194" t="s">
        <v>47</v>
      </c>
      <c r="D10" s="194" t="s">
        <v>719</v>
      </c>
      <c r="E10" s="195" t="s">
        <v>726</v>
      </c>
      <c r="F10" s="195" t="s">
        <v>721</v>
      </c>
      <c r="G10" s="195" t="s">
        <v>270</v>
      </c>
      <c r="H10" s="195">
        <v>0</v>
      </c>
      <c r="I10" s="195">
        <v>102</v>
      </c>
      <c r="J10" s="195" t="s">
        <v>727</v>
      </c>
      <c r="K10" s="195" t="s">
        <v>728</v>
      </c>
      <c r="L10" s="195" t="s">
        <v>724</v>
      </c>
      <c r="M10" s="196">
        <v>45202</v>
      </c>
      <c r="N10" s="196">
        <v>45200</v>
      </c>
      <c r="O10" s="195" t="s">
        <v>725</v>
      </c>
      <c r="P10" s="197" t="s">
        <v>803</v>
      </c>
      <c r="Q10" s="93"/>
      <c r="R10" s="93"/>
      <c r="S10" s="93"/>
      <c r="T10" s="94"/>
    </row>
    <row r="11" spans="1:20" ht="26.4" x14ac:dyDescent="0.25">
      <c r="A11" s="193" t="str">
        <f t="shared" si="0"/>
        <v>x-103</v>
      </c>
      <c r="B11" s="194" t="s">
        <v>46</v>
      </c>
      <c r="C11" s="194" t="s">
        <v>47</v>
      </c>
      <c r="D11" s="194" t="s">
        <v>719</v>
      </c>
      <c r="E11" s="195" t="s">
        <v>729</v>
      </c>
      <c r="F11" s="195" t="s">
        <v>721</v>
      </c>
      <c r="G11" s="195" t="s">
        <v>270</v>
      </c>
      <c r="H11" s="195">
        <v>0</v>
      </c>
      <c r="I11" s="195">
        <v>103</v>
      </c>
      <c r="J11" s="195" t="s">
        <v>730</v>
      </c>
      <c r="K11" s="195" t="s">
        <v>731</v>
      </c>
      <c r="L11" s="195" t="s">
        <v>724</v>
      </c>
      <c r="M11" s="196">
        <v>45202</v>
      </c>
      <c r="N11" s="196">
        <v>45200</v>
      </c>
      <c r="O11" s="195" t="s">
        <v>725</v>
      </c>
      <c r="P11" s="197" t="s">
        <v>803</v>
      </c>
      <c r="Q11" s="93"/>
      <c r="R11" s="93"/>
      <c r="S11" s="93"/>
      <c r="T11" s="94"/>
    </row>
    <row r="12" spans="1:20" ht="26.4" x14ac:dyDescent="0.25">
      <c r="A12" s="193" t="str">
        <f t="shared" si="0"/>
        <v>x-104</v>
      </c>
      <c r="B12" s="194" t="s">
        <v>46</v>
      </c>
      <c r="C12" s="194" t="s">
        <v>47</v>
      </c>
      <c r="D12" s="194" t="s">
        <v>719</v>
      </c>
      <c r="E12" s="195" t="s">
        <v>732</v>
      </c>
      <c r="F12" s="195" t="s">
        <v>721</v>
      </c>
      <c r="G12" s="195" t="s">
        <v>270</v>
      </c>
      <c r="H12" s="195">
        <v>0</v>
      </c>
      <c r="I12" s="195">
        <v>104</v>
      </c>
      <c r="J12" s="195" t="s">
        <v>733</v>
      </c>
      <c r="K12" s="195" t="s">
        <v>734</v>
      </c>
      <c r="L12" s="195" t="s">
        <v>724</v>
      </c>
      <c r="M12" s="196">
        <v>45202</v>
      </c>
      <c r="N12" s="196">
        <v>45200</v>
      </c>
      <c r="O12" s="195" t="s">
        <v>725</v>
      </c>
      <c r="P12" s="197" t="s">
        <v>803</v>
      </c>
      <c r="Q12" s="93"/>
      <c r="R12" s="93"/>
      <c r="S12" s="93"/>
      <c r="T12" s="94"/>
    </row>
    <row r="13" spans="1:20" ht="26.4" x14ac:dyDescent="0.25">
      <c r="A13" s="193" t="str">
        <f t="shared" si="0"/>
        <v>x-201</v>
      </c>
      <c r="B13" s="194" t="s">
        <v>46</v>
      </c>
      <c r="C13" s="194" t="s">
        <v>48</v>
      </c>
      <c r="D13" s="194" t="s">
        <v>267</v>
      </c>
      <c r="E13" s="195" t="s">
        <v>268</v>
      </c>
      <c r="F13" s="195" t="s">
        <v>269</v>
      </c>
      <c r="G13" s="195" t="s">
        <v>270</v>
      </c>
      <c r="H13" s="195">
        <v>1</v>
      </c>
      <c r="I13" s="195">
        <v>201</v>
      </c>
      <c r="J13" s="195" t="s">
        <v>271</v>
      </c>
      <c r="K13" s="195" t="s">
        <v>272</v>
      </c>
      <c r="L13" s="195" t="s">
        <v>742</v>
      </c>
      <c r="M13" s="196">
        <v>45072</v>
      </c>
      <c r="N13" s="196">
        <v>45014</v>
      </c>
      <c r="O13" s="195" t="s">
        <v>725</v>
      </c>
      <c r="P13" s="197" t="s">
        <v>803</v>
      </c>
      <c r="Q13" s="93" t="s">
        <v>337</v>
      </c>
      <c r="R13" s="93" t="s">
        <v>338</v>
      </c>
      <c r="S13" s="93" t="s">
        <v>356</v>
      </c>
      <c r="T13" s="94">
        <v>43412.680671296293</v>
      </c>
    </row>
    <row r="14" spans="1:20" ht="26.4" x14ac:dyDescent="0.25">
      <c r="A14" s="193" t="str">
        <f t="shared" si="0"/>
        <v>x-202</v>
      </c>
      <c r="B14" s="194" t="s">
        <v>46</v>
      </c>
      <c r="C14" s="194" t="s">
        <v>48</v>
      </c>
      <c r="D14" s="194" t="s">
        <v>267</v>
      </c>
      <c r="E14" s="195" t="s">
        <v>278</v>
      </c>
      <c r="F14" s="195" t="s">
        <v>279</v>
      </c>
      <c r="G14" s="195" t="s">
        <v>270</v>
      </c>
      <c r="H14" s="195">
        <v>1</v>
      </c>
      <c r="I14" s="195">
        <v>202</v>
      </c>
      <c r="J14" s="195" t="s">
        <v>280</v>
      </c>
      <c r="K14" s="195" t="s">
        <v>281</v>
      </c>
      <c r="L14" s="195" t="s">
        <v>742</v>
      </c>
      <c r="M14" s="196">
        <v>45072</v>
      </c>
      <c r="N14" s="196">
        <v>45014</v>
      </c>
      <c r="O14" s="195" t="s">
        <v>725</v>
      </c>
      <c r="P14" s="197" t="s">
        <v>803</v>
      </c>
      <c r="Q14" s="93" t="s">
        <v>339</v>
      </c>
      <c r="R14" s="93" t="s">
        <v>338</v>
      </c>
      <c r="S14" s="93" t="s">
        <v>356</v>
      </c>
      <c r="T14" s="94">
        <v>43412.680671296293</v>
      </c>
    </row>
    <row r="15" spans="1:20" ht="26.4" x14ac:dyDescent="0.25">
      <c r="A15" s="193" t="str">
        <f t="shared" si="0"/>
        <v>x-203</v>
      </c>
      <c r="B15" s="194" t="s">
        <v>46</v>
      </c>
      <c r="C15" s="194" t="s">
        <v>48</v>
      </c>
      <c r="D15" s="194" t="s">
        <v>267</v>
      </c>
      <c r="E15" s="195" t="s">
        <v>283</v>
      </c>
      <c r="F15" s="195" t="s">
        <v>269</v>
      </c>
      <c r="G15" s="195" t="s">
        <v>270</v>
      </c>
      <c r="H15" s="195">
        <v>2</v>
      </c>
      <c r="I15" s="195">
        <v>203</v>
      </c>
      <c r="J15" s="195" t="s">
        <v>284</v>
      </c>
      <c r="K15" s="195" t="s">
        <v>285</v>
      </c>
      <c r="L15" s="195" t="s">
        <v>742</v>
      </c>
      <c r="M15" s="196">
        <v>45072</v>
      </c>
      <c r="N15" s="196">
        <v>45014</v>
      </c>
      <c r="O15" s="195" t="s">
        <v>725</v>
      </c>
      <c r="P15" s="197" t="s">
        <v>803</v>
      </c>
      <c r="Q15" s="93" t="s">
        <v>340</v>
      </c>
      <c r="R15" s="93" t="s">
        <v>338</v>
      </c>
      <c r="S15" s="93" t="s">
        <v>356</v>
      </c>
      <c r="T15" s="94">
        <v>43412.680671296293</v>
      </c>
    </row>
    <row r="16" spans="1:20" ht="26.4" x14ac:dyDescent="0.25">
      <c r="A16" s="193" t="str">
        <f t="shared" si="0"/>
        <v>x-204</v>
      </c>
      <c r="B16" s="194" t="s">
        <v>46</v>
      </c>
      <c r="C16" s="194" t="s">
        <v>48</v>
      </c>
      <c r="D16" s="194" t="s">
        <v>267</v>
      </c>
      <c r="E16" s="195" t="s">
        <v>289</v>
      </c>
      <c r="F16" s="195" t="s">
        <v>279</v>
      </c>
      <c r="G16" s="195" t="s">
        <v>270</v>
      </c>
      <c r="H16" s="195">
        <v>2</v>
      </c>
      <c r="I16" s="195">
        <v>204</v>
      </c>
      <c r="J16" s="195" t="s">
        <v>290</v>
      </c>
      <c r="K16" s="195" t="s">
        <v>291</v>
      </c>
      <c r="L16" s="195" t="s">
        <v>742</v>
      </c>
      <c r="M16" s="196">
        <v>45072</v>
      </c>
      <c r="N16" s="196">
        <v>45014</v>
      </c>
      <c r="O16" s="195" t="s">
        <v>725</v>
      </c>
      <c r="P16" s="197" t="s">
        <v>803</v>
      </c>
      <c r="Q16" s="93" t="s">
        <v>341</v>
      </c>
      <c r="R16" s="93" t="s">
        <v>338</v>
      </c>
      <c r="S16" s="93" t="s">
        <v>356</v>
      </c>
      <c r="T16" s="94">
        <v>43412.680671296293</v>
      </c>
    </row>
    <row r="17" spans="1:20" ht="26.4" x14ac:dyDescent="0.25">
      <c r="A17" s="193" t="str">
        <f t="shared" si="0"/>
        <v>x-204</v>
      </c>
      <c r="B17" s="194" t="s">
        <v>46</v>
      </c>
      <c r="C17" s="194" t="s">
        <v>48</v>
      </c>
      <c r="D17" s="194" t="s">
        <v>267</v>
      </c>
      <c r="E17" s="195" t="s">
        <v>292</v>
      </c>
      <c r="F17" s="195" t="s">
        <v>279</v>
      </c>
      <c r="G17" s="195" t="s">
        <v>270</v>
      </c>
      <c r="H17" s="195">
        <v>2</v>
      </c>
      <c r="I17" s="195">
        <v>204</v>
      </c>
      <c r="J17" s="195" t="s">
        <v>293</v>
      </c>
      <c r="K17" s="195" t="s">
        <v>291</v>
      </c>
      <c r="L17" s="195" t="s">
        <v>742</v>
      </c>
      <c r="M17" s="196">
        <v>45072</v>
      </c>
      <c r="N17" s="196">
        <v>45014</v>
      </c>
      <c r="O17" s="195" t="s">
        <v>725</v>
      </c>
      <c r="P17" s="197" t="s">
        <v>803</v>
      </c>
      <c r="Q17" s="93" t="s">
        <v>342</v>
      </c>
      <c r="R17" s="93" t="s">
        <v>338</v>
      </c>
      <c r="S17" s="93" t="s">
        <v>356</v>
      </c>
      <c r="T17" s="94">
        <v>43412.680671296293</v>
      </c>
    </row>
    <row r="18" spans="1:20" ht="26.4" x14ac:dyDescent="0.25">
      <c r="A18" s="193" t="str">
        <f t="shared" si="0"/>
        <v>x-205</v>
      </c>
      <c r="B18" s="194" t="s">
        <v>46</v>
      </c>
      <c r="C18" s="194" t="s">
        <v>48</v>
      </c>
      <c r="D18" s="194" t="s">
        <v>267</v>
      </c>
      <c r="E18" s="195" t="s">
        <v>295</v>
      </c>
      <c r="F18" s="195" t="s">
        <v>269</v>
      </c>
      <c r="G18" s="195" t="s">
        <v>270</v>
      </c>
      <c r="H18" s="195">
        <v>1</v>
      </c>
      <c r="I18" s="195">
        <v>205</v>
      </c>
      <c r="J18" s="195" t="s">
        <v>296</v>
      </c>
      <c r="K18" s="195" t="s">
        <v>297</v>
      </c>
      <c r="L18" s="195" t="s">
        <v>742</v>
      </c>
      <c r="M18" s="196">
        <v>45072</v>
      </c>
      <c r="N18" s="196">
        <v>45014</v>
      </c>
      <c r="O18" s="195" t="s">
        <v>725</v>
      </c>
      <c r="P18" s="197" t="s">
        <v>803</v>
      </c>
      <c r="Q18" s="93" t="s">
        <v>343</v>
      </c>
      <c r="R18" s="93" t="s">
        <v>338</v>
      </c>
      <c r="S18" s="93" t="s">
        <v>356</v>
      </c>
      <c r="T18" s="94">
        <v>43412.680671296293</v>
      </c>
    </row>
    <row r="19" spans="1:20" ht="26.4" x14ac:dyDescent="0.25">
      <c r="A19" s="193" t="str">
        <f t="shared" si="0"/>
        <v>x-206</v>
      </c>
      <c r="B19" s="194" t="s">
        <v>46</v>
      </c>
      <c r="C19" s="194" t="s">
        <v>48</v>
      </c>
      <c r="D19" s="194" t="s">
        <v>267</v>
      </c>
      <c r="E19" s="195" t="s">
        <v>298</v>
      </c>
      <c r="F19" s="195" t="s">
        <v>279</v>
      </c>
      <c r="G19" s="195" t="s">
        <v>270</v>
      </c>
      <c r="H19" s="195">
        <v>1</v>
      </c>
      <c r="I19" s="195">
        <v>206</v>
      </c>
      <c r="J19" s="195" t="s">
        <v>299</v>
      </c>
      <c r="K19" s="195" t="s">
        <v>300</v>
      </c>
      <c r="L19" s="195" t="s">
        <v>742</v>
      </c>
      <c r="M19" s="196">
        <v>45072</v>
      </c>
      <c r="N19" s="196">
        <v>45014</v>
      </c>
      <c r="O19" s="195" t="s">
        <v>725</v>
      </c>
      <c r="P19" s="197" t="s">
        <v>803</v>
      </c>
      <c r="Q19" s="93" t="s">
        <v>344</v>
      </c>
      <c r="R19" s="93" t="s">
        <v>338</v>
      </c>
      <c r="S19" s="93" t="s">
        <v>356</v>
      </c>
      <c r="T19" s="94">
        <v>43412.680671296293</v>
      </c>
    </row>
    <row r="20" spans="1:20" ht="26.4" x14ac:dyDescent="0.25">
      <c r="A20" s="193" t="str">
        <f t="shared" si="0"/>
        <v>x-207</v>
      </c>
      <c r="B20" s="194" t="s">
        <v>46</v>
      </c>
      <c r="C20" s="194" t="s">
        <v>48</v>
      </c>
      <c r="D20" s="194" t="s">
        <v>267</v>
      </c>
      <c r="E20" s="195" t="s">
        <v>301</v>
      </c>
      <c r="F20" s="195" t="s">
        <v>269</v>
      </c>
      <c r="G20" s="195" t="s">
        <v>270</v>
      </c>
      <c r="H20" s="195">
        <v>1</v>
      </c>
      <c r="I20" s="195">
        <v>207</v>
      </c>
      <c r="J20" s="195" t="s">
        <v>302</v>
      </c>
      <c r="K20" s="195" t="s">
        <v>303</v>
      </c>
      <c r="L20" s="195" t="s">
        <v>742</v>
      </c>
      <c r="M20" s="196">
        <v>45072</v>
      </c>
      <c r="N20" s="196">
        <v>45014</v>
      </c>
      <c r="O20" s="195" t="s">
        <v>725</v>
      </c>
      <c r="P20" s="197" t="s">
        <v>803</v>
      </c>
      <c r="Q20" s="93" t="s">
        <v>345</v>
      </c>
      <c r="R20" s="93" t="s">
        <v>338</v>
      </c>
      <c r="S20" s="93" t="s">
        <v>356</v>
      </c>
      <c r="T20" s="94">
        <v>43412.680671296293</v>
      </c>
    </row>
    <row r="21" spans="1:20" ht="26.4" x14ac:dyDescent="0.25">
      <c r="A21" s="193" t="str">
        <f t="shared" si="0"/>
        <v>x-208</v>
      </c>
      <c r="B21" s="194" t="s">
        <v>46</v>
      </c>
      <c r="C21" s="194" t="s">
        <v>48</v>
      </c>
      <c r="D21" s="194" t="s">
        <v>267</v>
      </c>
      <c r="E21" s="195" t="s">
        <v>307</v>
      </c>
      <c r="F21" s="195" t="s">
        <v>279</v>
      </c>
      <c r="G21" s="195" t="s">
        <v>270</v>
      </c>
      <c r="H21" s="195">
        <v>1</v>
      </c>
      <c r="I21" s="195">
        <v>208</v>
      </c>
      <c r="J21" s="195" t="s">
        <v>308</v>
      </c>
      <c r="K21" s="195" t="s">
        <v>309</v>
      </c>
      <c r="L21" s="195" t="s">
        <v>742</v>
      </c>
      <c r="M21" s="196">
        <v>45072</v>
      </c>
      <c r="N21" s="196">
        <v>45014</v>
      </c>
      <c r="O21" s="195" t="s">
        <v>725</v>
      </c>
      <c r="P21" s="197" t="s">
        <v>803</v>
      </c>
      <c r="Q21" s="93" t="s">
        <v>346</v>
      </c>
      <c r="R21" s="93" t="s">
        <v>338</v>
      </c>
      <c r="S21" s="93" t="s">
        <v>356</v>
      </c>
      <c r="T21" s="94">
        <v>43412.680671296293</v>
      </c>
    </row>
    <row r="22" spans="1:20" ht="26.4" x14ac:dyDescent="0.25">
      <c r="A22" s="193" t="str">
        <f t="shared" si="0"/>
        <v>x-209</v>
      </c>
      <c r="B22" s="194" t="s">
        <v>46</v>
      </c>
      <c r="C22" s="194" t="s">
        <v>47</v>
      </c>
      <c r="D22" s="194" t="s">
        <v>267</v>
      </c>
      <c r="E22" s="195" t="s">
        <v>311</v>
      </c>
      <c r="F22" s="195" t="s">
        <v>312</v>
      </c>
      <c r="G22" s="195" t="s">
        <v>313</v>
      </c>
      <c r="H22" s="195">
        <v>0</v>
      </c>
      <c r="I22" s="195">
        <v>209</v>
      </c>
      <c r="J22" s="195" t="s">
        <v>314</v>
      </c>
      <c r="K22" s="195" t="s">
        <v>315</v>
      </c>
      <c r="L22" s="195" t="s">
        <v>742</v>
      </c>
      <c r="M22" s="196">
        <v>45072</v>
      </c>
      <c r="N22" s="196">
        <v>45014</v>
      </c>
      <c r="O22" s="195" t="s">
        <v>725</v>
      </c>
      <c r="P22" s="197" t="s">
        <v>803</v>
      </c>
      <c r="Q22" s="93" t="s">
        <v>347</v>
      </c>
      <c r="R22" s="93"/>
      <c r="S22" s="93" t="s">
        <v>356</v>
      </c>
      <c r="T22" s="94">
        <v>43412.639074074075</v>
      </c>
    </row>
    <row r="23" spans="1:20" ht="39.6" x14ac:dyDescent="0.25">
      <c r="A23" s="193" t="str">
        <f t="shared" si="0"/>
        <v>x-214</v>
      </c>
      <c r="B23" s="194" t="s">
        <v>46</v>
      </c>
      <c r="C23" s="194" t="s">
        <v>48</v>
      </c>
      <c r="D23" s="194" t="s">
        <v>687</v>
      </c>
      <c r="E23" s="195" t="s">
        <v>779</v>
      </c>
      <c r="F23" s="195" t="s">
        <v>269</v>
      </c>
      <c r="G23" s="195" t="s">
        <v>330</v>
      </c>
      <c r="H23" s="195">
        <v>2</v>
      </c>
      <c r="I23" s="195">
        <v>214</v>
      </c>
      <c r="J23" s="195" t="s">
        <v>780</v>
      </c>
      <c r="K23" s="195" t="s">
        <v>781</v>
      </c>
      <c r="L23" s="195" t="s">
        <v>760</v>
      </c>
      <c r="M23" s="196">
        <v>45138</v>
      </c>
      <c r="N23" s="196">
        <v>45014</v>
      </c>
      <c r="O23" s="195" t="s">
        <v>725</v>
      </c>
      <c r="P23" s="197" t="s">
        <v>803</v>
      </c>
      <c r="Q23" s="93"/>
      <c r="R23" s="93"/>
      <c r="S23" s="93"/>
      <c r="T23" s="94"/>
    </row>
    <row r="24" spans="1:20" ht="39.6" x14ac:dyDescent="0.25">
      <c r="A24" s="193" t="str">
        <f t="shared" si="0"/>
        <v>x-215</v>
      </c>
      <c r="B24" s="194" t="s">
        <v>46</v>
      </c>
      <c r="C24" s="194" t="s">
        <v>48</v>
      </c>
      <c r="D24" s="194" t="s">
        <v>687</v>
      </c>
      <c r="E24" s="195" t="s">
        <v>784</v>
      </c>
      <c r="F24" s="195" t="s">
        <v>279</v>
      </c>
      <c r="G24" s="195" t="s">
        <v>330</v>
      </c>
      <c r="H24" s="195">
        <v>2</v>
      </c>
      <c r="I24" s="195">
        <v>215</v>
      </c>
      <c r="J24" s="195" t="s">
        <v>785</v>
      </c>
      <c r="K24" s="195" t="s">
        <v>786</v>
      </c>
      <c r="L24" s="195" t="s">
        <v>760</v>
      </c>
      <c r="M24" s="196">
        <v>45138</v>
      </c>
      <c r="N24" s="196">
        <v>45014</v>
      </c>
      <c r="O24" s="195" t="s">
        <v>725</v>
      </c>
      <c r="P24" s="197" t="s">
        <v>803</v>
      </c>
      <c r="Q24" s="93"/>
      <c r="R24" s="93"/>
      <c r="S24" s="93"/>
      <c r="T24" s="94"/>
    </row>
    <row r="25" spans="1:20" ht="39.6" x14ac:dyDescent="0.25">
      <c r="A25" s="193" t="str">
        <f t="shared" si="0"/>
        <v>x-216</v>
      </c>
      <c r="B25" s="194" t="s">
        <v>46</v>
      </c>
      <c r="C25" s="194" t="s">
        <v>48</v>
      </c>
      <c r="D25" s="194" t="s">
        <v>687</v>
      </c>
      <c r="E25" s="195" t="s">
        <v>787</v>
      </c>
      <c r="F25" s="195" t="s">
        <v>279</v>
      </c>
      <c r="G25" s="195" t="s">
        <v>330</v>
      </c>
      <c r="H25" s="195">
        <v>2</v>
      </c>
      <c r="I25" s="195">
        <v>216</v>
      </c>
      <c r="J25" s="195" t="s">
        <v>788</v>
      </c>
      <c r="K25" s="195" t="s">
        <v>789</v>
      </c>
      <c r="L25" s="195" t="s">
        <v>760</v>
      </c>
      <c r="M25" s="196">
        <v>45138</v>
      </c>
      <c r="N25" s="196">
        <v>45014</v>
      </c>
      <c r="O25" s="195" t="s">
        <v>725</v>
      </c>
      <c r="P25" s="197" t="s">
        <v>803</v>
      </c>
      <c r="Q25" s="93"/>
      <c r="R25" s="93"/>
      <c r="S25" s="93"/>
      <c r="T25" s="94"/>
    </row>
    <row r="26" spans="1:20" ht="26.4" x14ac:dyDescent="0.25">
      <c r="A26" s="193" t="str">
        <f t="shared" si="0"/>
        <v>x-217</v>
      </c>
      <c r="B26" s="194" t="s">
        <v>46</v>
      </c>
      <c r="C26" s="194" t="s">
        <v>47</v>
      </c>
      <c r="D26" s="194" t="s">
        <v>687</v>
      </c>
      <c r="E26" s="195" t="s">
        <v>688</v>
      </c>
      <c r="F26" s="195" t="s">
        <v>312</v>
      </c>
      <c r="G26" s="195" t="s">
        <v>642</v>
      </c>
      <c r="H26" s="195">
        <v>0</v>
      </c>
      <c r="I26" s="195">
        <v>217</v>
      </c>
      <c r="J26" s="195" t="s">
        <v>689</v>
      </c>
      <c r="K26" s="195" t="s">
        <v>690</v>
      </c>
      <c r="L26" s="195" t="s">
        <v>760</v>
      </c>
      <c r="M26" s="196">
        <v>45107</v>
      </c>
      <c r="N26" s="196">
        <v>45014</v>
      </c>
      <c r="O26" s="195" t="s">
        <v>725</v>
      </c>
      <c r="P26" s="197" t="s">
        <v>803</v>
      </c>
      <c r="Q26" s="93"/>
      <c r="R26" s="93"/>
      <c r="S26" s="93"/>
      <c r="T26" s="94"/>
    </row>
    <row r="27" spans="1:20" ht="26.4" x14ac:dyDescent="0.25">
      <c r="A27" s="193" t="str">
        <f t="shared" si="0"/>
        <v>x-218</v>
      </c>
      <c r="B27" s="195" t="s">
        <v>878</v>
      </c>
      <c r="C27" s="195" t="s">
        <v>891</v>
      </c>
      <c r="D27" s="195" t="s">
        <v>892</v>
      </c>
      <c r="E27" s="195" t="s">
        <v>893</v>
      </c>
      <c r="F27" s="195" t="s">
        <v>312</v>
      </c>
      <c r="G27" s="195" t="s">
        <v>330</v>
      </c>
      <c r="H27" s="195">
        <v>0</v>
      </c>
      <c r="I27" s="195">
        <v>218</v>
      </c>
      <c r="J27" s="195" t="s">
        <v>903</v>
      </c>
      <c r="K27" s="195" t="s">
        <v>904</v>
      </c>
      <c r="L27" s="195" t="s">
        <v>912</v>
      </c>
      <c r="M27" s="198">
        <v>45107</v>
      </c>
      <c r="N27" s="197">
        <v>45015</v>
      </c>
      <c r="O27" s="195" t="s">
        <v>725</v>
      </c>
      <c r="P27" s="197" t="s">
        <v>803</v>
      </c>
      <c r="Q27" s="93"/>
      <c r="R27" s="93"/>
      <c r="S27" s="93"/>
      <c r="T27" s="94"/>
    </row>
    <row r="28" spans="1:20" ht="26.4" x14ac:dyDescent="0.25">
      <c r="A28" s="193" t="str">
        <f t="shared" si="0"/>
        <v>x-219</v>
      </c>
      <c r="B28" s="195" t="s">
        <v>878</v>
      </c>
      <c r="C28" s="195" t="s">
        <v>907</v>
      </c>
      <c r="D28" s="195" t="s">
        <v>892</v>
      </c>
      <c r="E28" s="195" t="s">
        <v>913</v>
      </c>
      <c r="F28" s="195" t="s">
        <v>312</v>
      </c>
      <c r="G28" s="195" t="s">
        <v>330</v>
      </c>
      <c r="H28" s="195">
        <v>0</v>
      </c>
      <c r="I28" s="195">
        <v>219</v>
      </c>
      <c r="J28" s="195" t="s">
        <v>914</v>
      </c>
      <c r="K28" s="195" t="s">
        <v>906</v>
      </c>
      <c r="L28" s="195" t="s">
        <v>912</v>
      </c>
      <c r="M28" s="198">
        <v>45107</v>
      </c>
      <c r="N28" s="197">
        <v>45015</v>
      </c>
      <c r="O28" s="195" t="s">
        <v>725</v>
      </c>
      <c r="P28" s="197" t="s">
        <v>803</v>
      </c>
      <c r="Q28" s="93"/>
      <c r="R28" s="93"/>
      <c r="S28" s="93"/>
      <c r="T28" s="94"/>
    </row>
    <row r="29" spans="1:20" ht="26.4" x14ac:dyDescent="0.25">
      <c r="A29" s="193" t="str">
        <f t="shared" si="0"/>
        <v>x-301</v>
      </c>
      <c r="B29" s="194" t="s">
        <v>46</v>
      </c>
      <c r="C29" s="194" t="s">
        <v>48</v>
      </c>
      <c r="D29" s="194" t="s">
        <v>316</v>
      </c>
      <c r="E29" s="195" t="s">
        <v>317</v>
      </c>
      <c r="F29" s="195" t="s">
        <v>312</v>
      </c>
      <c r="G29" s="195" t="s">
        <v>318</v>
      </c>
      <c r="H29" s="195">
        <v>1</v>
      </c>
      <c r="I29" s="195">
        <v>301</v>
      </c>
      <c r="J29" s="195" t="s">
        <v>319</v>
      </c>
      <c r="K29" s="195" t="s">
        <v>320</v>
      </c>
      <c r="L29" s="195" t="s">
        <v>743</v>
      </c>
      <c r="M29" s="196">
        <v>45072</v>
      </c>
      <c r="N29" s="196">
        <v>45014</v>
      </c>
      <c r="O29" s="195" t="s">
        <v>725</v>
      </c>
      <c r="P29" s="197" t="s">
        <v>803</v>
      </c>
      <c r="Q29" s="93" t="s">
        <v>348</v>
      </c>
      <c r="R29" s="93" t="s">
        <v>338</v>
      </c>
      <c r="S29" s="93" t="s">
        <v>356</v>
      </c>
      <c r="T29" s="94">
        <v>43412.680671296293</v>
      </c>
    </row>
    <row r="30" spans="1:20" ht="26.4" x14ac:dyDescent="0.25">
      <c r="A30" s="193" t="str">
        <f t="shared" si="0"/>
        <v>x-302</v>
      </c>
      <c r="B30" s="194" t="s">
        <v>46</v>
      </c>
      <c r="C30" s="194" t="s">
        <v>48</v>
      </c>
      <c r="D30" s="194" t="s">
        <v>316</v>
      </c>
      <c r="E30" s="195" t="s">
        <v>326</v>
      </c>
      <c r="F30" s="195" t="s">
        <v>312</v>
      </c>
      <c r="G30" s="195" t="s">
        <v>318</v>
      </c>
      <c r="H30" s="195">
        <v>1</v>
      </c>
      <c r="I30" s="195">
        <v>302</v>
      </c>
      <c r="J30" s="195" t="s">
        <v>327</v>
      </c>
      <c r="K30" s="195" t="s">
        <v>328</v>
      </c>
      <c r="L30" s="195" t="s">
        <v>743</v>
      </c>
      <c r="M30" s="196">
        <v>45072</v>
      </c>
      <c r="N30" s="196">
        <v>45014</v>
      </c>
      <c r="O30" s="195" t="s">
        <v>725</v>
      </c>
      <c r="P30" s="197" t="s">
        <v>803</v>
      </c>
      <c r="Q30" s="93" t="s">
        <v>349</v>
      </c>
      <c r="R30" s="93" t="s">
        <v>338</v>
      </c>
      <c r="S30" s="93" t="s">
        <v>356</v>
      </c>
      <c r="T30" s="94">
        <v>43412.680671296293</v>
      </c>
    </row>
    <row r="31" spans="1:20" ht="52.8" x14ac:dyDescent="0.25">
      <c r="A31" s="193" t="str">
        <f t="shared" si="0"/>
        <v>x-303</v>
      </c>
      <c r="B31" s="194" t="s">
        <v>46</v>
      </c>
      <c r="C31" s="194" t="s">
        <v>48</v>
      </c>
      <c r="D31" s="194" t="s">
        <v>316</v>
      </c>
      <c r="E31" s="195" t="s">
        <v>329</v>
      </c>
      <c r="F31" s="195" t="s">
        <v>312</v>
      </c>
      <c r="G31" s="195" t="s">
        <v>330</v>
      </c>
      <c r="H31" s="195">
        <v>1</v>
      </c>
      <c r="I31" s="195">
        <v>303</v>
      </c>
      <c r="J31" s="195" t="s">
        <v>331</v>
      </c>
      <c r="K31" s="195" t="s">
        <v>332</v>
      </c>
      <c r="L31" s="195" t="s">
        <v>743</v>
      </c>
      <c r="M31" s="196">
        <v>45072</v>
      </c>
      <c r="N31" s="196">
        <v>45014</v>
      </c>
      <c r="O31" s="195" t="s">
        <v>725</v>
      </c>
      <c r="P31" s="197" t="s">
        <v>803</v>
      </c>
      <c r="Q31" s="93" t="s">
        <v>350</v>
      </c>
      <c r="R31" s="93" t="s">
        <v>338</v>
      </c>
      <c r="S31" s="93" t="s">
        <v>356</v>
      </c>
      <c r="T31" s="94">
        <v>43412.680671296293</v>
      </c>
    </row>
    <row r="32" spans="1:20" ht="26.4" x14ac:dyDescent="0.25">
      <c r="A32" s="193" t="str">
        <f t="shared" si="0"/>
        <v>x-304</v>
      </c>
      <c r="B32" s="194" t="s">
        <v>46</v>
      </c>
      <c r="C32" s="194" t="s">
        <v>47</v>
      </c>
      <c r="D32" s="194" t="s">
        <v>316</v>
      </c>
      <c r="E32" s="195" t="s">
        <v>317</v>
      </c>
      <c r="F32" s="195" t="s">
        <v>312</v>
      </c>
      <c r="G32" s="195" t="s">
        <v>318</v>
      </c>
      <c r="H32" s="195">
        <v>0</v>
      </c>
      <c r="I32" s="195">
        <v>304</v>
      </c>
      <c r="J32" s="195" t="s">
        <v>335</v>
      </c>
      <c r="K32" s="195" t="s">
        <v>320</v>
      </c>
      <c r="L32" s="195" t="s">
        <v>743</v>
      </c>
      <c r="M32" s="196">
        <v>45072</v>
      </c>
      <c r="N32" s="196">
        <v>45014</v>
      </c>
      <c r="O32" s="195" t="s">
        <v>725</v>
      </c>
      <c r="P32" s="197" t="s">
        <v>803</v>
      </c>
      <c r="Q32" s="93" t="s">
        <v>351</v>
      </c>
      <c r="R32" s="93" t="s">
        <v>338</v>
      </c>
      <c r="S32" s="93" t="s">
        <v>356</v>
      </c>
      <c r="T32" s="94">
        <v>43412.680671296293</v>
      </c>
    </row>
    <row r="33" spans="1:20" ht="26.4" x14ac:dyDescent="0.25">
      <c r="A33" s="193" t="str">
        <f t="shared" si="0"/>
        <v>x-305</v>
      </c>
      <c r="B33" s="194" t="s">
        <v>46</v>
      </c>
      <c r="C33" s="194" t="s">
        <v>47</v>
      </c>
      <c r="D33" s="194" t="s">
        <v>316</v>
      </c>
      <c r="E33" s="195" t="s">
        <v>326</v>
      </c>
      <c r="F33" s="195" t="s">
        <v>312</v>
      </c>
      <c r="G33" s="195" t="s">
        <v>318</v>
      </c>
      <c r="H33" s="195">
        <v>0</v>
      </c>
      <c r="I33" s="195">
        <v>305</v>
      </c>
      <c r="J33" s="195" t="s">
        <v>336</v>
      </c>
      <c r="K33" s="195" t="s">
        <v>328</v>
      </c>
      <c r="L33" s="195" t="s">
        <v>743</v>
      </c>
      <c r="M33" s="196">
        <v>45072</v>
      </c>
      <c r="N33" s="196">
        <v>45014</v>
      </c>
      <c r="O33" s="195" t="s">
        <v>725</v>
      </c>
      <c r="P33" s="197" t="s">
        <v>803</v>
      </c>
      <c r="Q33" s="93" t="s">
        <v>352</v>
      </c>
      <c r="R33" s="93" t="s">
        <v>338</v>
      </c>
      <c r="S33" s="93" t="s">
        <v>356</v>
      </c>
      <c r="T33" s="94">
        <v>43412.680671296293</v>
      </c>
    </row>
    <row r="34" spans="1:20" ht="26.4" x14ac:dyDescent="0.25">
      <c r="A34" s="193" t="str">
        <f t="shared" si="0"/>
        <v>x-306</v>
      </c>
      <c r="B34" s="194" t="s">
        <v>46</v>
      </c>
      <c r="C34" s="194" t="s">
        <v>48</v>
      </c>
      <c r="D34" s="194" t="s">
        <v>484</v>
      </c>
      <c r="E34" s="195" t="s">
        <v>485</v>
      </c>
      <c r="F34" s="195" t="s">
        <v>312</v>
      </c>
      <c r="G34" s="195" t="s">
        <v>486</v>
      </c>
      <c r="H34" s="195">
        <v>1</v>
      </c>
      <c r="I34" s="195">
        <v>306</v>
      </c>
      <c r="J34" s="195" t="s">
        <v>487</v>
      </c>
      <c r="K34" s="195" t="s">
        <v>488</v>
      </c>
      <c r="L34" s="195" t="s">
        <v>743</v>
      </c>
      <c r="M34" s="196">
        <v>45072</v>
      </c>
      <c r="N34" s="196">
        <v>45014</v>
      </c>
      <c r="O34" s="195" t="s">
        <v>725</v>
      </c>
      <c r="P34" s="197" t="s">
        <v>803</v>
      </c>
      <c r="Q34" s="93"/>
      <c r="R34" s="93"/>
      <c r="S34" s="93"/>
      <c r="T34" s="94"/>
    </row>
    <row r="35" spans="1:20" ht="26.4" x14ac:dyDescent="0.25">
      <c r="A35" s="193" t="str">
        <f t="shared" si="0"/>
        <v>x-307</v>
      </c>
      <c r="B35" s="194" t="s">
        <v>46</v>
      </c>
      <c r="C35" s="194" t="s">
        <v>47</v>
      </c>
      <c r="D35" s="194" t="s">
        <v>484</v>
      </c>
      <c r="E35" s="195" t="s">
        <v>491</v>
      </c>
      <c r="F35" s="195" t="s">
        <v>312</v>
      </c>
      <c r="G35" s="195" t="s">
        <v>486</v>
      </c>
      <c r="H35" s="195">
        <v>0</v>
      </c>
      <c r="I35" s="195">
        <v>307</v>
      </c>
      <c r="J35" s="195" t="s">
        <v>492</v>
      </c>
      <c r="K35" s="195" t="s">
        <v>488</v>
      </c>
      <c r="L35" s="195" t="s">
        <v>743</v>
      </c>
      <c r="M35" s="196">
        <v>45072</v>
      </c>
      <c r="N35" s="196">
        <v>45014</v>
      </c>
      <c r="O35" s="195" t="s">
        <v>725</v>
      </c>
      <c r="P35" s="197" t="s">
        <v>803</v>
      </c>
      <c r="Q35" s="93"/>
      <c r="R35" s="93"/>
      <c r="S35" s="93"/>
      <c r="T35" s="94"/>
    </row>
    <row r="36" spans="1:20" ht="26.4" x14ac:dyDescent="0.25">
      <c r="A36" s="193" t="str">
        <f>HYPERLINK("#'x-"&amp;I36 &amp; "'!A1","x-"&amp;I36)</f>
        <v>x-308</v>
      </c>
      <c r="B36" s="195" t="s">
        <v>878</v>
      </c>
      <c r="C36" s="195" t="s">
        <v>879</v>
      </c>
      <c r="D36" s="194" t="s">
        <v>316</v>
      </c>
      <c r="E36" s="195" t="s">
        <v>317</v>
      </c>
      <c r="F36" s="195" t="s">
        <v>312</v>
      </c>
      <c r="G36" s="195" t="s">
        <v>318</v>
      </c>
      <c r="H36" s="195">
        <v>1</v>
      </c>
      <c r="I36" s="195">
        <v>308</v>
      </c>
      <c r="J36" s="195" t="s">
        <v>877</v>
      </c>
      <c r="K36" s="195" t="s">
        <v>880</v>
      </c>
      <c r="L36" s="195" t="s">
        <v>743</v>
      </c>
      <c r="M36" s="196">
        <v>45072</v>
      </c>
      <c r="N36" s="196">
        <v>45014</v>
      </c>
      <c r="O36" s="195" t="s">
        <v>725</v>
      </c>
      <c r="P36" s="197" t="s">
        <v>881</v>
      </c>
      <c r="Q36" s="93"/>
      <c r="R36" s="93"/>
      <c r="S36" s="93"/>
      <c r="T36" s="94"/>
    </row>
    <row r="37" spans="1:20" ht="26.4" x14ac:dyDescent="0.25">
      <c r="A37" s="193" t="str">
        <f t="shared" si="0"/>
        <v>x-401</v>
      </c>
      <c r="B37" s="194" t="s">
        <v>46</v>
      </c>
      <c r="C37" s="194" t="s">
        <v>48</v>
      </c>
      <c r="D37" s="194" t="s">
        <v>369</v>
      </c>
      <c r="E37" s="195" t="s">
        <v>370</v>
      </c>
      <c r="F37" s="195" t="s">
        <v>312</v>
      </c>
      <c r="G37" s="195" t="s">
        <v>371</v>
      </c>
      <c r="H37" s="195">
        <v>1</v>
      </c>
      <c r="I37" s="195">
        <v>401</v>
      </c>
      <c r="J37" s="195" t="s">
        <v>372</v>
      </c>
      <c r="K37" s="195" t="s">
        <v>373</v>
      </c>
      <c r="L37" s="195" t="s">
        <v>744</v>
      </c>
      <c r="M37" s="196">
        <v>45107</v>
      </c>
      <c r="N37" s="196">
        <v>45110</v>
      </c>
      <c r="O37" s="195" t="s">
        <v>725</v>
      </c>
      <c r="P37" s="197" t="s">
        <v>803</v>
      </c>
      <c r="Q37" s="93" t="s">
        <v>374</v>
      </c>
      <c r="R37" s="93" t="s">
        <v>375</v>
      </c>
      <c r="S37" s="93" t="s">
        <v>376</v>
      </c>
      <c r="T37" s="94">
        <v>43418.700370370374</v>
      </c>
    </row>
    <row r="38" spans="1:20" ht="26.4" x14ac:dyDescent="0.25">
      <c r="A38" s="193" t="str">
        <f t="shared" si="0"/>
        <v>x-402</v>
      </c>
      <c r="B38" s="194" t="s">
        <v>46</v>
      </c>
      <c r="C38" s="194" t="s">
        <v>48</v>
      </c>
      <c r="D38" s="194" t="s">
        <v>369</v>
      </c>
      <c r="E38" s="195" t="s">
        <v>377</v>
      </c>
      <c r="F38" s="195" t="s">
        <v>312</v>
      </c>
      <c r="G38" s="195" t="s">
        <v>371</v>
      </c>
      <c r="H38" s="195">
        <v>1</v>
      </c>
      <c r="I38" s="195">
        <v>402</v>
      </c>
      <c r="J38" s="195" t="s">
        <v>378</v>
      </c>
      <c r="K38" s="195" t="s">
        <v>379</v>
      </c>
      <c r="L38" s="195" t="s">
        <v>744</v>
      </c>
      <c r="M38" s="196">
        <v>45107</v>
      </c>
      <c r="N38" s="196">
        <v>45110</v>
      </c>
      <c r="O38" s="195" t="s">
        <v>725</v>
      </c>
      <c r="P38" s="197" t="s">
        <v>803</v>
      </c>
      <c r="Q38" s="93" t="s">
        <v>380</v>
      </c>
      <c r="R38" s="93" t="s">
        <v>375</v>
      </c>
      <c r="S38" s="93" t="s">
        <v>381</v>
      </c>
      <c r="T38" s="94">
        <v>43427.755208333336</v>
      </c>
    </row>
    <row r="39" spans="1:20" ht="26.4" x14ac:dyDescent="0.25">
      <c r="A39" s="193" t="str">
        <f t="shared" ref="A39:A72" si="1">HYPERLINK("#'x-"&amp;I39 &amp; "'!A1","x-"&amp;I39)</f>
        <v>x-403</v>
      </c>
      <c r="B39" s="194" t="s">
        <v>46</v>
      </c>
      <c r="C39" s="194" t="s">
        <v>48</v>
      </c>
      <c r="D39" s="194" t="s">
        <v>369</v>
      </c>
      <c r="E39" s="195" t="s">
        <v>382</v>
      </c>
      <c r="F39" s="195" t="s">
        <v>312</v>
      </c>
      <c r="G39" s="195" t="s">
        <v>371</v>
      </c>
      <c r="H39" s="195">
        <v>1</v>
      </c>
      <c r="I39" s="195">
        <v>403</v>
      </c>
      <c r="J39" s="195" t="s">
        <v>383</v>
      </c>
      <c r="K39" s="195" t="s">
        <v>384</v>
      </c>
      <c r="L39" s="195" t="s">
        <v>744</v>
      </c>
      <c r="M39" s="196">
        <v>45107</v>
      </c>
      <c r="N39" s="196">
        <v>45110</v>
      </c>
      <c r="O39" s="195" t="s">
        <v>725</v>
      </c>
      <c r="P39" s="197" t="s">
        <v>803</v>
      </c>
      <c r="Q39" s="93" t="s">
        <v>385</v>
      </c>
      <c r="R39" s="93" t="s">
        <v>375</v>
      </c>
      <c r="S39" s="93" t="s">
        <v>376</v>
      </c>
      <c r="T39" s="94">
        <v>43418.700370370374</v>
      </c>
    </row>
    <row r="40" spans="1:20" ht="39.6" x14ac:dyDescent="0.25">
      <c r="A40" s="193" t="str">
        <f t="shared" si="1"/>
        <v>x-403</v>
      </c>
      <c r="B40" s="194" t="s">
        <v>46</v>
      </c>
      <c r="C40" s="194" t="s">
        <v>48</v>
      </c>
      <c r="D40" s="194" t="s">
        <v>369</v>
      </c>
      <c r="E40" s="195" t="s">
        <v>386</v>
      </c>
      <c r="F40" s="195" t="s">
        <v>312</v>
      </c>
      <c r="G40" s="195" t="s">
        <v>273</v>
      </c>
      <c r="H40" s="195">
        <v>1</v>
      </c>
      <c r="I40" s="195">
        <v>403</v>
      </c>
      <c r="J40" s="195" t="s">
        <v>387</v>
      </c>
      <c r="K40" s="195" t="s">
        <v>384</v>
      </c>
      <c r="L40" s="195" t="s">
        <v>744</v>
      </c>
      <c r="M40" s="196">
        <v>45107</v>
      </c>
      <c r="N40" s="196">
        <v>45110</v>
      </c>
      <c r="O40" s="195" t="s">
        <v>725</v>
      </c>
      <c r="P40" s="197" t="s">
        <v>803</v>
      </c>
      <c r="Q40" s="93" t="s">
        <v>388</v>
      </c>
      <c r="R40" s="93" t="s">
        <v>375</v>
      </c>
      <c r="S40" s="93" t="s">
        <v>376</v>
      </c>
      <c r="T40" s="94">
        <v>43418.700370370374</v>
      </c>
    </row>
    <row r="41" spans="1:20" ht="39.6" x14ac:dyDescent="0.25">
      <c r="A41" s="193" t="str">
        <f t="shared" si="1"/>
        <v>x-404</v>
      </c>
      <c r="B41" s="194" t="s">
        <v>46</v>
      </c>
      <c r="C41" s="194" t="s">
        <v>48</v>
      </c>
      <c r="D41" s="194" t="s">
        <v>369</v>
      </c>
      <c r="E41" s="195" t="s">
        <v>389</v>
      </c>
      <c r="F41" s="195" t="s">
        <v>312</v>
      </c>
      <c r="G41" s="195" t="s">
        <v>371</v>
      </c>
      <c r="H41" s="195">
        <v>1</v>
      </c>
      <c r="I41" s="195">
        <v>404</v>
      </c>
      <c r="J41" s="195" t="s">
        <v>390</v>
      </c>
      <c r="K41" s="195" t="s">
        <v>391</v>
      </c>
      <c r="L41" s="195" t="s">
        <v>744</v>
      </c>
      <c r="M41" s="196">
        <v>45107</v>
      </c>
      <c r="N41" s="196">
        <v>45110</v>
      </c>
      <c r="O41" s="195" t="s">
        <v>725</v>
      </c>
      <c r="P41" s="197" t="s">
        <v>803</v>
      </c>
      <c r="Q41" s="93" t="s">
        <v>392</v>
      </c>
      <c r="R41" s="93" t="s">
        <v>375</v>
      </c>
      <c r="S41" s="93" t="s">
        <v>376</v>
      </c>
      <c r="T41" s="94">
        <v>43418.700370370374</v>
      </c>
    </row>
    <row r="42" spans="1:20" ht="39.6" x14ac:dyDescent="0.25">
      <c r="A42" s="193" t="str">
        <f t="shared" si="1"/>
        <v>x-404</v>
      </c>
      <c r="B42" s="194" t="s">
        <v>46</v>
      </c>
      <c r="C42" s="194" t="s">
        <v>48</v>
      </c>
      <c r="D42" s="194" t="s">
        <v>369</v>
      </c>
      <c r="E42" s="195" t="s">
        <v>393</v>
      </c>
      <c r="F42" s="195" t="s">
        <v>312</v>
      </c>
      <c r="G42" s="195" t="s">
        <v>273</v>
      </c>
      <c r="H42" s="195">
        <v>1</v>
      </c>
      <c r="I42" s="195">
        <v>404</v>
      </c>
      <c r="J42" s="195" t="s">
        <v>394</v>
      </c>
      <c r="K42" s="195" t="s">
        <v>391</v>
      </c>
      <c r="L42" s="195" t="s">
        <v>744</v>
      </c>
      <c r="M42" s="196">
        <v>45107</v>
      </c>
      <c r="N42" s="196">
        <v>45110</v>
      </c>
      <c r="O42" s="195" t="s">
        <v>725</v>
      </c>
      <c r="P42" s="197" t="s">
        <v>803</v>
      </c>
      <c r="Q42" s="93" t="s">
        <v>395</v>
      </c>
      <c r="R42" s="93" t="s">
        <v>375</v>
      </c>
      <c r="S42" s="93" t="s">
        <v>376</v>
      </c>
      <c r="T42" s="94">
        <v>43418.700370370374</v>
      </c>
    </row>
    <row r="43" spans="1:20" ht="39.6" x14ac:dyDescent="0.25">
      <c r="A43" s="193" t="str">
        <f t="shared" si="1"/>
        <v>x-405</v>
      </c>
      <c r="B43" s="194" t="s">
        <v>46</v>
      </c>
      <c r="C43" s="194" t="s">
        <v>48</v>
      </c>
      <c r="D43" s="194" t="s">
        <v>369</v>
      </c>
      <c r="E43" s="195" t="s">
        <v>396</v>
      </c>
      <c r="F43" s="195" t="s">
        <v>312</v>
      </c>
      <c r="G43" s="195" t="s">
        <v>371</v>
      </c>
      <c r="H43" s="195">
        <v>1</v>
      </c>
      <c r="I43" s="195">
        <v>405</v>
      </c>
      <c r="J43" s="195" t="s">
        <v>397</v>
      </c>
      <c r="K43" s="195" t="s">
        <v>398</v>
      </c>
      <c r="L43" s="195" t="s">
        <v>744</v>
      </c>
      <c r="M43" s="196">
        <v>45107</v>
      </c>
      <c r="N43" s="196">
        <v>45110</v>
      </c>
      <c r="O43" s="195" t="s">
        <v>725</v>
      </c>
      <c r="P43" s="197" t="s">
        <v>803</v>
      </c>
      <c r="Q43" s="93" t="s">
        <v>399</v>
      </c>
      <c r="R43" s="93" t="s">
        <v>375</v>
      </c>
      <c r="S43" s="93" t="s">
        <v>376</v>
      </c>
      <c r="T43" s="94">
        <v>43418.700370370374</v>
      </c>
    </row>
    <row r="44" spans="1:20" ht="39.6" x14ac:dyDescent="0.25">
      <c r="A44" s="193" t="str">
        <f t="shared" si="1"/>
        <v>x-406</v>
      </c>
      <c r="B44" s="194" t="s">
        <v>46</v>
      </c>
      <c r="C44" s="194" t="s">
        <v>48</v>
      </c>
      <c r="D44" s="194" t="s">
        <v>369</v>
      </c>
      <c r="E44" s="195" t="s">
        <v>400</v>
      </c>
      <c r="F44" s="195" t="s">
        <v>312</v>
      </c>
      <c r="G44" s="195" t="s">
        <v>371</v>
      </c>
      <c r="H44" s="195">
        <v>1</v>
      </c>
      <c r="I44" s="195">
        <v>406</v>
      </c>
      <c r="J44" s="195" t="s">
        <v>401</v>
      </c>
      <c r="K44" s="195" t="s">
        <v>402</v>
      </c>
      <c r="L44" s="195" t="s">
        <v>744</v>
      </c>
      <c r="M44" s="196">
        <v>45107</v>
      </c>
      <c r="N44" s="196">
        <v>45110</v>
      </c>
      <c r="O44" s="195" t="s">
        <v>725</v>
      </c>
      <c r="P44" s="197" t="s">
        <v>803</v>
      </c>
      <c r="Q44" s="93" t="s">
        <v>403</v>
      </c>
      <c r="R44" s="93" t="s">
        <v>375</v>
      </c>
      <c r="S44" s="93" t="s">
        <v>381</v>
      </c>
      <c r="T44" s="94">
        <v>43427.755208333336</v>
      </c>
    </row>
    <row r="45" spans="1:20" ht="26.4" x14ac:dyDescent="0.25">
      <c r="A45" s="193" t="str">
        <f t="shared" si="1"/>
        <v>x-407</v>
      </c>
      <c r="B45" s="194" t="s">
        <v>46</v>
      </c>
      <c r="C45" s="194" t="s">
        <v>48</v>
      </c>
      <c r="D45" s="194" t="s">
        <v>369</v>
      </c>
      <c r="E45" s="195" t="s">
        <v>404</v>
      </c>
      <c r="F45" s="195" t="s">
        <v>312</v>
      </c>
      <c r="G45" s="195" t="s">
        <v>371</v>
      </c>
      <c r="H45" s="195">
        <v>1</v>
      </c>
      <c r="I45" s="195">
        <v>407</v>
      </c>
      <c r="J45" s="195" t="s">
        <v>405</v>
      </c>
      <c r="K45" s="195" t="s">
        <v>406</v>
      </c>
      <c r="L45" s="195" t="s">
        <v>744</v>
      </c>
      <c r="M45" s="196">
        <v>45107</v>
      </c>
      <c r="N45" s="196">
        <v>45110</v>
      </c>
      <c r="O45" s="195" t="s">
        <v>725</v>
      </c>
      <c r="P45" s="197" t="s">
        <v>803</v>
      </c>
      <c r="Q45" s="93" t="s">
        <v>407</v>
      </c>
      <c r="R45" s="93" t="s">
        <v>375</v>
      </c>
      <c r="S45" s="93" t="s">
        <v>376</v>
      </c>
      <c r="T45" s="94">
        <v>43418.700370370374</v>
      </c>
    </row>
    <row r="46" spans="1:20" ht="39.6" x14ac:dyDescent="0.25">
      <c r="A46" s="193" t="str">
        <f t="shared" si="1"/>
        <v>x-408</v>
      </c>
      <c r="B46" s="194" t="s">
        <v>46</v>
      </c>
      <c r="C46" s="194" t="s">
        <v>48</v>
      </c>
      <c r="D46" s="194" t="s">
        <v>369</v>
      </c>
      <c r="E46" s="195" t="s">
        <v>408</v>
      </c>
      <c r="F46" s="195" t="s">
        <v>312</v>
      </c>
      <c r="G46" s="195" t="s">
        <v>371</v>
      </c>
      <c r="H46" s="195">
        <v>1</v>
      </c>
      <c r="I46" s="195">
        <v>408</v>
      </c>
      <c r="J46" s="195" t="s">
        <v>409</v>
      </c>
      <c r="K46" s="195" t="s">
        <v>410</v>
      </c>
      <c r="L46" s="195" t="s">
        <v>744</v>
      </c>
      <c r="M46" s="196">
        <v>45107</v>
      </c>
      <c r="N46" s="196">
        <v>45110</v>
      </c>
      <c r="O46" s="195" t="s">
        <v>725</v>
      </c>
      <c r="P46" s="197" t="s">
        <v>803</v>
      </c>
      <c r="Q46" s="93" t="s">
        <v>411</v>
      </c>
      <c r="R46" s="93" t="s">
        <v>375</v>
      </c>
      <c r="S46" s="93" t="s">
        <v>376</v>
      </c>
      <c r="T46" s="94">
        <v>43418.700370370374</v>
      </c>
    </row>
    <row r="47" spans="1:20" ht="39.6" x14ac:dyDescent="0.25">
      <c r="A47" s="193" t="str">
        <f t="shared" si="1"/>
        <v>x-409</v>
      </c>
      <c r="B47" s="194" t="s">
        <v>46</v>
      </c>
      <c r="C47" s="194" t="s">
        <v>48</v>
      </c>
      <c r="D47" s="194" t="s">
        <v>369</v>
      </c>
      <c r="E47" s="195" t="s">
        <v>412</v>
      </c>
      <c r="F47" s="195" t="s">
        <v>312</v>
      </c>
      <c r="G47" s="195" t="s">
        <v>371</v>
      </c>
      <c r="H47" s="195">
        <v>1</v>
      </c>
      <c r="I47" s="195">
        <v>409</v>
      </c>
      <c r="J47" s="195" t="s">
        <v>413</v>
      </c>
      <c r="K47" s="195" t="s">
        <v>414</v>
      </c>
      <c r="L47" s="195" t="s">
        <v>744</v>
      </c>
      <c r="M47" s="196">
        <v>45107</v>
      </c>
      <c r="N47" s="196">
        <v>45110</v>
      </c>
      <c r="O47" s="195" t="s">
        <v>725</v>
      </c>
      <c r="P47" s="197" t="s">
        <v>803</v>
      </c>
      <c r="Q47" s="93" t="s">
        <v>415</v>
      </c>
      <c r="R47" s="93" t="s">
        <v>375</v>
      </c>
      <c r="S47" s="93" t="s">
        <v>376</v>
      </c>
      <c r="T47" s="94">
        <v>43418.700370370374</v>
      </c>
    </row>
    <row r="48" spans="1:20" ht="39.6" x14ac:dyDescent="0.25">
      <c r="A48" s="193" t="str">
        <f t="shared" si="1"/>
        <v>x-409</v>
      </c>
      <c r="B48" s="194" t="s">
        <v>46</v>
      </c>
      <c r="C48" s="194" t="s">
        <v>48</v>
      </c>
      <c r="D48" s="194" t="s">
        <v>369</v>
      </c>
      <c r="E48" s="195" t="s">
        <v>416</v>
      </c>
      <c r="F48" s="195" t="s">
        <v>312</v>
      </c>
      <c r="G48" s="195" t="s">
        <v>371</v>
      </c>
      <c r="H48" s="195">
        <v>1</v>
      </c>
      <c r="I48" s="195">
        <v>409</v>
      </c>
      <c r="J48" s="195" t="s">
        <v>417</v>
      </c>
      <c r="K48" s="195" t="s">
        <v>414</v>
      </c>
      <c r="L48" s="195" t="s">
        <v>744</v>
      </c>
      <c r="M48" s="196">
        <v>45107</v>
      </c>
      <c r="N48" s="196">
        <v>45110</v>
      </c>
      <c r="O48" s="195" t="s">
        <v>725</v>
      </c>
      <c r="P48" s="197" t="s">
        <v>803</v>
      </c>
      <c r="Q48" s="93" t="s">
        <v>418</v>
      </c>
      <c r="R48" s="93" t="s">
        <v>375</v>
      </c>
      <c r="S48" s="93" t="s">
        <v>376</v>
      </c>
      <c r="T48" s="94">
        <v>43418.700370370374</v>
      </c>
    </row>
    <row r="49" spans="1:20" ht="39.6" x14ac:dyDescent="0.25">
      <c r="A49" s="193" t="str">
        <f t="shared" si="1"/>
        <v>x-410</v>
      </c>
      <c r="B49" s="194" t="s">
        <v>46</v>
      </c>
      <c r="C49" s="194" t="s">
        <v>48</v>
      </c>
      <c r="D49" s="194" t="s">
        <v>369</v>
      </c>
      <c r="E49" s="195" t="s">
        <v>419</v>
      </c>
      <c r="F49" s="195" t="s">
        <v>312</v>
      </c>
      <c r="G49" s="195" t="s">
        <v>371</v>
      </c>
      <c r="H49" s="195">
        <v>1</v>
      </c>
      <c r="I49" s="195">
        <v>410</v>
      </c>
      <c r="J49" s="195" t="s">
        <v>420</v>
      </c>
      <c r="K49" s="195" t="s">
        <v>421</v>
      </c>
      <c r="L49" s="195" t="s">
        <v>744</v>
      </c>
      <c r="M49" s="196">
        <v>45107</v>
      </c>
      <c r="N49" s="196">
        <v>45110</v>
      </c>
      <c r="O49" s="195" t="s">
        <v>725</v>
      </c>
      <c r="P49" s="197" t="s">
        <v>803</v>
      </c>
      <c r="Q49" s="93" t="s">
        <v>422</v>
      </c>
      <c r="R49" s="93" t="s">
        <v>375</v>
      </c>
      <c r="S49" s="93" t="s">
        <v>376</v>
      </c>
      <c r="T49" s="94">
        <v>43418.700370370374</v>
      </c>
    </row>
    <row r="50" spans="1:20" ht="39.6" x14ac:dyDescent="0.25">
      <c r="A50" s="193" t="str">
        <f t="shared" si="1"/>
        <v>x-410</v>
      </c>
      <c r="B50" s="194" t="s">
        <v>46</v>
      </c>
      <c r="C50" s="194" t="s">
        <v>48</v>
      </c>
      <c r="D50" s="194" t="s">
        <v>369</v>
      </c>
      <c r="E50" s="195" t="s">
        <v>423</v>
      </c>
      <c r="F50" s="195" t="s">
        <v>312</v>
      </c>
      <c r="G50" s="195" t="s">
        <v>371</v>
      </c>
      <c r="H50" s="195">
        <v>1</v>
      </c>
      <c r="I50" s="195">
        <v>410</v>
      </c>
      <c r="J50" s="195" t="s">
        <v>424</v>
      </c>
      <c r="K50" s="195" t="s">
        <v>421</v>
      </c>
      <c r="L50" s="195" t="s">
        <v>744</v>
      </c>
      <c r="M50" s="196">
        <v>45107</v>
      </c>
      <c r="N50" s="196">
        <v>45110</v>
      </c>
      <c r="O50" s="195" t="s">
        <v>725</v>
      </c>
      <c r="P50" s="197" t="s">
        <v>803</v>
      </c>
      <c r="Q50" s="93" t="s">
        <v>425</v>
      </c>
      <c r="R50" s="93" t="s">
        <v>375</v>
      </c>
      <c r="S50" s="93" t="s">
        <v>376</v>
      </c>
      <c r="T50" s="94">
        <v>43418.700370370374</v>
      </c>
    </row>
    <row r="51" spans="1:20" ht="26.4" x14ac:dyDescent="0.25">
      <c r="A51" s="193" t="str">
        <f t="shared" si="1"/>
        <v>x-411</v>
      </c>
      <c r="B51" s="194" t="s">
        <v>46</v>
      </c>
      <c r="C51" s="194" t="s">
        <v>48</v>
      </c>
      <c r="D51" s="194" t="s">
        <v>369</v>
      </c>
      <c r="E51" s="195" t="s">
        <v>426</v>
      </c>
      <c r="F51" s="195" t="s">
        <v>312</v>
      </c>
      <c r="G51" s="195" t="s">
        <v>371</v>
      </c>
      <c r="H51" s="195">
        <v>2</v>
      </c>
      <c r="I51" s="195">
        <v>411</v>
      </c>
      <c r="J51" s="195" t="s">
        <v>427</v>
      </c>
      <c r="K51" s="195" t="s">
        <v>428</v>
      </c>
      <c r="L51" s="195" t="s">
        <v>744</v>
      </c>
      <c r="M51" s="196">
        <v>45107</v>
      </c>
      <c r="N51" s="196">
        <v>45110</v>
      </c>
      <c r="O51" s="195" t="s">
        <v>725</v>
      </c>
      <c r="P51" s="197" t="s">
        <v>803</v>
      </c>
      <c r="Q51" s="93" t="s">
        <v>429</v>
      </c>
      <c r="R51" s="93" t="s">
        <v>375</v>
      </c>
      <c r="S51" s="93" t="s">
        <v>376</v>
      </c>
      <c r="T51" s="94">
        <v>43418.700370370374</v>
      </c>
    </row>
    <row r="52" spans="1:20" ht="26.4" x14ac:dyDescent="0.25">
      <c r="A52" s="193" t="str">
        <f t="shared" si="1"/>
        <v>x-412</v>
      </c>
      <c r="B52" s="194" t="s">
        <v>46</v>
      </c>
      <c r="C52" s="194" t="s">
        <v>48</v>
      </c>
      <c r="D52" s="194" t="s">
        <v>369</v>
      </c>
      <c r="E52" s="195" t="s">
        <v>430</v>
      </c>
      <c r="F52" s="195" t="s">
        <v>312</v>
      </c>
      <c r="G52" s="195" t="s">
        <v>371</v>
      </c>
      <c r="H52" s="195">
        <v>1</v>
      </c>
      <c r="I52" s="195">
        <v>412</v>
      </c>
      <c r="J52" s="195" t="s">
        <v>431</v>
      </c>
      <c r="K52" s="195" t="s">
        <v>432</v>
      </c>
      <c r="L52" s="195" t="s">
        <v>744</v>
      </c>
      <c r="M52" s="196">
        <v>45107</v>
      </c>
      <c r="N52" s="196">
        <v>45110</v>
      </c>
      <c r="O52" s="195" t="s">
        <v>725</v>
      </c>
      <c r="P52" s="197" t="s">
        <v>803</v>
      </c>
      <c r="Q52" s="93" t="s">
        <v>433</v>
      </c>
      <c r="R52" s="93" t="s">
        <v>375</v>
      </c>
      <c r="S52" s="93" t="s">
        <v>376</v>
      </c>
      <c r="T52" s="94">
        <v>43418.700370370374</v>
      </c>
    </row>
    <row r="53" spans="1:20" ht="39.6" x14ac:dyDescent="0.25">
      <c r="A53" s="193" t="str">
        <f t="shared" si="1"/>
        <v>x-413</v>
      </c>
      <c r="B53" s="194" t="s">
        <v>46</v>
      </c>
      <c r="C53" s="194" t="s">
        <v>48</v>
      </c>
      <c r="D53" s="194" t="s">
        <v>369</v>
      </c>
      <c r="E53" s="195" t="s">
        <v>434</v>
      </c>
      <c r="F53" s="195" t="s">
        <v>312</v>
      </c>
      <c r="G53" s="195" t="s">
        <v>371</v>
      </c>
      <c r="H53" s="195">
        <v>1</v>
      </c>
      <c r="I53" s="195">
        <v>413</v>
      </c>
      <c r="J53" s="195" t="s">
        <v>435</v>
      </c>
      <c r="K53" s="195" t="s">
        <v>436</v>
      </c>
      <c r="L53" s="195" t="s">
        <v>744</v>
      </c>
      <c r="M53" s="196">
        <v>45107</v>
      </c>
      <c r="N53" s="196">
        <v>45110</v>
      </c>
      <c r="O53" s="195" t="s">
        <v>725</v>
      </c>
      <c r="P53" s="197" t="s">
        <v>803</v>
      </c>
      <c r="Q53" s="93" t="s">
        <v>437</v>
      </c>
      <c r="R53" s="93" t="s">
        <v>375</v>
      </c>
      <c r="S53" s="93" t="s">
        <v>376</v>
      </c>
      <c r="T53" s="94">
        <v>43418.700370370374</v>
      </c>
    </row>
    <row r="54" spans="1:20" ht="39.6" x14ac:dyDescent="0.25">
      <c r="A54" s="193" t="str">
        <f t="shared" si="1"/>
        <v>x-414</v>
      </c>
      <c r="B54" s="194" t="s">
        <v>46</v>
      </c>
      <c r="C54" s="194" t="s">
        <v>48</v>
      </c>
      <c r="D54" s="194" t="s">
        <v>369</v>
      </c>
      <c r="E54" s="195" t="s">
        <v>438</v>
      </c>
      <c r="F54" s="195" t="s">
        <v>312</v>
      </c>
      <c r="G54" s="195" t="s">
        <v>371</v>
      </c>
      <c r="H54" s="195">
        <v>1</v>
      </c>
      <c r="I54" s="195">
        <v>414</v>
      </c>
      <c r="J54" s="195" t="s">
        <v>439</v>
      </c>
      <c r="K54" s="195" t="s">
        <v>440</v>
      </c>
      <c r="L54" s="195" t="s">
        <v>744</v>
      </c>
      <c r="M54" s="196">
        <v>45107</v>
      </c>
      <c r="N54" s="196">
        <v>45110</v>
      </c>
      <c r="O54" s="195" t="s">
        <v>725</v>
      </c>
      <c r="P54" s="197" t="s">
        <v>803</v>
      </c>
      <c r="Q54" s="93" t="s">
        <v>441</v>
      </c>
      <c r="R54" s="93" t="s">
        <v>375</v>
      </c>
      <c r="S54" s="93" t="s">
        <v>376</v>
      </c>
      <c r="T54" s="94">
        <v>43418.700370370374</v>
      </c>
    </row>
    <row r="55" spans="1:20" ht="39.6" x14ac:dyDescent="0.25">
      <c r="A55" s="193" t="str">
        <f t="shared" si="1"/>
        <v>x-415</v>
      </c>
      <c r="B55" s="194" t="s">
        <v>46</v>
      </c>
      <c r="C55" s="194" t="s">
        <v>48</v>
      </c>
      <c r="D55" s="194" t="s">
        <v>369</v>
      </c>
      <c r="E55" s="195" t="s">
        <v>442</v>
      </c>
      <c r="F55" s="195" t="s">
        <v>312</v>
      </c>
      <c r="G55" s="195" t="s">
        <v>371</v>
      </c>
      <c r="H55" s="195">
        <v>1</v>
      </c>
      <c r="I55" s="195">
        <v>415</v>
      </c>
      <c r="J55" s="195" t="s">
        <v>443</v>
      </c>
      <c r="K55" s="195" t="s">
        <v>444</v>
      </c>
      <c r="L55" s="195" t="s">
        <v>744</v>
      </c>
      <c r="M55" s="196">
        <v>45107</v>
      </c>
      <c r="N55" s="196">
        <v>45110</v>
      </c>
      <c r="O55" s="195" t="s">
        <v>725</v>
      </c>
      <c r="P55" s="197" t="s">
        <v>803</v>
      </c>
      <c r="Q55" s="93" t="s">
        <v>445</v>
      </c>
      <c r="R55" s="93" t="s">
        <v>375</v>
      </c>
      <c r="S55" s="93" t="s">
        <v>376</v>
      </c>
      <c r="T55" s="94">
        <v>43418.700370370374</v>
      </c>
    </row>
    <row r="56" spans="1:20" ht="39.6" x14ac:dyDescent="0.25">
      <c r="A56" s="193" t="str">
        <f t="shared" si="1"/>
        <v>x-415</v>
      </c>
      <c r="B56" s="194" t="s">
        <v>46</v>
      </c>
      <c r="C56" s="194" t="s">
        <v>48</v>
      </c>
      <c r="D56" s="194" t="s">
        <v>369</v>
      </c>
      <c r="E56" s="195" t="s">
        <v>446</v>
      </c>
      <c r="F56" s="195" t="s">
        <v>312</v>
      </c>
      <c r="G56" s="195" t="s">
        <v>371</v>
      </c>
      <c r="H56" s="195">
        <v>1</v>
      </c>
      <c r="I56" s="195">
        <v>415</v>
      </c>
      <c r="J56" s="195" t="s">
        <v>447</v>
      </c>
      <c r="K56" s="195" t="s">
        <v>444</v>
      </c>
      <c r="L56" s="195" t="s">
        <v>744</v>
      </c>
      <c r="M56" s="196">
        <v>45107</v>
      </c>
      <c r="N56" s="196">
        <v>45110</v>
      </c>
      <c r="O56" s="195" t="s">
        <v>725</v>
      </c>
      <c r="P56" s="197" t="s">
        <v>803</v>
      </c>
      <c r="Q56" s="93" t="s">
        <v>448</v>
      </c>
      <c r="R56" s="93" t="s">
        <v>375</v>
      </c>
      <c r="S56" s="93" t="s">
        <v>376</v>
      </c>
      <c r="T56" s="94">
        <v>43418.700370370374</v>
      </c>
    </row>
    <row r="57" spans="1:20" ht="26.4" x14ac:dyDescent="0.25">
      <c r="A57" s="193" t="str">
        <f t="shared" si="1"/>
        <v>x-416</v>
      </c>
      <c r="B57" s="194" t="s">
        <v>46</v>
      </c>
      <c r="C57" s="194" t="s">
        <v>47</v>
      </c>
      <c r="D57" s="194" t="s">
        <v>369</v>
      </c>
      <c r="E57" s="195" t="s">
        <v>449</v>
      </c>
      <c r="F57" s="195" t="s">
        <v>312</v>
      </c>
      <c r="G57" s="195" t="s">
        <v>450</v>
      </c>
      <c r="H57" s="195">
        <v>0</v>
      </c>
      <c r="I57" s="195">
        <v>416</v>
      </c>
      <c r="J57" s="195" t="s">
        <v>451</v>
      </c>
      <c r="K57" s="195" t="s">
        <v>452</v>
      </c>
      <c r="L57" s="195" t="s">
        <v>744</v>
      </c>
      <c r="M57" s="196">
        <v>45107</v>
      </c>
      <c r="N57" s="196">
        <v>45110</v>
      </c>
      <c r="O57" s="195" t="s">
        <v>725</v>
      </c>
      <c r="P57" s="197" t="s">
        <v>803</v>
      </c>
      <c r="Q57" s="93" t="s">
        <v>453</v>
      </c>
      <c r="R57" s="93" t="s">
        <v>375</v>
      </c>
      <c r="S57" s="93" t="s">
        <v>376</v>
      </c>
      <c r="T57" s="94">
        <v>43418.700370370374</v>
      </c>
    </row>
    <row r="58" spans="1:20" ht="26.4" x14ac:dyDescent="0.25">
      <c r="A58" s="193" t="str">
        <f t="shared" si="1"/>
        <v>x-417</v>
      </c>
      <c r="B58" s="194" t="s">
        <v>46</v>
      </c>
      <c r="C58" s="194" t="s">
        <v>48</v>
      </c>
      <c r="D58" s="194" t="s">
        <v>454</v>
      </c>
      <c r="E58" s="195" t="s">
        <v>455</v>
      </c>
      <c r="F58" s="195" t="s">
        <v>312</v>
      </c>
      <c r="G58" s="195" t="s">
        <v>371</v>
      </c>
      <c r="H58" s="195">
        <v>2</v>
      </c>
      <c r="I58" s="195">
        <v>417</v>
      </c>
      <c r="J58" s="195" t="s">
        <v>456</v>
      </c>
      <c r="K58" s="195" t="s">
        <v>457</v>
      </c>
      <c r="L58" s="195" t="s">
        <v>744</v>
      </c>
      <c r="M58" s="196">
        <v>45107</v>
      </c>
      <c r="N58" s="196">
        <v>45110</v>
      </c>
      <c r="O58" s="195" t="s">
        <v>725</v>
      </c>
      <c r="P58" s="197" t="s">
        <v>803</v>
      </c>
      <c r="Q58" s="93" t="s">
        <v>458</v>
      </c>
      <c r="R58" s="93" t="s">
        <v>375</v>
      </c>
      <c r="S58" s="93" t="s">
        <v>376</v>
      </c>
      <c r="T58" s="94">
        <v>43418.700370370374</v>
      </c>
    </row>
    <row r="59" spans="1:20" ht="39.6" x14ac:dyDescent="0.25">
      <c r="A59" s="193" t="str">
        <f t="shared" si="1"/>
        <v>x-418</v>
      </c>
      <c r="B59" s="194" t="s">
        <v>46</v>
      </c>
      <c r="C59" s="194" t="s">
        <v>48</v>
      </c>
      <c r="D59" s="194" t="s">
        <v>454</v>
      </c>
      <c r="E59" s="195" t="s">
        <v>459</v>
      </c>
      <c r="F59" s="195" t="s">
        <v>312</v>
      </c>
      <c r="G59" s="195" t="s">
        <v>371</v>
      </c>
      <c r="H59" s="195">
        <v>2</v>
      </c>
      <c r="I59" s="195">
        <v>418</v>
      </c>
      <c r="J59" s="195" t="s">
        <v>460</v>
      </c>
      <c r="K59" s="195" t="s">
        <v>461</v>
      </c>
      <c r="L59" s="195" t="s">
        <v>744</v>
      </c>
      <c r="M59" s="196">
        <v>45107</v>
      </c>
      <c r="N59" s="196">
        <v>45110</v>
      </c>
      <c r="O59" s="195" t="s">
        <v>725</v>
      </c>
      <c r="P59" s="197" t="s">
        <v>803</v>
      </c>
      <c r="Q59" s="93" t="s">
        <v>462</v>
      </c>
      <c r="R59" s="93" t="s">
        <v>375</v>
      </c>
      <c r="S59" s="93" t="s">
        <v>381</v>
      </c>
      <c r="T59" s="94">
        <v>43427.755208333336</v>
      </c>
    </row>
    <row r="60" spans="1:20" ht="39.6" x14ac:dyDescent="0.25">
      <c r="A60" s="193" t="str">
        <f t="shared" si="1"/>
        <v>x-419</v>
      </c>
      <c r="B60" s="194" t="s">
        <v>46</v>
      </c>
      <c r="C60" s="194" t="s">
        <v>48</v>
      </c>
      <c r="D60" s="194" t="s">
        <v>454</v>
      </c>
      <c r="E60" s="195" t="s">
        <v>463</v>
      </c>
      <c r="F60" s="195" t="s">
        <v>312</v>
      </c>
      <c r="G60" s="195" t="s">
        <v>371</v>
      </c>
      <c r="H60" s="195">
        <v>2</v>
      </c>
      <c r="I60" s="195">
        <v>419</v>
      </c>
      <c r="J60" s="195" t="s">
        <v>464</v>
      </c>
      <c r="K60" s="195" t="s">
        <v>465</v>
      </c>
      <c r="L60" s="195" t="s">
        <v>744</v>
      </c>
      <c r="M60" s="196">
        <v>45107</v>
      </c>
      <c r="N60" s="196">
        <v>45110</v>
      </c>
      <c r="O60" s="195" t="s">
        <v>725</v>
      </c>
      <c r="P60" s="197" t="s">
        <v>803</v>
      </c>
      <c r="Q60" s="93" t="s">
        <v>466</v>
      </c>
      <c r="R60" s="93" t="s">
        <v>375</v>
      </c>
      <c r="S60" s="93" t="s">
        <v>376</v>
      </c>
      <c r="T60" s="94">
        <v>43418.700370370374</v>
      </c>
    </row>
    <row r="61" spans="1:20" ht="39.6" x14ac:dyDescent="0.25">
      <c r="A61" s="193" t="str">
        <f t="shared" si="1"/>
        <v>x-420</v>
      </c>
      <c r="B61" s="194" t="s">
        <v>46</v>
      </c>
      <c r="C61" s="194" t="s">
        <v>48</v>
      </c>
      <c r="D61" s="194" t="s">
        <v>454</v>
      </c>
      <c r="E61" s="195" t="s">
        <v>467</v>
      </c>
      <c r="F61" s="195" t="s">
        <v>312</v>
      </c>
      <c r="G61" s="195" t="s">
        <v>371</v>
      </c>
      <c r="H61" s="195">
        <v>2</v>
      </c>
      <c r="I61" s="195">
        <v>420</v>
      </c>
      <c r="J61" s="195" t="s">
        <v>468</v>
      </c>
      <c r="K61" s="195" t="s">
        <v>469</v>
      </c>
      <c r="L61" s="195" t="s">
        <v>744</v>
      </c>
      <c r="M61" s="196">
        <v>45107</v>
      </c>
      <c r="N61" s="196">
        <v>45110</v>
      </c>
      <c r="O61" s="195" t="s">
        <v>725</v>
      </c>
      <c r="P61" s="197" t="s">
        <v>803</v>
      </c>
      <c r="Q61" s="93" t="s">
        <v>470</v>
      </c>
      <c r="R61" s="93" t="s">
        <v>375</v>
      </c>
      <c r="S61" s="93" t="s">
        <v>376</v>
      </c>
      <c r="T61" s="94">
        <v>43418.700370370374</v>
      </c>
    </row>
    <row r="62" spans="1:20" ht="39.6" x14ac:dyDescent="0.25">
      <c r="A62" s="193" t="str">
        <f t="shared" si="1"/>
        <v>x-421</v>
      </c>
      <c r="B62" s="194" t="s">
        <v>46</v>
      </c>
      <c r="C62" s="194" t="s">
        <v>47</v>
      </c>
      <c r="D62" s="194" t="s">
        <v>454</v>
      </c>
      <c r="E62" s="195" t="s">
        <v>471</v>
      </c>
      <c r="F62" s="195" t="s">
        <v>312</v>
      </c>
      <c r="G62" s="195" t="s">
        <v>472</v>
      </c>
      <c r="H62" s="195">
        <v>0</v>
      </c>
      <c r="I62" s="195">
        <v>421</v>
      </c>
      <c r="J62" s="195" t="s">
        <v>473</v>
      </c>
      <c r="K62" s="195" t="s">
        <v>474</v>
      </c>
      <c r="L62" s="195" t="s">
        <v>744</v>
      </c>
      <c r="M62" s="196">
        <v>45107</v>
      </c>
      <c r="N62" s="196">
        <v>45110</v>
      </c>
      <c r="O62" s="195" t="s">
        <v>725</v>
      </c>
      <c r="P62" s="197" t="s">
        <v>803</v>
      </c>
      <c r="Q62" s="93" t="s">
        <v>475</v>
      </c>
      <c r="R62" s="93" t="s">
        <v>375</v>
      </c>
      <c r="S62" s="93" t="s">
        <v>376</v>
      </c>
      <c r="T62" s="94">
        <v>43418.700370370374</v>
      </c>
    </row>
    <row r="63" spans="1:20" ht="39.6" x14ac:dyDescent="0.25">
      <c r="A63" s="193" t="str">
        <f t="shared" si="1"/>
        <v>x-422</v>
      </c>
      <c r="B63" s="194" t="s">
        <v>46</v>
      </c>
      <c r="C63" s="194" t="s">
        <v>47</v>
      </c>
      <c r="D63" s="194" t="s">
        <v>454</v>
      </c>
      <c r="E63" s="195" t="s">
        <v>476</v>
      </c>
      <c r="F63" s="195" t="s">
        <v>312</v>
      </c>
      <c r="G63" s="195" t="s">
        <v>472</v>
      </c>
      <c r="H63" s="195">
        <v>0</v>
      </c>
      <c r="I63" s="195">
        <v>422</v>
      </c>
      <c r="J63" s="195" t="s">
        <v>477</v>
      </c>
      <c r="K63" s="195" t="s">
        <v>478</v>
      </c>
      <c r="L63" s="195" t="s">
        <v>744</v>
      </c>
      <c r="M63" s="196">
        <v>45107</v>
      </c>
      <c r="N63" s="196">
        <v>45110</v>
      </c>
      <c r="O63" s="195" t="s">
        <v>725</v>
      </c>
      <c r="P63" s="197" t="s">
        <v>803</v>
      </c>
      <c r="Q63" s="93" t="s">
        <v>479</v>
      </c>
      <c r="R63" s="93" t="s">
        <v>375</v>
      </c>
      <c r="S63" s="93" t="s">
        <v>376</v>
      </c>
      <c r="T63" s="94">
        <v>43418.700370370374</v>
      </c>
    </row>
    <row r="64" spans="1:20" ht="39.6" x14ac:dyDescent="0.25">
      <c r="A64" s="193" t="str">
        <f t="shared" si="1"/>
        <v>x-423</v>
      </c>
      <c r="B64" s="194" t="s">
        <v>46</v>
      </c>
      <c r="C64" s="194" t="s">
        <v>48</v>
      </c>
      <c r="D64" s="194" t="s">
        <v>454</v>
      </c>
      <c r="E64" s="195" t="s">
        <v>715</v>
      </c>
      <c r="F64" s="195" t="s">
        <v>312</v>
      </c>
      <c r="G64" s="195" t="s">
        <v>716</v>
      </c>
      <c r="H64" s="195">
        <v>0</v>
      </c>
      <c r="I64" s="195">
        <v>423</v>
      </c>
      <c r="J64" s="195" t="s">
        <v>717</v>
      </c>
      <c r="K64" s="195" t="s">
        <v>718</v>
      </c>
      <c r="L64" s="195" t="s">
        <v>746</v>
      </c>
      <c r="M64" s="196">
        <v>45107</v>
      </c>
      <c r="N64" s="196">
        <v>45110</v>
      </c>
      <c r="O64" s="195" t="s">
        <v>725</v>
      </c>
      <c r="P64" s="197" t="s">
        <v>803</v>
      </c>
      <c r="Q64" s="93"/>
      <c r="R64" s="93"/>
      <c r="S64" s="93"/>
      <c r="T64" s="94"/>
    </row>
    <row r="65" spans="1:20" ht="26.4" x14ac:dyDescent="0.25">
      <c r="A65" s="193" t="str">
        <f t="shared" si="1"/>
        <v>x-424</v>
      </c>
      <c r="B65" s="195" t="s">
        <v>878</v>
      </c>
      <c r="C65" s="195" t="s">
        <v>48</v>
      </c>
      <c r="D65" s="195" t="s">
        <v>369</v>
      </c>
      <c r="E65" s="195" t="s">
        <v>370</v>
      </c>
      <c r="F65" s="195" t="s">
        <v>312</v>
      </c>
      <c r="G65" s="195" t="s">
        <v>371</v>
      </c>
      <c r="H65" s="195">
        <v>1</v>
      </c>
      <c r="I65" s="195">
        <v>424</v>
      </c>
      <c r="J65" s="195" t="s">
        <v>882</v>
      </c>
      <c r="K65" s="195" t="s">
        <v>876</v>
      </c>
      <c r="L65" s="195" t="s">
        <v>744</v>
      </c>
      <c r="M65" s="196">
        <v>45107</v>
      </c>
      <c r="N65" s="196">
        <v>45110</v>
      </c>
      <c r="O65" s="195" t="s">
        <v>725</v>
      </c>
      <c r="P65" s="197" t="s">
        <v>881</v>
      </c>
      <c r="Q65" s="93"/>
      <c r="R65" s="93"/>
      <c r="S65" s="93"/>
      <c r="T65" s="94"/>
    </row>
    <row r="66" spans="1:20" ht="26.4" x14ac:dyDescent="0.25">
      <c r="A66" s="193" t="str">
        <f t="shared" si="1"/>
        <v>x-501</v>
      </c>
      <c r="B66" s="194" t="s">
        <v>46</v>
      </c>
      <c r="C66" s="194" t="s">
        <v>48</v>
      </c>
      <c r="D66" s="194" t="s">
        <v>494</v>
      </c>
      <c r="E66" s="195" t="s">
        <v>495</v>
      </c>
      <c r="F66" s="195" t="s">
        <v>312</v>
      </c>
      <c r="G66" s="195" t="s">
        <v>273</v>
      </c>
      <c r="H66" s="195">
        <v>1</v>
      </c>
      <c r="I66" s="195">
        <v>501</v>
      </c>
      <c r="J66" s="195" t="s">
        <v>496</v>
      </c>
      <c r="K66" s="195" t="s">
        <v>497</v>
      </c>
      <c r="L66" s="195" t="s">
        <v>745</v>
      </c>
      <c r="M66" s="196">
        <v>45138</v>
      </c>
      <c r="N66" s="196">
        <v>45138</v>
      </c>
      <c r="O66" s="195" t="s">
        <v>725</v>
      </c>
      <c r="P66" s="197" t="s">
        <v>803</v>
      </c>
      <c r="Q66" s="93" t="s">
        <v>509</v>
      </c>
      <c r="R66" s="93" t="s">
        <v>375</v>
      </c>
      <c r="S66" s="93" t="s">
        <v>510</v>
      </c>
      <c r="T66" s="94">
        <v>43431.694293981483</v>
      </c>
    </row>
    <row r="67" spans="1:20" ht="26.4" x14ac:dyDescent="0.25">
      <c r="A67" s="193" t="str">
        <f t="shared" si="1"/>
        <v>x-502</v>
      </c>
      <c r="B67" s="194" t="s">
        <v>46</v>
      </c>
      <c r="C67" s="194" t="s">
        <v>48</v>
      </c>
      <c r="D67" s="194" t="s">
        <v>494</v>
      </c>
      <c r="E67" s="195" t="s">
        <v>495</v>
      </c>
      <c r="F67" s="195" t="s">
        <v>312</v>
      </c>
      <c r="G67" s="195" t="s">
        <v>273</v>
      </c>
      <c r="H67" s="195">
        <v>2</v>
      </c>
      <c r="I67" s="195">
        <v>502</v>
      </c>
      <c r="J67" s="195" t="s">
        <v>500</v>
      </c>
      <c r="K67" s="195" t="s">
        <v>501</v>
      </c>
      <c r="L67" s="195" t="s">
        <v>745</v>
      </c>
      <c r="M67" s="196">
        <v>45138</v>
      </c>
      <c r="N67" s="196">
        <v>45138</v>
      </c>
      <c r="O67" s="195" t="s">
        <v>725</v>
      </c>
      <c r="P67" s="197" t="s">
        <v>803</v>
      </c>
      <c r="Q67" s="93" t="s">
        <v>511</v>
      </c>
      <c r="R67" s="93" t="s">
        <v>375</v>
      </c>
      <c r="S67" s="93" t="s">
        <v>510</v>
      </c>
      <c r="T67" s="94">
        <v>43431.694293981483</v>
      </c>
    </row>
    <row r="68" spans="1:20" ht="26.4" x14ac:dyDescent="0.25">
      <c r="A68" s="193" t="str">
        <f t="shared" si="1"/>
        <v>x-503</v>
      </c>
      <c r="B68" s="194" t="s">
        <v>46</v>
      </c>
      <c r="C68" s="194" t="s">
        <v>47</v>
      </c>
      <c r="D68" s="194" t="s">
        <v>494</v>
      </c>
      <c r="E68" s="195" t="s">
        <v>502</v>
      </c>
      <c r="F68" s="195" t="s">
        <v>312</v>
      </c>
      <c r="G68" s="195" t="s">
        <v>273</v>
      </c>
      <c r="H68" s="195">
        <v>0</v>
      </c>
      <c r="I68" s="195">
        <v>503</v>
      </c>
      <c r="J68" s="195" t="s">
        <v>503</v>
      </c>
      <c r="K68" s="195">
        <v>0</v>
      </c>
      <c r="L68" s="195" t="s">
        <v>745</v>
      </c>
      <c r="M68" s="196">
        <v>45138</v>
      </c>
      <c r="N68" s="196">
        <v>45138</v>
      </c>
      <c r="O68" s="195" t="s">
        <v>725</v>
      </c>
      <c r="P68" s="197" t="s">
        <v>803</v>
      </c>
      <c r="Q68" s="93" t="s">
        <v>512</v>
      </c>
      <c r="R68" s="93" t="s">
        <v>375</v>
      </c>
      <c r="S68" s="93" t="s">
        <v>510</v>
      </c>
      <c r="T68" s="94">
        <v>43431.694293981483</v>
      </c>
    </row>
    <row r="69" spans="1:20" ht="26.4" x14ac:dyDescent="0.25">
      <c r="A69" s="193" t="str">
        <f t="shared" si="1"/>
        <v>x-504</v>
      </c>
      <c r="B69" s="194" t="s">
        <v>46</v>
      </c>
      <c r="C69" s="194" t="s">
        <v>48</v>
      </c>
      <c r="D69" s="194" t="s">
        <v>504</v>
      </c>
      <c r="E69" s="195" t="s">
        <v>505</v>
      </c>
      <c r="F69" s="195" t="s">
        <v>312</v>
      </c>
      <c r="G69" s="195" t="s">
        <v>273</v>
      </c>
      <c r="H69" s="195">
        <v>1</v>
      </c>
      <c r="I69" s="195">
        <v>504</v>
      </c>
      <c r="J69" s="195" t="s">
        <v>506</v>
      </c>
      <c r="K69" s="195" t="s">
        <v>507</v>
      </c>
      <c r="L69" s="195" t="s">
        <v>745</v>
      </c>
      <c r="M69" s="196">
        <v>45138</v>
      </c>
      <c r="N69" s="196">
        <v>45138</v>
      </c>
      <c r="O69" s="195" t="s">
        <v>725</v>
      </c>
      <c r="P69" s="197" t="s">
        <v>803</v>
      </c>
      <c r="Q69" s="93" t="s">
        <v>513</v>
      </c>
      <c r="R69" s="93" t="s">
        <v>375</v>
      </c>
      <c r="S69" s="93" t="s">
        <v>510</v>
      </c>
      <c r="T69" s="94">
        <v>43431.694293981483</v>
      </c>
    </row>
    <row r="70" spans="1:20" ht="26.4" x14ac:dyDescent="0.25">
      <c r="A70" s="193" t="str">
        <f>HYPERLINK("#'x-"&amp;I70 &amp; "'!A1","x-"&amp;I70)</f>
        <v>x-505</v>
      </c>
      <c r="B70" s="195" t="s">
        <v>878</v>
      </c>
      <c r="C70" s="195" t="s">
        <v>48</v>
      </c>
      <c r="D70" s="195" t="s">
        <v>494</v>
      </c>
      <c r="E70" s="195" t="s">
        <v>502</v>
      </c>
      <c r="F70" s="195" t="s">
        <v>312</v>
      </c>
      <c r="G70" s="195" t="s">
        <v>273</v>
      </c>
      <c r="H70" s="195">
        <v>1</v>
      </c>
      <c r="I70" s="195">
        <v>505</v>
      </c>
      <c r="J70" s="195" t="s">
        <v>883</v>
      </c>
      <c r="K70" s="195" t="s">
        <v>884</v>
      </c>
      <c r="L70" s="195" t="s">
        <v>885</v>
      </c>
      <c r="M70" s="196">
        <v>45138</v>
      </c>
      <c r="N70" s="196">
        <v>45138</v>
      </c>
      <c r="O70" s="195" t="s">
        <v>725</v>
      </c>
      <c r="P70" s="197" t="s">
        <v>803</v>
      </c>
      <c r="Q70" s="93"/>
      <c r="R70" s="93"/>
      <c r="S70" s="93"/>
      <c r="T70" s="94"/>
    </row>
    <row r="71" spans="1:20" ht="26.4" x14ac:dyDescent="0.25">
      <c r="A71" s="193" t="str">
        <f t="shared" si="1"/>
        <v>x-605</v>
      </c>
      <c r="B71" s="194" t="s">
        <v>46</v>
      </c>
      <c r="C71" s="194" t="s">
        <v>48</v>
      </c>
      <c r="D71" s="194" t="s">
        <v>640</v>
      </c>
      <c r="E71" s="195" t="s">
        <v>641</v>
      </c>
      <c r="F71" s="195" t="s">
        <v>312</v>
      </c>
      <c r="G71" s="195" t="s">
        <v>642</v>
      </c>
      <c r="H71" s="195">
        <v>1</v>
      </c>
      <c r="I71" s="195">
        <v>605</v>
      </c>
      <c r="J71" s="195" t="s">
        <v>643</v>
      </c>
      <c r="K71" s="195" t="s">
        <v>644</v>
      </c>
      <c r="L71" s="195" t="s">
        <v>746</v>
      </c>
      <c r="M71" s="196">
        <v>45138</v>
      </c>
      <c r="N71" s="196">
        <v>45138</v>
      </c>
      <c r="O71" s="195" t="s">
        <v>918</v>
      </c>
      <c r="P71" s="197" t="s">
        <v>803</v>
      </c>
      <c r="Q71" s="93"/>
      <c r="R71" s="93"/>
      <c r="S71" s="93"/>
      <c r="T71" s="94"/>
    </row>
    <row r="72" spans="1:20" ht="26.4" x14ac:dyDescent="0.25">
      <c r="A72" s="193" t="str">
        <f t="shared" si="1"/>
        <v>x-606</v>
      </c>
      <c r="B72" s="194" t="s">
        <v>46</v>
      </c>
      <c r="C72" s="194" t="s">
        <v>47</v>
      </c>
      <c r="D72" s="194" t="s">
        <v>640</v>
      </c>
      <c r="E72" s="195" t="s">
        <v>641</v>
      </c>
      <c r="F72" s="195" t="s">
        <v>312</v>
      </c>
      <c r="G72" s="195" t="s">
        <v>642</v>
      </c>
      <c r="H72" s="195">
        <v>0</v>
      </c>
      <c r="I72" s="195">
        <v>606</v>
      </c>
      <c r="J72" s="195" t="s">
        <v>645</v>
      </c>
      <c r="K72" s="195" t="s">
        <v>644</v>
      </c>
      <c r="L72" s="195" t="s">
        <v>746</v>
      </c>
      <c r="M72" s="196">
        <v>45138</v>
      </c>
      <c r="N72" s="196">
        <v>45138</v>
      </c>
      <c r="O72" s="195" t="s">
        <v>918</v>
      </c>
      <c r="P72" s="197" t="s">
        <v>803</v>
      </c>
      <c r="Q72" s="93"/>
      <c r="R72" s="93"/>
      <c r="S72" s="93"/>
      <c r="T72" s="94"/>
    </row>
    <row r="73" spans="1:20" ht="26.4" x14ac:dyDescent="0.25">
      <c r="A73" s="193" t="str">
        <f t="shared" ref="A73:A97" si="2">HYPERLINK("#'x-"&amp;I73 &amp; "'!A1","x-"&amp;I73)</f>
        <v>x-607</v>
      </c>
      <c r="B73" s="194" t="s">
        <v>46</v>
      </c>
      <c r="C73" s="194" t="s">
        <v>48</v>
      </c>
      <c r="D73" s="194" t="s">
        <v>692</v>
      </c>
      <c r="E73" s="195" t="s">
        <v>693</v>
      </c>
      <c r="F73" s="195" t="s">
        <v>312</v>
      </c>
      <c r="G73" s="195" t="s">
        <v>330</v>
      </c>
      <c r="H73" s="195">
        <v>1</v>
      </c>
      <c r="I73" s="195">
        <v>607</v>
      </c>
      <c r="J73" s="195" t="s">
        <v>694</v>
      </c>
      <c r="K73" s="195" t="s">
        <v>747</v>
      </c>
      <c r="L73" s="195" t="s">
        <v>746</v>
      </c>
      <c r="M73" s="196">
        <v>45138</v>
      </c>
      <c r="N73" s="196">
        <v>45138</v>
      </c>
      <c r="O73" s="195" t="s">
        <v>725</v>
      </c>
      <c r="P73" s="197" t="s">
        <v>803</v>
      </c>
      <c r="Q73" s="93"/>
      <c r="R73" s="93"/>
      <c r="S73" s="93"/>
      <c r="T73" s="94"/>
    </row>
    <row r="74" spans="1:20" ht="26.4" x14ac:dyDescent="0.25">
      <c r="A74" s="193" t="str">
        <f t="shared" si="2"/>
        <v>x-608</v>
      </c>
      <c r="B74" s="194" t="s">
        <v>46</v>
      </c>
      <c r="C74" s="194" t="s">
        <v>48</v>
      </c>
      <c r="D74" s="194" t="s">
        <v>692</v>
      </c>
      <c r="E74" s="195" t="s">
        <v>695</v>
      </c>
      <c r="F74" s="195" t="s">
        <v>312</v>
      </c>
      <c r="G74" s="195" t="s">
        <v>330</v>
      </c>
      <c r="H74" s="195">
        <v>2</v>
      </c>
      <c r="I74" s="195">
        <v>608</v>
      </c>
      <c r="J74" s="195" t="s">
        <v>696</v>
      </c>
      <c r="K74" s="195" t="s">
        <v>748</v>
      </c>
      <c r="L74" s="195" t="s">
        <v>746</v>
      </c>
      <c r="M74" s="196">
        <v>45138</v>
      </c>
      <c r="N74" s="196">
        <v>45138</v>
      </c>
      <c r="O74" s="195" t="s">
        <v>725</v>
      </c>
      <c r="P74" s="197" t="s">
        <v>803</v>
      </c>
      <c r="Q74" s="93"/>
      <c r="R74" s="93"/>
      <c r="S74" s="93"/>
      <c r="T74" s="94"/>
    </row>
    <row r="75" spans="1:20" ht="26.4" x14ac:dyDescent="0.25">
      <c r="A75" s="193" t="str">
        <f t="shared" si="2"/>
        <v>x-609</v>
      </c>
      <c r="B75" s="194" t="s">
        <v>46</v>
      </c>
      <c r="C75" s="194" t="s">
        <v>48</v>
      </c>
      <c r="D75" s="194" t="s">
        <v>692</v>
      </c>
      <c r="E75" s="195" t="s">
        <v>697</v>
      </c>
      <c r="F75" s="195" t="s">
        <v>312</v>
      </c>
      <c r="G75" s="195" t="s">
        <v>330</v>
      </c>
      <c r="H75" s="195">
        <v>1</v>
      </c>
      <c r="I75" s="195">
        <v>609</v>
      </c>
      <c r="J75" s="195" t="s">
        <v>698</v>
      </c>
      <c r="K75" s="195" t="s">
        <v>749</v>
      </c>
      <c r="L75" s="195" t="s">
        <v>746</v>
      </c>
      <c r="M75" s="196">
        <v>45138</v>
      </c>
      <c r="N75" s="196">
        <v>45138</v>
      </c>
      <c r="O75" s="195" t="s">
        <v>725</v>
      </c>
      <c r="P75" s="197" t="s">
        <v>803</v>
      </c>
      <c r="Q75" s="93"/>
      <c r="R75" s="93"/>
      <c r="S75" s="93"/>
      <c r="T75" s="94"/>
    </row>
    <row r="76" spans="1:20" ht="26.4" x14ac:dyDescent="0.25">
      <c r="A76" s="193" t="str">
        <f t="shared" si="2"/>
        <v>x-610</v>
      </c>
      <c r="B76" s="194" t="s">
        <v>46</v>
      </c>
      <c r="C76" s="194" t="s">
        <v>48</v>
      </c>
      <c r="D76" s="194" t="s">
        <v>692</v>
      </c>
      <c r="E76" s="195" t="s">
        <v>699</v>
      </c>
      <c r="F76" s="195" t="s">
        <v>312</v>
      </c>
      <c r="G76" s="195" t="s">
        <v>330</v>
      </c>
      <c r="H76" s="195">
        <v>2</v>
      </c>
      <c r="I76" s="195">
        <v>610</v>
      </c>
      <c r="J76" s="195" t="s">
        <v>700</v>
      </c>
      <c r="K76" s="195" t="s">
        <v>750</v>
      </c>
      <c r="L76" s="195" t="s">
        <v>746</v>
      </c>
      <c r="M76" s="196">
        <v>45138</v>
      </c>
      <c r="N76" s="196">
        <v>45138</v>
      </c>
      <c r="O76" s="195" t="s">
        <v>725</v>
      </c>
      <c r="P76" s="197" t="s">
        <v>803</v>
      </c>
      <c r="Q76" s="93"/>
      <c r="R76" s="93"/>
      <c r="S76" s="93"/>
      <c r="T76" s="94"/>
    </row>
    <row r="77" spans="1:20" ht="26.4" x14ac:dyDescent="0.25">
      <c r="A77" s="193" t="str">
        <f t="shared" si="2"/>
        <v>x-611</v>
      </c>
      <c r="B77" s="194" t="s">
        <v>46</v>
      </c>
      <c r="C77" s="194" t="s">
        <v>47</v>
      </c>
      <c r="D77" s="194" t="s">
        <v>692</v>
      </c>
      <c r="E77" s="195" t="s">
        <v>695</v>
      </c>
      <c r="F77" s="195" t="s">
        <v>312</v>
      </c>
      <c r="G77" s="195" t="s">
        <v>330</v>
      </c>
      <c r="H77" s="195">
        <v>0</v>
      </c>
      <c r="I77" s="195">
        <v>611</v>
      </c>
      <c r="J77" s="195" t="s">
        <v>701</v>
      </c>
      <c r="K77" s="195" t="s">
        <v>748</v>
      </c>
      <c r="L77" s="195" t="s">
        <v>746</v>
      </c>
      <c r="M77" s="196">
        <v>45138</v>
      </c>
      <c r="N77" s="196">
        <v>45138</v>
      </c>
      <c r="O77" s="195" t="s">
        <v>725</v>
      </c>
      <c r="P77" s="197" t="s">
        <v>803</v>
      </c>
      <c r="Q77" s="93"/>
      <c r="R77" s="93"/>
      <c r="S77" s="93"/>
      <c r="T77" s="94"/>
    </row>
    <row r="78" spans="1:20" ht="26.4" x14ac:dyDescent="0.25">
      <c r="A78" s="193" t="str">
        <f t="shared" si="2"/>
        <v>x-612</v>
      </c>
      <c r="B78" s="194" t="s">
        <v>46</v>
      </c>
      <c r="C78" s="194" t="s">
        <v>47</v>
      </c>
      <c r="D78" s="194" t="s">
        <v>692</v>
      </c>
      <c r="E78" s="195" t="s">
        <v>702</v>
      </c>
      <c r="F78" s="195" t="s">
        <v>312</v>
      </c>
      <c r="G78" s="195" t="s">
        <v>330</v>
      </c>
      <c r="H78" s="195">
        <v>0</v>
      </c>
      <c r="I78" s="195">
        <v>612</v>
      </c>
      <c r="J78" s="195" t="s">
        <v>703</v>
      </c>
      <c r="K78" s="195" t="s">
        <v>751</v>
      </c>
      <c r="L78" s="195" t="s">
        <v>746</v>
      </c>
      <c r="M78" s="196">
        <v>45138</v>
      </c>
      <c r="N78" s="196">
        <v>45138</v>
      </c>
      <c r="O78" s="195" t="s">
        <v>725</v>
      </c>
      <c r="P78" s="197" t="s">
        <v>803</v>
      </c>
      <c r="Q78" s="93"/>
      <c r="R78" s="93"/>
      <c r="S78" s="93"/>
      <c r="T78" s="94"/>
    </row>
    <row r="79" spans="1:20" ht="26.4" x14ac:dyDescent="0.25">
      <c r="A79" s="193" t="str">
        <f t="shared" si="2"/>
        <v>x-613</v>
      </c>
      <c r="B79" s="194" t="s">
        <v>46</v>
      </c>
      <c r="C79" s="194" t="s">
        <v>47</v>
      </c>
      <c r="D79" s="194" t="s">
        <v>692</v>
      </c>
      <c r="E79" s="195" t="s">
        <v>704</v>
      </c>
      <c r="F79" s="195" t="s">
        <v>312</v>
      </c>
      <c r="G79" s="195" t="s">
        <v>330</v>
      </c>
      <c r="H79" s="195">
        <v>0</v>
      </c>
      <c r="I79" s="195">
        <v>613</v>
      </c>
      <c r="J79" s="195" t="s">
        <v>705</v>
      </c>
      <c r="K79" s="195" t="s">
        <v>752</v>
      </c>
      <c r="L79" s="195" t="s">
        <v>746</v>
      </c>
      <c r="M79" s="196">
        <v>45138</v>
      </c>
      <c r="N79" s="196">
        <v>45138</v>
      </c>
      <c r="O79" s="195" t="s">
        <v>725</v>
      </c>
      <c r="P79" s="197" t="s">
        <v>803</v>
      </c>
      <c r="Q79" s="93"/>
      <c r="R79" s="93"/>
      <c r="S79" s="93"/>
      <c r="T79" s="94"/>
    </row>
    <row r="80" spans="1:20" ht="26.4" x14ac:dyDescent="0.25">
      <c r="A80" s="193" t="str">
        <f t="shared" si="2"/>
        <v>x-614</v>
      </c>
      <c r="B80" s="194" t="s">
        <v>46</v>
      </c>
      <c r="C80" s="194" t="s">
        <v>47</v>
      </c>
      <c r="D80" s="194" t="s">
        <v>692</v>
      </c>
      <c r="E80" s="195" t="s">
        <v>706</v>
      </c>
      <c r="F80" s="195" t="s">
        <v>312</v>
      </c>
      <c r="G80" s="195" t="s">
        <v>330</v>
      </c>
      <c r="H80" s="195">
        <v>0</v>
      </c>
      <c r="I80" s="195">
        <v>614</v>
      </c>
      <c r="J80" s="195" t="s">
        <v>707</v>
      </c>
      <c r="K80" s="195" t="s">
        <v>753</v>
      </c>
      <c r="L80" s="195" t="s">
        <v>746</v>
      </c>
      <c r="M80" s="196">
        <v>45138</v>
      </c>
      <c r="N80" s="196">
        <v>45138</v>
      </c>
      <c r="O80" s="195" t="s">
        <v>725</v>
      </c>
      <c r="P80" s="197" t="s">
        <v>803</v>
      </c>
      <c r="Q80" s="93"/>
      <c r="R80" s="93"/>
      <c r="S80" s="93"/>
      <c r="T80" s="94"/>
    </row>
    <row r="81" spans="1:20" ht="26.4" x14ac:dyDescent="0.25">
      <c r="A81" s="193" t="str">
        <f t="shared" si="2"/>
        <v>x-615</v>
      </c>
      <c r="B81" s="194" t="s">
        <v>46</v>
      </c>
      <c r="C81" s="194" t="s">
        <v>47</v>
      </c>
      <c r="D81" s="194" t="s">
        <v>692</v>
      </c>
      <c r="E81" s="195" t="s">
        <v>708</v>
      </c>
      <c r="F81" s="195" t="s">
        <v>312</v>
      </c>
      <c r="G81" s="195" t="s">
        <v>330</v>
      </c>
      <c r="H81" s="195">
        <v>0</v>
      </c>
      <c r="I81" s="195">
        <v>615</v>
      </c>
      <c r="J81" s="195" t="s">
        <v>709</v>
      </c>
      <c r="K81" s="195" t="s">
        <v>754</v>
      </c>
      <c r="L81" s="195" t="s">
        <v>746</v>
      </c>
      <c r="M81" s="196">
        <v>45138</v>
      </c>
      <c r="N81" s="196">
        <v>45138</v>
      </c>
      <c r="O81" s="195" t="s">
        <v>725</v>
      </c>
      <c r="P81" s="197" t="s">
        <v>803</v>
      </c>
      <c r="Q81" s="93"/>
      <c r="R81" s="93"/>
      <c r="S81" s="93"/>
      <c r="T81" s="94"/>
    </row>
    <row r="82" spans="1:20" ht="26.4" x14ac:dyDescent="0.25">
      <c r="A82" s="193" t="str">
        <f t="shared" si="2"/>
        <v>x-703</v>
      </c>
      <c r="B82" s="194" t="s">
        <v>46</v>
      </c>
      <c r="C82" s="194" t="s">
        <v>47</v>
      </c>
      <c r="D82" s="194" t="s">
        <v>557</v>
      </c>
      <c r="E82" s="195" t="s">
        <v>560</v>
      </c>
      <c r="F82" s="195" t="s">
        <v>312</v>
      </c>
      <c r="G82" s="195" t="s">
        <v>558</v>
      </c>
      <c r="H82" s="195">
        <v>0</v>
      </c>
      <c r="I82" s="195">
        <v>703</v>
      </c>
      <c r="J82" s="195" t="s">
        <v>561</v>
      </c>
      <c r="K82" s="195" t="s">
        <v>562</v>
      </c>
      <c r="L82" s="195" t="s">
        <v>755</v>
      </c>
      <c r="M82" s="196">
        <v>45202</v>
      </c>
      <c r="N82" s="196">
        <v>45383</v>
      </c>
      <c r="O82" s="195" t="s">
        <v>725</v>
      </c>
      <c r="P82" s="197" t="s">
        <v>803</v>
      </c>
      <c r="Q82" s="93"/>
      <c r="R82" s="93"/>
      <c r="S82" s="93"/>
      <c r="T82" s="94"/>
    </row>
    <row r="83" spans="1:20" ht="52.8" x14ac:dyDescent="0.25">
      <c r="A83" s="193" t="str">
        <f t="shared" si="2"/>
        <v>x-704</v>
      </c>
      <c r="B83" s="194" t="s">
        <v>46</v>
      </c>
      <c r="C83" s="194" t="s">
        <v>48</v>
      </c>
      <c r="D83" s="194" t="s">
        <v>557</v>
      </c>
      <c r="E83" s="195" t="s">
        <v>564</v>
      </c>
      <c r="F83" s="195" t="s">
        <v>312</v>
      </c>
      <c r="G83" s="195" t="s">
        <v>565</v>
      </c>
      <c r="H83" s="195">
        <v>1</v>
      </c>
      <c r="I83" s="195">
        <v>704</v>
      </c>
      <c r="J83" s="195" t="s">
        <v>566</v>
      </c>
      <c r="K83" s="195" t="s">
        <v>567</v>
      </c>
      <c r="L83" s="195" t="s">
        <v>755</v>
      </c>
      <c r="M83" s="196">
        <v>45202</v>
      </c>
      <c r="N83" s="196">
        <v>45383</v>
      </c>
      <c r="O83" s="195" t="s">
        <v>725</v>
      </c>
      <c r="P83" s="197" t="s">
        <v>803</v>
      </c>
      <c r="Q83" s="93"/>
      <c r="R83" s="93"/>
      <c r="S83" s="93"/>
      <c r="T83" s="94"/>
    </row>
    <row r="84" spans="1:20" ht="66" x14ac:dyDescent="0.25">
      <c r="A84" s="193" t="str">
        <f t="shared" si="2"/>
        <v>x-705</v>
      </c>
      <c r="B84" s="194" t="s">
        <v>46</v>
      </c>
      <c r="C84" s="194" t="s">
        <v>48</v>
      </c>
      <c r="D84" s="194" t="s">
        <v>557</v>
      </c>
      <c r="E84" s="195" t="s">
        <v>588</v>
      </c>
      <c r="F84" s="195" t="s">
        <v>312</v>
      </c>
      <c r="G84" s="195" t="s">
        <v>565</v>
      </c>
      <c r="H84" s="195">
        <v>1</v>
      </c>
      <c r="I84" s="195">
        <v>705</v>
      </c>
      <c r="J84" s="195" t="s">
        <v>589</v>
      </c>
      <c r="K84" s="195" t="s">
        <v>590</v>
      </c>
      <c r="L84" s="195" t="s">
        <v>755</v>
      </c>
      <c r="M84" s="196">
        <v>45202</v>
      </c>
      <c r="N84" s="196">
        <v>45383</v>
      </c>
      <c r="O84" s="195" t="s">
        <v>725</v>
      </c>
      <c r="P84" s="197" t="s">
        <v>803</v>
      </c>
      <c r="Q84" s="93"/>
      <c r="R84" s="93"/>
      <c r="S84" s="93"/>
      <c r="T84" s="94"/>
    </row>
    <row r="85" spans="1:20" ht="52.8" x14ac:dyDescent="0.25">
      <c r="A85" s="193" t="str">
        <f t="shared" si="2"/>
        <v>x-706</v>
      </c>
      <c r="B85" s="194" t="s">
        <v>46</v>
      </c>
      <c r="C85" s="194" t="s">
        <v>48</v>
      </c>
      <c r="D85" s="194" t="s">
        <v>557</v>
      </c>
      <c r="E85" s="195" t="s">
        <v>591</v>
      </c>
      <c r="F85" s="195" t="s">
        <v>312</v>
      </c>
      <c r="G85" s="195" t="s">
        <v>565</v>
      </c>
      <c r="H85" s="195">
        <v>2</v>
      </c>
      <c r="I85" s="195">
        <v>706</v>
      </c>
      <c r="J85" s="195" t="s">
        <v>592</v>
      </c>
      <c r="K85" s="195" t="s">
        <v>593</v>
      </c>
      <c r="L85" s="195" t="s">
        <v>755</v>
      </c>
      <c r="M85" s="196">
        <v>45202</v>
      </c>
      <c r="N85" s="196">
        <v>45383</v>
      </c>
      <c r="O85" s="195" t="s">
        <v>725</v>
      </c>
      <c r="P85" s="197" t="s">
        <v>803</v>
      </c>
      <c r="Q85" s="93"/>
      <c r="R85" s="93"/>
      <c r="S85" s="93"/>
      <c r="T85" s="94"/>
    </row>
    <row r="86" spans="1:20" ht="66" x14ac:dyDescent="0.25">
      <c r="A86" s="193" t="str">
        <f t="shared" si="2"/>
        <v>x-707</v>
      </c>
      <c r="B86" s="194" t="s">
        <v>46</v>
      </c>
      <c r="C86" s="194" t="s">
        <v>48</v>
      </c>
      <c r="D86" s="194" t="s">
        <v>557</v>
      </c>
      <c r="E86" s="195" t="s">
        <v>594</v>
      </c>
      <c r="F86" s="195" t="s">
        <v>312</v>
      </c>
      <c r="G86" s="195" t="s">
        <v>565</v>
      </c>
      <c r="H86" s="195">
        <v>2</v>
      </c>
      <c r="I86" s="195">
        <v>707</v>
      </c>
      <c r="J86" s="195" t="s">
        <v>595</v>
      </c>
      <c r="K86" s="195" t="s">
        <v>596</v>
      </c>
      <c r="L86" s="195" t="s">
        <v>755</v>
      </c>
      <c r="M86" s="196">
        <v>45202</v>
      </c>
      <c r="N86" s="196">
        <v>45383</v>
      </c>
      <c r="O86" s="195" t="s">
        <v>725</v>
      </c>
      <c r="P86" s="197" t="s">
        <v>803</v>
      </c>
      <c r="Q86" s="93"/>
      <c r="R86" s="93"/>
      <c r="S86" s="93"/>
      <c r="T86" s="94"/>
    </row>
    <row r="87" spans="1:20" ht="52.8" x14ac:dyDescent="0.25">
      <c r="A87" s="193" t="str">
        <f t="shared" si="2"/>
        <v>x-708</v>
      </c>
      <c r="B87" s="194" t="s">
        <v>46</v>
      </c>
      <c r="C87" s="194" t="s">
        <v>48</v>
      </c>
      <c r="D87" s="194" t="s">
        <v>557</v>
      </c>
      <c r="E87" s="195" t="s">
        <v>597</v>
      </c>
      <c r="F87" s="195" t="s">
        <v>312</v>
      </c>
      <c r="G87" s="195" t="s">
        <v>565</v>
      </c>
      <c r="H87" s="195">
        <v>1</v>
      </c>
      <c r="I87" s="195">
        <v>708</v>
      </c>
      <c r="J87" s="195" t="s">
        <v>598</v>
      </c>
      <c r="K87" s="195" t="s">
        <v>599</v>
      </c>
      <c r="L87" s="195" t="s">
        <v>755</v>
      </c>
      <c r="M87" s="196">
        <v>45202</v>
      </c>
      <c r="N87" s="196">
        <v>45383</v>
      </c>
      <c r="O87" s="195" t="s">
        <v>725</v>
      </c>
      <c r="P87" s="197" t="s">
        <v>803</v>
      </c>
      <c r="Q87" s="93"/>
      <c r="R87" s="93"/>
      <c r="S87" s="93"/>
      <c r="T87" s="94"/>
    </row>
    <row r="88" spans="1:20" ht="66" x14ac:dyDescent="0.25">
      <c r="A88" s="193" t="str">
        <f t="shared" si="2"/>
        <v>x-709</v>
      </c>
      <c r="B88" s="194" t="s">
        <v>46</v>
      </c>
      <c r="C88" s="194" t="s">
        <v>48</v>
      </c>
      <c r="D88" s="194" t="s">
        <v>557</v>
      </c>
      <c r="E88" s="195" t="s">
        <v>600</v>
      </c>
      <c r="F88" s="195" t="s">
        <v>312</v>
      </c>
      <c r="G88" s="195" t="s">
        <v>565</v>
      </c>
      <c r="H88" s="195">
        <v>1</v>
      </c>
      <c r="I88" s="195">
        <v>709</v>
      </c>
      <c r="J88" s="195" t="s">
        <v>601</v>
      </c>
      <c r="K88" s="195" t="s">
        <v>602</v>
      </c>
      <c r="L88" s="195" t="s">
        <v>755</v>
      </c>
      <c r="M88" s="196">
        <v>45202</v>
      </c>
      <c r="N88" s="196">
        <v>45383</v>
      </c>
      <c r="O88" s="195" t="s">
        <v>725</v>
      </c>
      <c r="P88" s="197" t="s">
        <v>803</v>
      </c>
      <c r="Q88" s="93"/>
      <c r="R88" s="93"/>
      <c r="S88" s="93"/>
      <c r="T88" s="94"/>
    </row>
    <row r="89" spans="1:20" ht="52.8" x14ac:dyDescent="0.25">
      <c r="A89" s="193" t="str">
        <f t="shared" si="2"/>
        <v>x-710</v>
      </c>
      <c r="B89" s="194" t="s">
        <v>46</v>
      </c>
      <c r="C89" s="194" t="s">
        <v>48</v>
      </c>
      <c r="D89" s="194" t="s">
        <v>557</v>
      </c>
      <c r="E89" s="195" t="s">
        <v>603</v>
      </c>
      <c r="F89" s="195" t="s">
        <v>312</v>
      </c>
      <c r="G89" s="195" t="s">
        <v>565</v>
      </c>
      <c r="H89" s="195">
        <v>2</v>
      </c>
      <c r="I89" s="195">
        <v>710</v>
      </c>
      <c r="J89" s="195" t="s">
        <v>604</v>
      </c>
      <c r="K89" s="195" t="s">
        <v>605</v>
      </c>
      <c r="L89" s="195" t="s">
        <v>755</v>
      </c>
      <c r="M89" s="196">
        <v>45202</v>
      </c>
      <c r="N89" s="196">
        <v>45383</v>
      </c>
      <c r="O89" s="195" t="s">
        <v>725</v>
      </c>
      <c r="P89" s="197" t="s">
        <v>803</v>
      </c>
      <c r="Q89" s="93"/>
      <c r="R89" s="93"/>
      <c r="S89" s="93"/>
      <c r="T89" s="94"/>
    </row>
    <row r="90" spans="1:20" ht="66" x14ac:dyDescent="0.25">
      <c r="A90" s="193" t="str">
        <f t="shared" si="2"/>
        <v>x-711</v>
      </c>
      <c r="B90" s="194" t="s">
        <v>46</v>
      </c>
      <c r="C90" s="194" t="s">
        <v>48</v>
      </c>
      <c r="D90" s="194" t="s">
        <v>557</v>
      </c>
      <c r="E90" s="195" t="s">
        <v>606</v>
      </c>
      <c r="F90" s="195" t="s">
        <v>312</v>
      </c>
      <c r="G90" s="195" t="s">
        <v>565</v>
      </c>
      <c r="H90" s="195">
        <v>2</v>
      </c>
      <c r="I90" s="195">
        <v>711</v>
      </c>
      <c r="J90" s="195" t="s">
        <v>607</v>
      </c>
      <c r="K90" s="195" t="s">
        <v>608</v>
      </c>
      <c r="L90" s="195" t="s">
        <v>755</v>
      </c>
      <c r="M90" s="196">
        <v>45202</v>
      </c>
      <c r="N90" s="196">
        <v>45383</v>
      </c>
      <c r="O90" s="195" t="s">
        <v>725</v>
      </c>
      <c r="P90" s="197" t="s">
        <v>803</v>
      </c>
      <c r="Q90" s="93"/>
      <c r="R90" s="93"/>
      <c r="S90" s="93"/>
      <c r="T90" s="94"/>
    </row>
    <row r="91" spans="1:20" ht="39.6" x14ac:dyDescent="0.25">
      <c r="A91" s="193" t="str">
        <f t="shared" si="2"/>
        <v>x-712</v>
      </c>
      <c r="B91" s="194" t="s">
        <v>46</v>
      </c>
      <c r="C91" s="194" t="s">
        <v>47</v>
      </c>
      <c r="D91" s="194" t="s">
        <v>557</v>
      </c>
      <c r="E91" s="195" t="s">
        <v>609</v>
      </c>
      <c r="F91" s="195" t="s">
        <v>312</v>
      </c>
      <c r="G91" s="195" t="s">
        <v>565</v>
      </c>
      <c r="H91" s="195">
        <v>0</v>
      </c>
      <c r="I91" s="195">
        <v>712</v>
      </c>
      <c r="J91" s="195" t="s">
        <v>610</v>
      </c>
      <c r="K91" s="195" t="s">
        <v>611</v>
      </c>
      <c r="L91" s="195" t="s">
        <v>755</v>
      </c>
      <c r="M91" s="196">
        <v>45202</v>
      </c>
      <c r="N91" s="196">
        <v>45383</v>
      </c>
      <c r="O91" s="195" t="s">
        <v>725</v>
      </c>
      <c r="P91" s="197" t="s">
        <v>803</v>
      </c>
      <c r="Q91" s="93"/>
      <c r="R91" s="93"/>
      <c r="S91" s="93"/>
      <c r="T91" s="94"/>
    </row>
    <row r="92" spans="1:20" ht="39.6" x14ac:dyDescent="0.25">
      <c r="A92" s="193" t="str">
        <f t="shared" si="2"/>
        <v>x-713</v>
      </c>
      <c r="B92" s="194" t="s">
        <v>46</v>
      </c>
      <c r="C92" s="194" t="s">
        <v>47</v>
      </c>
      <c r="D92" s="194" t="s">
        <v>557</v>
      </c>
      <c r="E92" s="195" t="s">
        <v>612</v>
      </c>
      <c r="F92" s="195" t="s">
        <v>312</v>
      </c>
      <c r="G92" s="195" t="s">
        <v>565</v>
      </c>
      <c r="H92" s="195">
        <v>0</v>
      </c>
      <c r="I92" s="195">
        <v>713</v>
      </c>
      <c r="J92" s="195" t="s">
        <v>613</v>
      </c>
      <c r="K92" s="195" t="s">
        <v>614</v>
      </c>
      <c r="L92" s="195" t="s">
        <v>755</v>
      </c>
      <c r="M92" s="196">
        <v>45202</v>
      </c>
      <c r="N92" s="196">
        <v>45383</v>
      </c>
      <c r="O92" s="195" t="s">
        <v>725</v>
      </c>
      <c r="P92" s="197" t="s">
        <v>803</v>
      </c>
      <c r="Q92" s="93"/>
      <c r="R92" s="93"/>
      <c r="S92" s="93"/>
      <c r="T92" s="94"/>
    </row>
    <row r="93" spans="1:20" ht="39.6" x14ac:dyDescent="0.25">
      <c r="A93" s="193" t="str">
        <f t="shared" si="2"/>
        <v>x-714</v>
      </c>
      <c r="B93" s="194" t="s">
        <v>46</v>
      </c>
      <c r="C93" s="194" t="s">
        <v>47</v>
      </c>
      <c r="D93" s="194" t="s">
        <v>557</v>
      </c>
      <c r="E93" s="195" t="s">
        <v>615</v>
      </c>
      <c r="F93" s="195" t="s">
        <v>312</v>
      </c>
      <c r="G93" s="195" t="s">
        <v>565</v>
      </c>
      <c r="H93" s="195">
        <v>0</v>
      </c>
      <c r="I93" s="195">
        <v>714</v>
      </c>
      <c r="J93" s="195" t="s">
        <v>616</v>
      </c>
      <c r="K93" s="195" t="s">
        <v>617</v>
      </c>
      <c r="L93" s="195" t="s">
        <v>755</v>
      </c>
      <c r="M93" s="196">
        <v>45202</v>
      </c>
      <c r="N93" s="196">
        <v>45383</v>
      </c>
      <c r="O93" s="195" t="s">
        <v>725</v>
      </c>
      <c r="P93" s="197" t="s">
        <v>803</v>
      </c>
      <c r="Q93" s="93"/>
      <c r="R93" s="93"/>
      <c r="S93" s="93"/>
      <c r="T93" s="94"/>
    </row>
    <row r="94" spans="1:20" ht="39.6" x14ac:dyDescent="0.25">
      <c r="A94" s="193" t="str">
        <f t="shared" si="2"/>
        <v>x-715</v>
      </c>
      <c r="B94" s="194" t="s">
        <v>46</v>
      </c>
      <c r="C94" s="194" t="s">
        <v>47</v>
      </c>
      <c r="D94" s="194" t="s">
        <v>557</v>
      </c>
      <c r="E94" s="195" t="s">
        <v>618</v>
      </c>
      <c r="F94" s="195" t="s">
        <v>312</v>
      </c>
      <c r="G94" s="195" t="s">
        <v>565</v>
      </c>
      <c r="H94" s="195">
        <v>0</v>
      </c>
      <c r="I94" s="195">
        <v>715</v>
      </c>
      <c r="J94" s="195" t="s">
        <v>619</v>
      </c>
      <c r="K94" s="195" t="s">
        <v>620</v>
      </c>
      <c r="L94" s="195" t="s">
        <v>755</v>
      </c>
      <c r="M94" s="196">
        <v>45202</v>
      </c>
      <c r="N94" s="196">
        <v>45383</v>
      </c>
      <c r="O94" s="195" t="s">
        <v>725</v>
      </c>
      <c r="P94" s="197" t="s">
        <v>803</v>
      </c>
      <c r="Q94" s="93"/>
      <c r="R94" s="93"/>
      <c r="S94" s="93"/>
      <c r="T94" s="94"/>
    </row>
    <row r="95" spans="1:20" ht="39.6" x14ac:dyDescent="0.25">
      <c r="A95" s="193" t="str">
        <f t="shared" si="2"/>
        <v>x-716</v>
      </c>
      <c r="B95" s="194" t="s">
        <v>46</v>
      </c>
      <c r="C95" s="194" t="s">
        <v>47</v>
      </c>
      <c r="D95" s="194" t="s">
        <v>557</v>
      </c>
      <c r="E95" s="195" t="s">
        <v>621</v>
      </c>
      <c r="F95" s="195" t="s">
        <v>312</v>
      </c>
      <c r="G95" s="195" t="s">
        <v>565</v>
      </c>
      <c r="H95" s="195">
        <v>0</v>
      </c>
      <c r="I95" s="195">
        <v>716</v>
      </c>
      <c r="J95" s="195" t="s">
        <v>622</v>
      </c>
      <c r="K95" s="195" t="s">
        <v>623</v>
      </c>
      <c r="L95" s="195" t="s">
        <v>755</v>
      </c>
      <c r="M95" s="196">
        <v>45202</v>
      </c>
      <c r="N95" s="196">
        <v>45383</v>
      </c>
      <c r="O95" s="195" t="s">
        <v>725</v>
      </c>
      <c r="P95" s="197" t="s">
        <v>803</v>
      </c>
      <c r="Q95" s="93"/>
      <c r="R95" s="93"/>
      <c r="S95" s="93"/>
      <c r="T95" s="94"/>
    </row>
    <row r="96" spans="1:20" ht="39.6" x14ac:dyDescent="0.25">
      <c r="A96" s="193" t="str">
        <f t="shared" si="2"/>
        <v>x-717</v>
      </c>
      <c r="B96" s="194" t="s">
        <v>46</v>
      </c>
      <c r="C96" s="194" t="s">
        <v>47</v>
      </c>
      <c r="D96" s="194" t="s">
        <v>557</v>
      </c>
      <c r="E96" s="195" t="s">
        <v>624</v>
      </c>
      <c r="F96" s="195" t="s">
        <v>312</v>
      </c>
      <c r="G96" s="195" t="s">
        <v>565</v>
      </c>
      <c r="H96" s="195">
        <v>0</v>
      </c>
      <c r="I96" s="195">
        <v>717</v>
      </c>
      <c r="J96" s="195" t="s">
        <v>625</v>
      </c>
      <c r="K96" s="195" t="s">
        <v>626</v>
      </c>
      <c r="L96" s="195" t="s">
        <v>755</v>
      </c>
      <c r="M96" s="196">
        <v>45202</v>
      </c>
      <c r="N96" s="196">
        <v>45383</v>
      </c>
      <c r="O96" s="195" t="s">
        <v>725</v>
      </c>
      <c r="P96" s="197" t="s">
        <v>803</v>
      </c>
      <c r="Q96" s="93"/>
      <c r="R96" s="93"/>
      <c r="S96" s="93"/>
      <c r="T96" s="94"/>
    </row>
    <row r="97" spans="1:20" ht="39.6" x14ac:dyDescent="0.25">
      <c r="A97" s="193" t="str">
        <f t="shared" si="2"/>
        <v>x-718</v>
      </c>
      <c r="B97" s="194" t="s">
        <v>46</v>
      </c>
      <c r="C97" s="194" t="s">
        <v>47</v>
      </c>
      <c r="D97" s="194" t="s">
        <v>557</v>
      </c>
      <c r="E97" s="195" t="s">
        <v>627</v>
      </c>
      <c r="F97" s="195" t="s">
        <v>312</v>
      </c>
      <c r="G97" s="195" t="s">
        <v>565</v>
      </c>
      <c r="H97" s="195">
        <v>0</v>
      </c>
      <c r="I97" s="195">
        <v>718</v>
      </c>
      <c r="J97" s="195" t="s">
        <v>628</v>
      </c>
      <c r="K97" s="195" t="s">
        <v>629</v>
      </c>
      <c r="L97" s="195" t="s">
        <v>755</v>
      </c>
      <c r="M97" s="196">
        <v>45202</v>
      </c>
      <c r="N97" s="196">
        <v>45383</v>
      </c>
      <c r="O97" s="195" t="s">
        <v>725</v>
      </c>
      <c r="P97" s="197" t="s">
        <v>803</v>
      </c>
      <c r="Q97" s="93"/>
      <c r="R97" s="93"/>
      <c r="S97" s="93"/>
      <c r="T97" s="94"/>
    </row>
    <row r="98" spans="1:20" ht="39.6" x14ac:dyDescent="0.25">
      <c r="A98" s="193" t="str">
        <f t="shared" ref="A98:A125" si="3">HYPERLINK("#'x-"&amp;I98 &amp; "'!A1","x-"&amp;I98)</f>
        <v>x-719</v>
      </c>
      <c r="B98" s="194" t="s">
        <v>46</v>
      </c>
      <c r="C98" s="194" t="s">
        <v>47</v>
      </c>
      <c r="D98" s="194" t="s">
        <v>557</v>
      </c>
      <c r="E98" s="195" t="s">
        <v>630</v>
      </c>
      <c r="F98" s="195" t="s">
        <v>312</v>
      </c>
      <c r="G98" s="195" t="s">
        <v>565</v>
      </c>
      <c r="H98" s="195">
        <v>0</v>
      </c>
      <c r="I98" s="195">
        <v>719</v>
      </c>
      <c r="J98" s="195" t="s">
        <v>631</v>
      </c>
      <c r="K98" s="195" t="s">
        <v>632</v>
      </c>
      <c r="L98" s="195" t="s">
        <v>755</v>
      </c>
      <c r="M98" s="196">
        <v>45202</v>
      </c>
      <c r="N98" s="196">
        <v>45383</v>
      </c>
      <c r="O98" s="195" t="s">
        <v>725</v>
      </c>
      <c r="P98" s="197" t="s">
        <v>803</v>
      </c>
      <c r="Q98" s="93"/>
      <c r="R98" s="93"/>
      <c r="S98" s="93"/>
      <c r="T98" s="94"/>
    </row>
    <row r="99" spans="1:20" ht="26.4" x14ac:dyDescent="0.25">
      <c r="A99" s="193" t="str">
        <f t="shared" si="3"/>
        <v>x-720</v>
      </c>
      <c r="B99" s="194" t="s">
        <v>46</v>
      </c>
      <c r="C99" s="194" t="s">
        <v>47</v>
      </c>
      <c r="D99" s="194" t="s">
        <v>633</v>
      </c>
      <c r="E99" s="195" t="s">
        <v>634</v>
      </c>
      <c r="F99" s="195" t="s">
        <v>312</v>
      </c>
      <c r="G99" s="195" t="s">
        <v>635</v>
      </c>
      <c r="H99" s="195">
        <v>0</v>
      </c>
      <c r="I99" s="195">
        <v>720</v>
      </c>
      <c r="J99" s="195" t="s">
        <v>636</v>
      </c>
      <c r="K99" s="195"/>
      <c r="L99" s="195" t="s">
        <v>756</v>
      </c>
      <c r="M99" s="196">
        <v>45202</v>
      </c>
      <c r="N99" s="196">
        <v>45383</v>
      </c>
      <c r="O99" s="195" t="s">
        <v>725</v>
      </c>
      <c r="P99" s="197" t="s">
        <v>803</v>
      </c>
      <c r="Q99" s="93"/>
      <c r="R99" s="93"/>
      <c r="S99" s="93"/>
      <c r="T99" s="94"/>
    </row>
    <row r="100" spans="1:20" ht="39.6" x14ac:dyDescent="0.25">
      <c r="A100" s="193" t="str">
        <f t="shared" si="3"/>
        <v>x-801</v>
      </c>
      <c r="B100" s="194" t="s">
        <v>46</v>
      </c>
      <c r="C100" s="194" t="s">
        <v>48</v>
      </c>
      <c r="D100" s="194" t="s">
        <v>514</v>
      </c>
      <c r="E100" s="195" t="s">
        <v>515</v>
      </c>
      <c r="F100" s="195" t="s">
        <v>312</v>
      </c>
      <c r="G100" s="195" t="s">
        <v>516</v>
      </c>
      <c r="H100" s="195">
        <v>1</v>
      </c>
      <c r="I100" s="195">
        <v>801</v>
      </c>
      <c r="J100" s="195" t="s">
        <v>517</v>
      </c>
      <c r="K100" s="195" t="s">
        <v>518</v>
      </c>
      <c r="L100" s="195" t="s">
        <v>757</v>
      </c>
      <c r="M100" s="196">
        <v>45138</v>
      </c>
      <c r="N100" s="196">
        <v>45138</v>
      </c>
      <c r="O100" s="195" t="s">
        <v>725</v>
      </c>
      <c r="P100" s="197" t="s">
        <v>803</v>
      </c>
      <c r="Q100" s="93"/>
      <c r="R100" s="93"/>
      <c r="S100" s="93"/>
      <c r="T100" s="94"/>
    </row>
    <row r="101" spans="1:20" ht="39.6" x14ac:dyDescent="0.25">
      <c r="A101" s="193" t="str">
        <f t="shared" si="3"/>
        <v>x-802</v>
      </c>
      <c r="B101" s="194" t="s">
        <v>46</v>
      </c>
      <c r="C101" s="194" t="s">
        <v>48</v>
      </c>
      <c r="D101" s="194" t="s">
        <v>514</v>
      </c>
      <c r="E101" s="195" t="s">
        <v>519</v>
      </c>
      <c r="F101" s="195" t="s">
        <v>312</v>
      </c>
      <c r="G101" s="195" t="s">
        <v>516</v>
      </c>
      <c r="H101" s="195">
        <v>1</v>
      </c>
      <c r="I101" s="195">
        <v>802</v>
      </c>
      <c r="J101" s="195" t="s">
        <v>520</v>
      </c>
      <c r="K101" s="195" t="s">
        <v>521</v>
      </c>
      <c r="L101" s="195" t="s">
        <v>757</v>
      </c>
      <c r="M101" s="196">
        <v>45138</v>
      </c>
      <c r="N101" s="196">
        <v>45138</v>
      </c>
      <c r="O101" s="195" t="s">
        <v>725</v>
      </c>
      <c r="P101" s="197" t="s">
        <v>803</v>
      </c>
      <c r="Q101" s="93"/>
      <c r="R101" s="93"/>
      <c r="S101" s="93"/>
      <c r="T101" s="94"/>
    </row>
    <row r="102" spans="1:20" ht="39.6" x14ac:dyDescent="0.25">
      <c r="A102" s="193" t="str">
        <f t="shared" si="3"/>
        <v>x-803</v>
      </c>
      <c r="B102" s="194" t="s">
        <v>46</v>
      </c>
      <c r="C102" s="194" t="s">
        <v>48</v>
      </c>
      <c r="D102" s="194" t="s">
        <v>514</v>
      </c>
      <c r="E102" s="195" t="s">
        <v>522</v>
      </c>
      <c r="F102" s="195" t="s">
        <v>312</v>
      </c>
      <c r="G102" s="195" t="s">
        <v>523</v>
      </c>
      <c r="H102" s="195">
        <v>1</v>
      </c>
      <c r="I102" s="195">
        <v>803</v>
      </c>
      <c r="J102" s="195" t="s">
        <v>524</v>
      </c>
      <c r="K102" s="195" t="s">
        <v>525</v>
      </c>
      <c r="L102" s="195" t="s">
        <v>757</v>
      </c>
      <c r="M102" s="196">
        <v>45138</v>
      </c>
      <c r="N102" s="196">
        <v>45138</v>
      </c>
      <c r="O102" s="195" t="s">
        <v>725</v>
      </c>
      <c r="P102" s="197" t="s">
        <v>803</v>
      </c>
      <c r="Q102" s="93"/>
      <c r="R102" s="93"/>
      <c r="S102" s="93"/>
      <c r="T102" s="94"/>
    </row>
    <row r="103" spans="1:20" ht="39.6" x14ac:dyDescent="0.25">
      <c r="A103" s="193" t="str">
        <f t="shared" si="3"/>
        <v>x-804</v>
      </c>
      <c r="B103" s="194" t="s">
        <v>46</v>
      </c>
      <c r="C103" s="194" t="s">
        <v>48</v>
      </c>
      <c r="D103" s="194" t="s">
        <v>514</v>
      </c>
      <c r="E103" s="195" t="s">
        <v>526</v>
      </c>
      <c r="F103" s="195" t="s">
        <v>312</v>
      </c>
      <c r="G103" s="195" t="s">
        <v>516</v>
      </c>
      <c r="H103" s="195">
        <v>1</v>
      </c>
      <c r="I103" s="195">
        <v>804</v>
      </c>
      <c r="J103" s="195" t="s">
        <v>527</v>
      </c>
      <c r="K103" s="195" t="s">
        <v>528</v>
      </c>
      <c r="L103" s="195" t="s">
        <v>757</v>
      </c>
      <c r="M103" s="196">
        <v>45138</v>
      </c>
      <c r="N103" s="196">
        <v>45138</v>
      </c>
      <c r="O103" s="195" t="s">
        <v>725</v>
      </c>
      <c r="P103" s="197" t="s">
        <v>803</v>
      </c>
      <c r="Q103" s="93"/>
      <c r="R103" s="93"/>
      <c r="S103" s="93"/>
      <c r="T103" s="94"/>
    </row>
    <row r="104" spans="1:20" ht="39.6" x14ac:dyDescent="0.25">
      <c r="A104" s="193" t="str">
        <f t="shared" si="3"/>
        <v>x-805</v>
      </c>
      <c r="B104" s="194" t="s">
        <v>46</v>
      </c>
      <c r="C104" s="194" t="s">
        <v>48</v>
      </c>
      <c r="D104" s="194" t="s">
        <v>514</v>
      </c>
      <c r="E104" s="195" t="s">
        <v>529</v>
      </c>
      <c r="F104" s="195" t="s">
        <v>312</v>
      </c>
      <c r="G104" s="195" t="s">
        <v>516</v>
      </c>
      <c r="H104" s="195">
        <v>1</v>
      </c>
      <c r="I104" s="195">
        <v>805</v>
      </c>
      <c r="J104" s="195" t="s">
        <v>530</v>
      </c>
      <c r="K104" s="195" t="s">
        <v>531</v>
      </c>
      <c r="L104" s="195" t="s">
        <v>757</v>
      </c>
      <c r="M104" s="196">
        <v>45138</v>
      </c>
      <c r="N104" s="196">
        <v>45138</v>
      </c>
      <c r="O104" s="195" t="s">
        <v>725</v>
      </c>
      <c r="P104" s="197" t="s">
        <v>803</v>
      </c>
      <c r="Q104" s="93"/>
      <c r="R104" s="93"/>
      <c r="S104" s="93"/>
      <c r="T104" s="94"/>
    </row>
    <row r="105" spans="1:20" ht="39.6" x14ac:dyDescent="0.25">
      <c r="A105" s="193" t="str">
        <f t="shared" si="3"/>
        <v>x-806</v>
      </c>
      <c r="B105" s="194" t="s">
        <v>46</v>
      </c>
      <c r="C105" s="194" t="s">
        <v>48</v>
      </c>
      <c r="D105" s="194" t="s">
        <v>514</v>
      </c>
      <c r="E105" s="195" t="s">
        <v>532</v>
      </c>
      <c r="F105" s="195" t="s">
        <v>312</v>
      </c>
      <c r="G105" s="195" t="s">
        <v>516</v>
      </c>
      <c r="H105" s="195">
        <v>1</v>
      </c>
      <c r="I105" s="195">
        <v>806</v>
      </c>
      <c r="J105" s="195" t="s">
        <v>533</v>
      </c>
      <c r="K105" s="195" t="s">
        <v>534</v>
      </c>
      <c r="L105" s="195" t="s">
        <v>757</v>
      </c>
      <c r="M105" s="196">
        <v>45138</v>
      </c>
      <c r="N105" s="196">
        <v>45138</v>
      </c>
      <c r="O105" s="195" t="s">
        <v>725</v>
      </c>
      <c r="P105" s="197" t="s">
        <v>803</v>
      </c>
      <c r="Q105" s="93"/>
      <c r="R105" s="93"/>
      <c r="S105" s="93"/>
      <c r="T105" s="94"/>
    </row>
    <row r="106" spans="1:20" ht="39.6" x14ac:dyDescent="0.25">
      <c r="A106" s="193" t="str">
        <f t="shared" si="3"/>
        <v>x-807</v>
      </c>
      <c r="B106" s="194" t="s">
        <v>46</v>
      </c>
      <c r="C106" s="194" t="s">
        <v>48</v>
      </c>
      <c r="D106" s="194" t="s">
        <v>514</v>
      </c>
      <c r="E106" s="195" t="s">
        <v>535</v>
      </c>
      <c r="F106" s="195" t="s">
        <v>312</v>
      </c>
      <c r="G106" s="195" t="s">
        <v>516</v>
      </c>
      <c r="H106" s="195">
        <v>2</v>
      </c>
      <c r="I106" s="195">
        <v>807</v>
      </c>
      <c r="J106" s="195" t="s">
        <v>536</v>
      </c>
      <c r="K106" s="195" t="s">
        <v>537</v>
      </c>
      <c r="L106" s="195" t="s">
        <v>757</v>
      </c>
      <c r="M106" s="196">
        <v>45138</v>
      </c>
      <c r="N106" s="196">
        <v>45138</v>
      </c>
      <c r="O106" s="195" t="s">
        <v>725</v>
      </c>
      <c r="P106" s="197" t="s">
        <v>803</v>
      </c>
      <c r="Q106" s="93"/>
      <c r="R106" s="93"/>
      <c r="S106" s="93"/>
      <c r="T106" s="94"/>
    </row>
    <row r="107" spans="1:20" ht="39.6" x14ac:dyDescent="0.25">
      <c r="A107" s="193" t="str">
        <f t="shared" si="3"/>
        <v>x-808</v>
      </c>
      <c r="B107" s="194" t="s">
        <v>46</v>
      </c>
      <c r="C107" s="194" t="s">
        <v>48</v>
      </c>
      <c r="D107" s="194" t="s">
        <v>514</v>
      </c>
      <c r="E107" s="195" t="s">
        <v>538</v>
      </c>
      <c r="F107" s="195" t="s">
        <v>312</v>
      </c>
      <c r="G107" s="195" t="s">
        <v>516</v>
      </c>
      <c r="H107" s="195">
        <v>2</v>
      </c>
      <c r="I107" s="195">
        <v>808</v>
      </c>
      <c r="J107" s="195" t="s">
        <v>539</v>
      </c>
      <c r="K107" s="195" t="s">
        <v>540</v>
      </c>
      <c r="L107" s="195" t="s">
        <v>757</v>
      </c>
      <c r="M107" s="196">
        <v>45138</v>
      </c>
      <c r="N107" s="196">
        <v>45138</v>
      </c>
      <c r="O107" s="195" t="s">
        <v>725</v>
      </c>
      <c r="P107" s="197" t="s">
        <v>803</v>
      </c>
      <c r="Q107" s="93"/>
      <c r="R107" s="93"/>
      <c r="S107" s="93"/>
      <c r="T107" s="94"/>
    </row>
    <row r="108" spans="1:20" ht="39.6" x14ac:dyDescent="0.25">
      <c r="A108" s="193" t="str">
        <f t="shared" si="3"/>
        <v>x-809</v>
      </c>
      <c r="B108" s="194" t="s">
        <v>46</v>
      </c>
      <c r="C108" s="194" t="s">
        <v>48</v>
      </c>
      <c r="D108" s="194" t="s">
        <v>514</v>
      </c>
      <c r="E108" s="195" t="s">
        <v>541</v>
      </c>
      <c r="F108" s="195" t="s">
        <v>312</v>
      </c>
      <c r="G108" s="195" t="s">
        <v>516</v>
      </c>
      <c r="H108" s="195">
        <v>1</v>
      </c>
      <c r="I108" s="195">
        <v>809</v>
      </c>
      <c r="J108" s="195" t="s">
        <v>542</v>
      </c>
      <c r="K108" s="195" t="s">
        <v>543</v>
      </c>
      <c r="L108" s="195" t="s">
        <v>757</v>
      </c>
      <c r="M108" s="196">
        <v>45138</v>
      </c>
      <c r="N108" s="196">
        <v>45138</v>
      </c>
      <c r="O108" s="195" t="s">
        <v>725</v>
      </c>
      <c r="P108" s="197" t="s">
        <v>803</v>
      </c>
      <c r="Q108" s="93"/>
      <c r="R108" s="93"/>
      <c r="S108" s="93"/>
      <c r="T108" s="94"/>
    </row>
    <row r="109" spans="1:20" ht="52.8" x14ac:dyDescent="0.25">
      <c r="A109" s="193" t="str">
        <f t="shared" si="3"/>
        <v>x-810</v>
      </c>
      <c r="B109" s="194" t="s">
        <v>46</v>
      </c>
      <c r="C109" s="194" t="s">
        <v>48</v>
      </c>
      <c r="D109" s="194" t="s">
        <v>514</v>
      </c>
      <c r="E109" s="195" t="s">
        <v>544</v>
      </c>
      <c r="F109" s="195" t="s">
        <v>312</v>
      </c>
      <c r="G109" s="195" t="s">
        <v>516</v>
      </c>
      <c r="H109" s="195">
        <v>1</v>
      </c>
      <c r="I109" s="195">
        <v>810</v>
      </c>
      <c r="J109" s="195" t="s">
        <v>546</v>
      </c>
      <c r="K109" s="195" t="s">
        <v>548</v>
      </c>
      <c r="L109" s="195" t="s">
        <v>757</v>
      </c>
      <c r="M109" s="196">
        <v>45138</v>
      </c>
      <c r="N109" s="196">
        <v>45138</v>
      </c>
      <c r="O109" s="195" t="s">
        <v>725</v>
      </c>
      <c r="P109" s="197" t="s">
        <v>803</v>
      </c>
      <c r="Q109" s="93"/>
      <c r="R109" s="93"/>
      <c r="S109" s="93"/>
      <c r="T109" s="94"/>
    </row>
    <row r="110" spans="1:20" ht="52.8" x14ac:dyDescent="0.25">
      <c r="A110" s="193" t="str">
        <f t="shared" si="3"/>
        <v>x-810</v>
      </c>
      <c r="B110" s="194" t="s">
        <v>46</v>
      </c>
      <c r="C110" s="194" t="s">
        <v>48</v>
      </c>
      <c r="D110" s="194" t="s">
        <v>514</v>
      </c>
      <c r="E110" s="195" t="s">
        <v>545</v>
      </c>
      <c r="F110" s="195" t="s">
        <v>312</v>
      </c>
      <c r="G110" s="195" t="s">
        <v>516</v>
      </c>
      <c r="H110" s="195">
        <v>1</v>
      </c>
      <c r="I110" s="195">
        <v>810</v>
      </c>
      <c r="J110" s="195" t="s">
        <v>547</v>
      </c>
      <c r="K110" s="195" t="s">
        <v>548</v>
      </c>
      <c r="L110" s="195" t="s">
        <v>757</v>
      </c>
      <c r="M110" s="196">
        <v>45138</v>
      </c>
      <c r="N110" s="196">
        <v>45138</v>
      </c>
      <c r="O110" s="195" t="s">
        <v>725</v>
      </c>
      <c r="P110" s="197" t="s">
        <v>803</v>
      </c>
      <c r="Q110" s="93"/>
      <c r="R110" s="93"/>
      <c r="S110" s="93"/>
      <c r="T110" s="94"/>
    </row>
    <row r="111" spans="1:20" ht="52.8" x14ac:dyDescent="0.25">
      <c r="A111" s="193" t="str">
        <f t="shared" si="3"/>
        <v>x-811</v>
      </c>
      <c r="B111" s="194" t="s">
        <v>46</v>
      </c>
      <c r="C111" s="194" t="s">
        <v>48</v>
      </c>
      <c r="D111" s="194" t="s">
        <v>514</v>
      </c>
      <c r="E111" s="195" t="s">
        <v>549</v>
      </c>
      <c r="F111" s="195" t="s">
        <v>312</v>
      </c>
      <c r="G111" s="195" t="s">
        <v>516</v>
      </c>
      <c r="H111" s="195">
        <v>1</v>
      </c>
      <c r="I111" s="195">
        <v>811</v>
      </c>
      <c r="J111" s="195" t="s">
        <v>550</v>
      </c>
      <c r="K111" s="195" t="s">
        <v>551</v>
      </c>
      <c r="L111" s="195" t="s">
        <v>757</v>
      </c>
      <c r="M111" s="196">
        <v>45138</v>
      </c>
      <c r="N111" s="196">
        <v>45138</v>
      </c>
      <c r="O111" s="195" t="s">
        <v>725</v>
      </c>
      <c r="P111" s="197" t="s">
        <v>803</v>
      </c>
      <c r="Q111" s="93"/>
      <c r="R111" s="93"/>
      <c r="S111" s="93"/>
      <c r="T111" s="94"/>
    </row>
    <row r="112" spans="1:20" ht="52.8" x14ac:dyDescent="0.25">
      <c r="A112" s="193" t="str">
        <f t="shared" si="3"/>
        <v>x-812</v>
      </c>
      <c r="B112" s="194" t="s">
        <v>46</v>
      </c>
      <c r="C112" s="194" t="s">
        <v>48</v>
      </c>
      <c r="D112" s="194" t="s">
        <v>514</v>
      </c>
      <c r="E112" s="195" t="s">
        <v>552</v>
      </c>
      <c r="F112" s="195" t="s">
        <v>312</v>
      </c>
      <c r="G112" s="195" t="s">
        <v>516</v>
      </c>
      <c r="H112" s="195">
        <v>1</v>
      </c>
      <c r="I112" s="195">
        <v>812</v>
      </c>
      <c r="J112" s="195" t="s">
        <v>553</v>
      </c>
      <c r="K112" s="195" t="s">
        <v>554</v>
      </c>
      <c r="L112" s="195" t="s">
        <v>757</v>
      </c>
      <c r="M112" s="196">
        <v>45138</v>
      </c>
      <c r="N112" s="196">
        <v>45138</v>
      </c>
      <c r="O112" s="195" t="s">
        <v>725</v>
      </c>
      <c r="P112" s="197" t="s">
        <v>803</v>
      </c>
      <c r="Q112" s="93"/>
      <c r="R112" s="93"/>
      <c r="S112" s="93"/>
      <c r="T112" s="94"/>
    </row>
    <row r="113" spans="1:20" ht="26.4" x14ac:dyDescent="0.25">
      <c r="A113" s="193" t="str">
        <f t="shared" si="3"/>
        <v>x-813</v>
      </c>
      <c r="B113" s="194" t="s">
        <v>46</v>
      </c>
      <c r="C113" s="194" t="s">
        <v>47</v>
      </c>
      <c r="D113" s="194" t="s">
        <v>514</v>
      </c>
      <c r="E113" s="195" t="s">
        <v>555</v>
      </c>
      <c r="F113" s="195" t="s">
        <v>312</v>
      </c>
      <c r="G113" s="195" t="s">
        <v>516</v>
      </c>
      <c r="H113" s="195">
        <v>0</v>
      </c>
      <c r="I113" s="195">
        <v>813</v>
      </c>
      <c r="J113" s="195" t="s">
        <v>556</v>
      </c>
      <c r="K113" s="195" t="s">
        <v>518</v>
      </c>
      <c r="L113" s="195" t="s">
        <v>757</v>
      </c>
      <c r="M113" s="196">
        <v>45138</v>
      </c>
      <c r="N113" s="196">
        <v>45138</v>
      </c>
      <c r="O113" s="195" t="s">
        <v>725</v>
      </c>
      <c r="P113" s="197" t="s">
        <v>803</v>
      </c>
      <c r="Q113" s="93"/>
      <c r="R113" s="93"/>
      <c r="S113" s="93"/>
      <c r="T113" s="94"/>
    </row>
    <row r="114" spans="1:20" ht="26.4" x14ac:dyDescent="0.25">
      <c r="A114" s="193" t="str">
        <f t="shared" si="3"/>
        <v>x-814</v>
      </c>
      <c r="B114" s="194" t="s">
        <v>46</v>
      </c>
      <c r="C114" s="194" t="s">
        <v>48</v>
      </c>
      <c r="D114" s="194" t="s">
        <v>668</v>
      </c>
      <c r="E114" s="195" t="s">
        <v>669</v>
      </c>
      <c r="F114" s="195" t="s">
        <v>312</v>
      </c>
      <c r="G114" s="195" t="s">
        <v>642</v>
      </c>
      <c r="H114" s="195">
        <v>1</v>
      </c>
      <c r="I114" s="195">
        <v>814</v>
      </c>
      <c r="J114" s="195" t="s">
        <v>670</v>
      </c>
      <c r="K114" s="195" t="s">
        <v>671</v>
      </c>
      <c r="L114" s="195" t="s">
        <v>761</v>
      </c>
      <c r="M114" s="196">
        <v>45138</v>
      </c>
      <c r="N114" s="196">
        <v>45138</v>
      </c>
      <c r="O114" s="195" t="s">
        <v>725</v>
      </c>
      <c r="P114" s="197" t="s">
        <v>803</v>
      </c>
      <c r="Q114" s="93"/>
      <c r="R114" s="93"/>
      <c r="S114" s="93"/>
      <c r="T114" s="94"/>
    </row>
    <row r="115" spans="1:20" ht="26.4" x14ac:dyDescent="0.25">
      <c r="A115" s="193" t="str">
        <f t="shared" si="3"/>
        <v>x-815</v>
      </c>
      <c r="B115" s="194" t="s">
        <v>46</v>
      </c>
      <c r="C115" s="194" t="s">
        <v>48</v>
      </c>
      <c r="D115" s="194" t="s">
        <v>668</v>
      </c>
      <c r="E115" s="195" t="s">
        <v>673</v>
      </c>
      <c r="F115" s="195" t="s">
        <v>312</v>
      </c>
      <c r="G115" s="195" t="s">
        <v>642</v>
      </c>
      <c r="H115" s="195">
        <v>1</v>
      </c>
      <c r="I115" s="195">
        <v>815</v>
      </c>
      <c r="J115" s="195" t="s">
        <v>674</v>
      </c>
      <c r="K115" s="195" t="s">
        <v>675</v>
      </c>
      <c r="L115" s="195" t="s">
        <v>761</v>
      </c>
      <c r="M115" s="196">
        <v>45138</v>
      </c>
      <c r="N115" s="196">
        <v>45138</v>
      </c>
      <c r="O115" s="195" t="s">
        <v>725</v>
      </c>
      <c r="P115" s="197" t="s">
        <v>803</v>
      </c>
      <c r="Q115" s="93"/>
      <c r="R115" s="93"/>
      <c r="S115" s="93"/>
      <c r="T115" s="94"/>
    </row>
    <row r="116" spans="1:20" ht="26.4" x14ac:dyDescent="0.25">
      <c r="A116" s="193" t="str">
        <f t="shared" si="3"/>
        <v>x-817</v>
      </c>
      <c r="B116" s="194" t="s">
        <v>46</v>
      </c>
      <c r="C116" s="194" t="s">
        <v>48</v>
      </c>
      <c r="D116" s="194" t="s">
        <v>646</v>
      </c>
      <c r="E116" s="195" t="s">
        <v>647</v>
      </c>
      <c r="F116" s="195" t="s">
        <v>312</v>
      </c>
      <c r="G116" s="195" t="s">
        <v>648</v>
      </c>
      <c r="H116" s="195">
        <v>1</v>
      </c>
      <c r="I116" s="195">
        <v>817</v>
      </c>
      <c r="J116" s="195" t="s">
        <v>649</v>
      </c>
      <c r="K116" s="195" t="s">
        <v>650</v>
      </c>
      <c r="L116" s="195" t="s">
        <v>758</v>
      </c>
      <c r="M116" s="196">
        <v>45138</v>
      </c>
      <c r="N116" s="196">
        <v>45138</v>
      </c>
      <c r="O116" s="195" t="s">
        <v>725</v>
      </c>
      <c r="P116" s="197" t="s">
        <v>803</v>
      </c>
      <c r="Q116" s="93"/>
      <c r="R116" s="93"/>
      <c r="S116" s="93"/>
      <c r="T116" s="94"/>
    </row>
    <row r="117" spans="1:20" ht="26.4" x14ac:dyDescent="0.25">
      <c r="A117" s="193" t="str">
        <f t="shared" si="3"/>
        <v>x-818</v>
      </c>
      <c r="B117" s="194" t="s">
        <v>46</v>
      </c>
      <c r="C117" s="194" t="s">
        <v>48</v>
      </c>
      <c r="D117" s="194" t="s">
        <v>646</v>
      </c>
      <c r="E117" s="195" t="s">
        <v>651</v>
      </c>
      <c r="F117" s="195" t="s">
        <v>312</v>
      </c>
      <c r="G117" s="195" t="s">
        <v>648</v>
      </c>
      <c r="H117" s="195">
        <v>2</v>
      </c>
      <c r="I117" s="195">
        <v>818</v>
      </c>
      <c r="J117" s="195" t="s">
        <v>652</v>
      </c>
      <c r="K117" s="195" t="s">
        <v>653</v>
      </c>
      <c r="L117" s="195" t="s">
        <v>758</v>
      </c>
      <c r="M117" s="196">
        <v>45138</v>
      </c>
      <c r="N117" s="196">
        <v>45138</v>
      </c>
      <c r="O117" s="195" t="s">
        <v>725</v>
      </c>
      <c r="P117" s="197" t="s">
        <v>803</v>
      </c>
      <c r="Q117" s="93"/>
      <c r="R117" s="93"/>
      <c r="S117" s="93"/>
      <c r="T117" s="94"/>
    </row>
    <row r="118" spans="1:20" ht="39.6" x14ac:dyDescent="0.25">
      <c r="A118" s="193" t="str">
        <f t="shared" si="3"/>
        <v>x-819</v>
      </c>
      <c r="B118" s="194" t="s">
        <v>46</v>
      </c>
      <c r="C118" s="194" t="s">
        <v>48</v>
      </c>
      <c r="D118" s="194" t="s">
        <v>646</v>
      </c>
      <c r="E118" s="195" t="s">
        <v>654</v>
      </c>
      <c r="F118" s="195" t="s">
        <v>312</v>
      </c>
      <c r="G118" s="195" t="s">
        <v>648</v>
      </c>
      <c r="H118" s="195">
        <v>1</v>
      </c>
      <c r="I118" s="195">
        <v>819</v>
      </c>
      <c r="J118" s="195" t="s">
        <v>655</v>
      </c>
      <c r="K118" s="195" t="s">
        <v>656</v>
      </c>
      <c r="L118" s="195" t="s">
        <v>758</v>
      </c>
      <c r="M118" s="196">
        <v>45138</v>
      </c>
      <c r="N118" s="196">
        <v>45138</v>
      </c>
      <c r="O118" s="195" t="s">
        <v>725</v>
      </c>
      <c r="P118" s="197" t="s">
        <v>803</v>
      </c>
      <c r="Q118" s="93"/>
      <c r="R118" s="93"/>
      <c r="S118" s="93"/>
      <c r="T118" s="94"/>
    </row>
    <row r="119" spans="1:20" ht="52.8" x14ac:dyDescent="0.25">
      <c r="A119" s="193" t="str">
        <f t="shared" si="3"/>
        <v>x-820</v>
      </c>
      <c r="B119" s="194" t="s">
        <v>46</v>
      </c>
      <c r="C119" s="194" t="s">
        <v>48</v>
      </c>
      <c r="D119" s="194" t="s">
        <v>646</v>
      </c>
      <c r="E119" s="195" t="s">
        <v>657</v>
      </c>
      <c r="F119" s="195" t="s">
        <v>312</v>
      </c>
      <c r="G119" s="195" t="s">
        <v>648</v>
      </c>
      <c r="H119" s="195">
        <v>1</v>
      </c>
      <c r="I119" s="195">
        <v>820</v>
      </c>
      <c r="J119" s="195" t="s">
        <v>658</v>
      </c>
      <c r="K119" s="195" t="s">
        <v>659</v>
      </c>
      <c r="L119" s="195" t="s">
        <v>758</v>
      </c>
      <c r="M119" s="196">
        <v>45138</v>
      </c>
      <c r="N119" s="196">
        <v>45138</v>
      </c>
      <c r="O119" s="195" t="s">
        <v>725</v>
      </c>
      <c r="P119" s="197" t="s">
        <v>803</v>
      </c>
      <c r="Q119" s="93"/>
      <c r="R119" s="93"/>
      <c r="S119" s="93"/>
      <c r="T119" s="94"/>
    </row>
    <row r="120" spans="1:20" ht="26.4" x14ac:dyDescent="0.25">
      <c r="A120" s="193" t="str">
        <f t="shared" si="3"/>
        <v>x-821</v>
      </c>
      <c r="B120" s="194" t="s">
        <v>46</v>
      </c>
      <c r="C120" s="194" t="s">
        <v>48</v>
      </c>
      <c r="D120" s="194" t="s">
        <v>646</v>
      </c>
      <c r="E120" s="195" t="s">
        <v>660</v>
      </c>
      <c r="F120" s="195" t="s">
        <v>312</v>
      </c>
      <c r="G120" s="195" t="s">
        <v>648</v>
      </c>
      <c r="H120" s="195">
        <v>1</v>
      </c>
      <c r="I120" s="195">
        <v>821</v>
      </c>
      <c r="J120" s="195" t="s">
        <v>661</v>
      </c>
      <c r="K120" s="195" t="s">
        <v>662</v>
      </c>
      <c r="L120" s="195" t="s">
        <v>758</v>
      </c>
      <c r="M120" s="196">
        <v>45138</v>
      </c>
      <c r="N120" s="196">
        <v>45138</v>
      </c>
      <c r="O120" s="195" t="s">
        <v>725</v>
      </c>
      <c r="P120" s="197" t="s">
        <v>803</v>
      </c>
      <c r="Q120" s="93"/>
      <c r="R120" s="93"/>
      <c r="S120" s="93"/>
      <c r="T120" s="94"/>
    </row>
    <row r="121" spans="1:20" ht="39.6" x14ac:dyDescent="0.25">
      <c r="A121" s="193" t="str">
        <f t="shared" si="3"/>
        <v>x-822</v>
      </c>
      <c r="B121" s="194" t="s">
        <v>46</v>
      </c>
      <c r="C121" s="194" t="s">
        <v>48</v>
      </c>
      <c r="D121" s="194" t="s">
        <v>646</v>
      </c>
      <c r="E121" s="195" t="s">
        <v>663</v>
      </c>
      <c r="F121" s="195" t="s">
        <v>312</v>
      </c>
      <c r="G121" s="195" t="s">
        <v>648</v>
      </c>
      <c r="H121" s="195">
        <v>2</v>
      </c>
      <c r="I121" s="195">
        <v>822</v>
      </c>
      <c r="J121" s="195" t="s">
        <v>664</v>
      </c>
      <c r="K121" s="195" t="s">
        <v>665</v>
      </c>
      <c r="L121" s="195" t="s">
        <v>758</v>
      </c>
      <c r="M121" s="196">
        <v>45138</v>
      </c>
      <c r="N121" s="196">
        <v>45138</v>
      </c>
      <c r="O121" s="195" t="s">
        <v>725</v>
      </c>
      <c r="P121" s="197" t="s">
        <v>803</v>
      </c>
      <c r="Q121" s="93"/>
      <c r="R121" s="93"/>
      <c r="S121" s="93"/>
      <c r="T121" s="94"/>
    </row>
    <row r="122" spans="1:20" ht="26.4" x14ac:dyDescent="0.25">
      <c r="A122" s="193" t="str">
        <f t="shared" si="3"/>
        <v>x-823</v>
      </c>
      <c r="B122" s="194" t="s">
        <v>46</v>
      </c>
      <c r="C122" s="194" t="s">
        <v>47</v>
      </c>
      <c r="D122" s="194" t="s">
        <v>646</v>
      </c>
      <c r="E122" s="195" t="s">
        <v>666</v>
      </c>
      <c r="F122" s="195" t="s">
        <v>312</v>
      </c>
      <c r="G122" s="195" t="s">
        <v>450</v>
      </c>
      <c r="H122" s="195">
        <v>0</v>
      </c>
      <c r="I122" s="195">
        <v>823</v>
      </c>
      <c r="J122" s="195" t="s">
        <v>667</v>
      </c>
      <c r="K122" s="195" t="s">
        <v>650</v>
      </c>
      <c r="L122" s="195" t="s">
        <v>758</v>
      </c>
      <c r="M122" s="196">
        <v>45138</v>
      </c>
      <c r="N122" s="196">
        <v>45138</v>
      </c>
      <c r="O122" s="195" t="s">
        <v>725</v>
      </c>
      <c r="P122" s="197" t="s">
        <v>803</v>
      </c>
      <c r="Q122" s="93"/>
      <c r="R122" s="93"/>
      <c r="S122" s="93"/>
      <c r="T122" s="94"/>
    </row>
    <row r="123" spans="1:20" ht="26.4" x14ac:dyDescent="0.25">
      <c r="A123" s="193" t="str">
        <f t="shared" si="3"/>
        <v>x-824</v>
      </c>
      <c r="B123" s="194" t="s">
        <v>46</v>
      </c>
      <c r="C123" s="194" t="s">
        <v>47</v>
      </c>
      <c r="D123" s="194" t="s">
        <v>677</v>
      </c>
      <c r="E123" s="195" t="s">
        <v>678</v>
      </c>
      <c r="F123" s="195" t="s">
        <v>312</v>
      </c>
      <c r="G123" s="195" t="s">
        <v>679</v>
      </c>
      <c r="H123" s="195">
        <v>0</v>
      </c>
      <c r="I123" s="195">
        <v>824</v>
      </c>
      <c r="J123" s="195" t="s">
        <v>680</v>
      </c>
      <c r="K123" s="195"/>
      <c r="L123" s="195" t="s">
        <v>759</v>
      </c>
      <c r="M123" s="196">
        <v>45202</v>
      </c>
      <c r="N123" s="196">
        <v>45202</v>
      </c>
      <c r="O123" s="195" t="s">
        <v>725</v>
      </c>
      <c r="P123" s="197" t="s">
        <v>803</v>
      </c>
      <c r="Q123" s="93"/>
      <c r="R123" s="93"/>
      <c r="S123" s="93"/>
      <c r="T123" s="94"/>
    </row>
    <row r="124" spans="1:20" ht="26.4" x14ac:dyDescent="0.25">
      <c r="A124" s="193" t="str">
        <f t="shared" si="3"/>
        <v>x-825</v>
      </c>
      <c r="B124" s="194" t="s">
        <v>46</v>
      </c>
      <c r="C124" s="194" t="s">
        <v>48</v>
      </c>
      <c r="D124" s="194" t="s">
        <v>677</v>
      </c>
      <c r="E124" s="195" t="s">
        <v>678</v>
      </c>
      <c r="F124" s="195" t="s">
        <v>312</v>
      </c>
      <c r="G124" s="195" t="s">
        <v>679</v>
      </c>
      <c r="H124" s="195">
        <v>1</v>
      </c>
      <c r="I124" s="195">
        <v>825</v>
      </c>
      <c r="J124" s="195" t="s">
        <v>682</v>
      </c>
      <c r="K124" s="195" t="s">
        <v>683</v>
      </c>
      <c r="L124" s="195" t="s">
        <v>759</v>
      </c>
      <c r="M124" s="196">
        <v>45202</v>
      </c>
      <c r="N124" s="196">
        <v>45202</v>
      </c>
      <c r="O124" s="195" t="s">
        <v>725</v>
      </c>
      <c r="P124" s="197" t="s">
        <v>803</v>
      </c>
      <c r="Q124" s="93"/>
      <c r="R124" s="93"/>
      <c r="S124" s="93"/>
      <c r="T124" s="94"/>
    </row>
    <row r="125" spans="1:20" ht="26.4" x14ac:dyDescent="0.25">
      <c r="A125" s="193" t="str">
        <f t="shared" si="3"/>
        <v>x-826</v>
      </c>
      <c r="B125" s="194" t="s">
        <v>46</v>
      </c>
      <c r="C125" s="194" t="s">
        <v>48</v>
      </c>
      <c r="D125" s="194" t="s">
        <v>677</v>
      </c>
      <c r="E125" s="195" t="s">
        <v>678</v>
      </c>
      <c r="F125" s="195" t="s">
        <v>312</v>
      </c>
      <c r="G125" s="195" t="s">
        <v>679</v>
      </c>
      <c r="H125" s="195">
        <v>1</v>
      </c>
      <c r="I125" s="195">
        <v>826</v>
      </c>
      <c r="J125" s="195" t="s">
        <v>684</v>
      </c>
      <c r="K125" s="195" t="s">
        <v>685</v>
      </c>
      <c r="L125" s="195" t="s">
        <v>759</v>
      </c>
      <c r="M125" s="196">
        <v>45202</v>
      </c>
      <c r="N125" s="196">
        <v>45202</v>
      </c>
      <c r="O125" s="195" t="s">
        <v>725</v>
      </c>
      <c r="P125" s="197" t="s">
        <v>803</v>
      </c>
      <c r="Q125" s="93"/>
      <c r="R125" s="93"/>
      <c r="S125" s="93"/>
      <c r="T125" s="94"/>
    </row>
    <row r="126" spans="1:20" ht="39.6" x14ac:dyDescent="0.25">
      <c r="A126" s="193" t="str">
        <f t="shared" ref="A126" si="4">HYPERLINK("#'x-"&amp;I126 &amp; "'!A1","x-"&amp;I126)</f>
        <v>x-827</v>
      </c>
      <c r="B126" s="194" t="s">
        <v>46</v>
      </c>
      <c r="C126" s="194" t="s">
        <v>48</v>
      </c>
      <c r="D126" s="194" t="s">
        <v>646</v>
      </c>
      <c r="E126" s="199" t="s">
        <v>910</v>
      </c>
      <c r="F126" s="195" t="s">
        <v>312</v>
      </c>
      <c r="G126" s="195" t="s">
        <v>648</v>
      </c>
      <c r="H126" s="195">
        <v>1</v>
      </c>
      <c r="I126" s="195">
        <v>827</v>
      </c>
      <c r="J126" s="195" t="s">
        <v>911</v>
      </c>
      <c r="K126" s="195" t="s">
        <v>908</v>
      </c>
      <c r="L126" s="195" t="s">
        <v>758</v>
      </c>
      <c r="M126" s="196">
        <v>45138</v>
      </c>
      <c r="N126" s="196">
        <v>45138</v>
      </c>
      <c r="O126" s="195" t="s">
        <v>725</v>
      </c>
      <c r="P126" s="197" t="s">
        <v>803</v>
      </c>
    </row>
    <row r="127" spans="1:20" x14ac:dyDescent="0.25">
      <c r="A127" s="12"/>
      <c r="B127" s="27"/>
      <c r="C127" s="12"/>
      <c r="D127" s="12"/>
      <c r="E127" s="12"/>
      <c r="F127" s="12"/>
      <c r="G127" s="12"/>
      <c r="H127" s="12"/>
      <c r="I127" s="12"/>
      <c r="J127" s="12"/>
      <c r="K127" s="12"/>
      <c r="L127" s="12"/>
      <c r="M127" s="116"/>
      <c r="N127" s="116"/>
      <c r="O127" s="12"/>
    </row>
    <row r="128" spans="1:20" x14ac:dyDescent="0.25">
      <c r="A128" s="12"/>
      <c r="B128" s="27"/>
      <c r="C128" s="12"/>
      <c r="D128" s="12"/>
      <c r="E128" s="12"/>
      <c r="F128" s="12"/>
      <c r="G128" s="12"/>
      <c r="H128" s="12"/>
      <c r="I128" s="12"/>
      <c r="J128" s="12"/>
      <c r="K128" s="12"/>
      <c r="L128" s="12"/>
      <c r="M128" s="116"/>
      <c r="N128" s="116"/>
      <c r="O128" s="12"/>
    </row>
    <row r="129" spans="1:16" x14ac:dyDescent="0.25">
      <c r="A129" s="12"/>
      <c r="B129" s="27"/>
      <c r="C129" s="12"/>
      <c r="D129" s="12"/>
      <c r="E129" s="12"/>
      <c r="F129" s="12"/>
      <c r="G129" s="12"/>
      <c r="H129" s="12"/>
      <c r="I129" s="12"/>
      <c r="J129" s="12"/>
      <c r="K129" s="12"/>
      <c r="L129" s="12"/>
      <c r="M129" s="116"/>
      <c r="N129" s="116"/>
      <c r="O129" s="12"/>
    </row>
    <row r="130" spans="1:16" x14ac:dyDescent="0.25">
      <c r="A130" s="12"/>
      <c r="B130" s="27"/>
      <c r="C130" s="12"/>
      <c r="D130" s="12"/>
      <c r="E130" s="12"/>
      <c r="F130" s="12"/>
      <c r="G130" s="12"/>
      <c r="H130" s="12"/>
      <c r="I130" s="12"/>
      <c r="J130" s="12"/>
      <c r="K130" s="12"/>
      <c r="L130" s="12"/>
      <c r="M130" s="116"/>
      <c r="N130" s="116"/>
      <c r="O130" s="12"/>
    </row>
    <row r="131" spans="1:16" x14ac:dyDescent="0.25">
      <c r="A131" s="12"/>
      <c r="B131" s="27"/>
      <c r="C131" s="12"/>
      <c r="D131" s="12"/>
      <c r="E131" s="12"/>
      <c r="F131" s="12"/>
      <c r="G131" s="12"/>
      <c r="H131" s="12"/>
      <c r="I131" s="12"/>
      <c r="J131" s="12"/>
      <c r="K131" s="12"/>
      <c r="L131" s="12"/>
      <c r="M131" s="116"/>
      <c r="N131" s="116"/>
      <c r="O131" s="12"/>
    </row>
    <row r="132" spans="1:16" x14ac:dyDescent="0.25">
      <c r="A132" s="12"/>
      <c r="B132" s="27"/>
      <c r="C132" s="12"/>
      <c r="D132" s="12"/>
      <c r="E132" s="12"/>
      <c r="F132" s="12"/>
      <c r="G132" s="12"/>
      <c r="H132" s="12"/>
      <c r="I132" s="12"/>
      <c r="J132" s="12"/>
      <c r="K132" s="12"/>
      <c r="L132" s="12"/>
      <c r="M132" s="116"/>
      <c r="N132" s="116"/>
      <c r="O132" s="12"/>
    </row>
    <row r="133" spans="1:16" x14ac:dyDescent="0.25">
      <c r="A133" s="12"/>
      <c r="B133" s="27"/>
      <c r="C133" s="12"/>
      <c r="D133" s="12"/>
      <c r="E133" s="12"/>
      <c r="F133" s="12"/>
      <c r="G133" s="12"/>
      <c r="H133" s="12"/>
      <c r="I133" s="12"/>
      <c r="J133" s="12"/>
      <c r="K133" s="12"/>
      <c r="L133" s="12"/>
      <c r="M133" s="116"/>
      <c r="N133" s="116"/>
      <c r="O133" s="12"/>
    </row>
    <row r="134" spans="1:16" x14ac:dyDescent="0.25">
      <c r="A134" s="12"/>
      <c r="B134" s="27"/>
      <c r="C134" s="12"/>
      <c r="D134" s="12"/>
      <c r="E134" s="12"/>
      <c r="F134" s="12"/>
      <c r="G134" s="12"/>
      <c r="H134" s="12"/>
      <c r="I134" s="12"/>
      <c r="J134" s="12"/>
      <c r="K134" s="12"/>
      <c r="L134" s="12"/>
      <c r="M134" s="116"/>
      <c r="N134" s="116"/>
      <c r="O134" s="12"/>
    </row>
    <row r="135" spans="1:16" x14ac:dyDescent="0.25">
      <c r="A135" s="12"/>
      <c r="B135" s="27"/>
      <c r="C135" s="12"/>
      <c r="D135" s="12"/>
      <c r="E135" s="12"/>
      <c r="F135" s="12"/>
      <c r="G135" s="12"/>
      <c r="H135" s="12"/>
      <c r="I135" s="12"/>
      <c r="J135" s="12"/>
      <c r="K135" s="12"/>
      <c r="L135" s="12"/>
      <c r="M135" s="116"/>
      <c r="N135" s="116"/>
      <c r="O135" s="12"/>
    </row>
    <row r="136" spans="1:16" x14ac:dyDescent="0.25">
      <c r="A136" s="12"/>
      <c r="B136" s="27"/>
      <c r="C136" s="12"/>
      <c r="D136" s="12"/>
      <c r="E136" s="12"/>
      <c r="F136" s="12"/>
      <c r="G136" s="12"/>
      <c r="H136" s="12"/>
      <c r="I136" s="12"/>
      <c r="J136" s="12"/>
      <c r="K136" s="12"/>
      <c r="L136" s="12"/>
      <c r="M136" s="116"/>
      <c r="N136" s="116"/>
      <c r="O136" s="12"/>
    </row>
    <row r="137" spans="1:16" x14ac:dyDescent="0.25">
      <c r="A137" s="12"/>
      <c r="B137" s="27"/>
      <c r="C137" s="12"/>
      <c r="D137" s="12"/>
      <c r="E137" s="12"/>
      <c r="F137" s="12"/>
      <c r="G137" s="12"/>
      <c r="H137" s="12"/>
      <c r="I137" s="12"/>
      <c r="J137" s="12"/>
      <c r="K137" s="12"/>
      <c r="L137" s="12"/>
      <c r="M137" s="116"/>
      <c r="N137" s="116"/>
      <c r="O137" s="12"/>
    </row>
    <row r="138" spans="1:16" x14ac:dyDescent="0.25">
      <c r="A138" s="12"/>
      <c r="B138" s="27"/>
      <c r="C138" s="12"/>
      <c r="D138" s="12"/>
      <c r="E138" s="12"/>
      <c r="F138" s="12"/>
      <c r="G138" s="12"/>
      <c r="H138" s="12"/>
      <c r="I138" s="12"/>
      <c r="J138" s="12"/>
      <c r="K138" s="12"/>
      <c r="L138" s="12"/>
      <c r="M138" s="116"/>
      <c r="N138" s="116"/>
      <c r="O138" s="12"/>
    </row>
    <row r="139" spans="1:16" x14ac:dyDescent="0.25">
      <c r="A139" s="12"/>
      <c r="B139" s="27"/>
      <c r="C139" s="12"/>
      <c r="D139" s="12"/>
      <c r="E139" s="12"/>
      <c r="F139" s="12"/>
      <c r="G139" s="12"/>
      <c r="H139" s="12"/>
      <c r="I139" s="12"/>
      <c r="J139" s="12"/>
      <c r="K139" s="12"/>
      <c r="L139" s="12"/>
      <c r="M139" s="116"/>
      <c r="N139" s="116"/>
      <c r="O139" s="12"/>
    </row>
    <row r="140" spans="1:16" x14ac:dyDescent="0.25">
      <c r="A140" s="12"/>
      <c r="B140" s="27"/>
      <c r="C140" s="12"/>
      <c r="D140" s="12"/>
      <c r="E140" s="12"/>
      <c r="F140" s="12"/>
      <c r="G140" s="12"/>
      <c r="H140" s="12"/>
      <c r="I140" s="12"/>
      <c r="J140" s="12"/>
      <c r="K140" s="12"/>
      <c r="L140" s="12"/>
      <c r="M140" s="116"/>
      <c r="N140" s="116"/>
      <c r="O140" s="12"/>
    </row>
    <row r="141" spans="1:16" x14ac:dyDescent="0.25">
      <c r="A141" s="12"/>
      <c r="B141" s="27"/>
      <c r="C141" s="12"/>
      <c r="D141" s="12"/>
      <c r="E141" s="12"/>
      <c r="F141" s="12"/>
      <c r="G141" s="12"/>
      <c r="H141" s="12"/>
      <c r="I141" s="12"/>
      <c r="J141" s="12"/>
      <c r="K141" s="12"/>
      <c r="L141" s="12"/>
      <c r="M141" s="116"/>
      <c r="N141" s="116"/>
      <c r="O141" s="12"/>
    </row>
    <row r="142" spans="1:16" x14ac:dyDescent="0.25">
      <c r="A142" s="12"/>
      <c r="B142" s="27"/>
      <c r="C142" s="12"/>
      <c r="D142" s="12"/>
      <c r="E142" s="12"/>
      <c r="F142" s="12"/>
      <c r="G142" s="12"/>
      <c r="H142" s="12"/>
      <c r="I142" s="12"/>
      <c r="J142" s="12"/>
      <c r="K142" s="12"/>
      <c r="L142" s="12"/>
      <c r="M142" s="116"/>
      <c r="N142" s="116"/>
      <c r="O142" s="12"/>
    </row>
    <row r="143" spans="1:16" x14ac:dyDescent="0.25">
      <c r="A143" s="12"/>
      <c r="B143" s="27"/>
      <c r="C143" s="12"/>
      <c r="D143" s="12"/>
      <c r="E143" s="12"/>
      <c r="F143" s="12"/>
      <c r="G143" s="12"/>
      <c r="H143" s="12"/>
      <c r="I143" s="12"/>
      <c r="J143" s="12"/>
      <c r="K143" s="12"/>
      <c r="L143" s="12"/>
      <c r="M143" s="116"/>
      <c r="N143" s="116"/>
      <c r="O143" s="12"/>
      <c r="P143" s="12"/>
    </row>
    <row r="144" spans="1:16" x14ac:dyDescent="0.25">
      <c r="A144" s="12"/>
      <c r="B144" s="27"/>
      <c r="C144" s="12"/>
      <c r="D144" s="12"/>
      <c r="E144" s="12"/>
      <c r="F144" s="12"/>
      <c r="G144" s="12"/>
      <c r="H144" s="12"/>
      <c r="I144" s="12"/>
      <c r="J144" s="12"/>
      <c r="K144" s="12"/>
      <c r="L144" s="12"/>
      <c r="M144" s="116"/>
      <c r="N144" s="116"/>
      <c r="O144" s="12"/>
      <c r="P144" s="12"/>
    </row>
    <row r="145" spans="1:16" x14ac:dyDescent="0.25">
      <c r="A145" s="12"/>
      <c r="B145" s="27"/>
      <c r="C145" s="12"/>
      <c r="D145" s="12"/>
      <c r="E145" s="12"/>
      <c r="F145" s="12"/>
      <c r="G145" s="12"/>
      <c r="H145" s="12"/>
      <c r="I145" s="12"/>
      <c r="J145" s="12"/>
      <c r="K145" s="12"/>
      <c r="L145" s="12"/>
      <c r="M145" s="116"/>
      <c r="N145" s="116"/>
      <c r="O145" s="12"/>
      <c r="P145" s="12"/>
    </row>
    <row r="146" spans="1:16" x14ac:dyDescent="0.25">
      <c r="A146" s="12"/>
      <c r="B146" s="27"/>
      <c r="C146" s="12"/>
      <c r="D146" s="12"/>
      <c r="E146" s="12"/>
      <c r="F146" s="12"/>
      <c r="G146" s="12"/>
      <c r="H146" s="12"/>
      <c r="I146" s="12"/>
      <c r="J146" s="12"/>
      <c r="K146" s="12"/>
      <c r="L146" s="12"/>
      <c r="M146" s="116"/>
      <c r="N146" s="116"/>
      <c r="O146" s="12"/>
      <c r="P146" s="12"/>
    </row>
    <row r="147" spans="1:16" x14ac:dyDescent="0.25">
      <c r="A147" s="12"/>
      <c r="B147" s="27"/>
      <c r="C147" s="12"/>
      <c r="D147" s="12"/>
      <c r="E147" s="12"/>
      <c r="F147" s="12"/>
      <c r="G147" s="12"/>
      <c r="H147" s="12"/>
      <c r="I147" s="12"/>
      <c r="J147" s="12"/>
      <c r="K147" s="12"/>
      <c r="L147" s="12"/>
      <c r="M147" s="116"/>
      <c r="N147" s="116"/>
      <c r="O147" s="12"/>
      <c r="P147" s="12"/>
    </row>
    <row r="148" spans="1:16" x14ac:dyDescent="0.25">
      <c r="A148" s="12"/>
      <c r="B148" s="27"/>
      <c r="C148" s="12"/>
      <c r="D148" s="12"/>
      <c r="E148" s="12"/>
      <c r="F148" s="12"/>
      <c r="G148" s="12"/>
      <c r="H148" s="12"/>
      <c r="I148" s="12"/>
      <c r="J148" s="12"/>
      <c r="K148" s="12"/>
      <c r="L148" s="12"/>
      <c r="M148" s="116"/>
      <c r="N148" s="116"/>
      <c r="O148" s="12"/>
      <c r="P148" s="12"/>
    </row>
    <row r="149" spans="1:16" x14ac:dyDescent="0.25">
      <c r="A149" s="12"/>
      <c r="B149" s="27"/>
      <c r="C149" s="12"/>
      <c r="D149" s="12"/>
      <c r="E149" s="12"/>
      <c r="F149" s="12"/>
      <c r="G149" s="12"/>
      <c r="H149" s="12"/>
      <c r="I149" s="12"/>
      <c r="J149" s="12"/>
      <c r="K149" s="12"/>
      <c r="L149" s="12"/>
      <c r="M149" s="116"/>
      <c r="N149" s="116"/>
      <c r="O149" s="12"/>
      <c r="P149" s="12"/>
    </row>
    <row r="150" spans="1:16" x14ac:dyDescent="0.25">
      <c r="A150" s="12"/>
      <c r="B150" s="27"/>
      <c r="C150" s="12"/>
      <c r="D150" s="12"/>
      <c r="E150" s="12"/>
      <c r="F150" s="12"/>
      <c r="G150" s="12"/>
      <c r="H150" s="12"/>
      <c r="I150" s="12"/>
      <c r="J150" s="12"/>
      <c r="K150" s="12"/>
      <c r="L150" s="12"/>
      <c r="M150" s="116"/>
      <c r="N150" s="116"/>
      <c r="O150" s="12"/>
      <c r="P150" s="12"/>
    </row>
    <row r="151" spans="1:16" x14ac:dyDescent="0.25">
      <c r="A151" s="12"/>
      <c r="B151" s="27"/>
      <c r="C151" s="12"/>
      <c r="D151" s="12"/>
      <c r="E151" s="12"/>
      <c r="F151" s="12"/>
      <c r="G151" s="12"/>
      <c r="H151" s="12"/>
      <c r="I151" s="12"/>
      <c r="J151" s="12"/>
      <c r="K151" s="12"/>
      <c r="L151" s="12"/>
      <c r="M151" s="116"/>
      <c r="N151" s="116"/>
      <c r="O151" s="12"/>
      <c r="P151" s="12"/>
    </row>
    <row r="152" spans="1:16" x14ac:dyDescent="0.25">
      <c r="A152" s="12"/>
      <c r="B152" s="27"/>
      <c r="C152" s="12"/>
      <c r="D152" s="12"/>
      <c r="E152" s="12"/>
      <c r="F152" s="12"/>
      <c r="G152" s="12"/>
      <c r="H152" s="12"/>
      <c r="I152" s="12"/>
      <c r="J152" s="12"/>
      <c r="K152" s="12"/>
      <c r="L152" s="12"/>
      <c r="M152" s="116"/>
      <c r="N152" s="116"/>
      <c r="O152" s="12"/>
      <c r="P152" s="12"/>
    </row>
    <row r="153" spans="1:16" x14ac:dyDescent="0.25">
      <c r="A153" s="12"/>
      <c r="B153" s="27"/>
      <c r="C153" s="12"/>
      <c r="D153" s="12"/>
      <c r="E153" s="12"/>
      <c r="F153" s="12"/>
      <c r="G153" s="12"/>
      <c r="H153" s="12"/>
      <c r="I153" s="12"/>
      <c r="J153" s="12"/>
      <c r="K153" s="12"/>
      <c r="L153" s="12"/>
      <c r="M153" s="116"/>
      <c r="N153" s="116"/>
      <c r="O153" s="12"/>
      <c r="P153" s="12"/>
    </row>
    <row r="154" spans="1:16" x14ac:dyDescent="0.25">
      <c r="A154" s="12"/>
      <c r="B154" s="27"/>
      <c r="C154" s="12"/>
      <c r="D154" s="12"/>
      <c r="E154" s="12"/>
      <c r="F154" s="12"/>
      <c r="G154" s="12"/>
      <c r="H154" s="12"/>
      <c r="I154" s="12"/>
      <c r="J154" s="12"/>
      <c r="K154" s="12"/>
      <c r="L154" s="12"/>
      <c r="M154" s="116"/>
      <c r="N154" s="116"/>
      <c r="O154" s="12"/>
      <c r="P154" s="12"/>
    </row>
    <row r="155" spans="1:16" x14ac:dyDescent="0.25">
      <c r="A155" s="12"/>
      <c r="B155" s="27"/>
      <c r="C155" s="12"/>
      <c r="D155" s="12"/>
      <c r="E155" s="12"/>
      <c r="F155" s="12"/>
      <c r="G155" s="12"/>
      <c r="H155" s="12"/>
      <c r="I155" s="12"/>
      <c r="J155" s="12"/>
      <c r="K155" s="12"/>
      <c r="L155" s="12"/>
      <c r="M155" s="116"/>
      <c r="N155" s="116"/>
      <c r="O155" s="12"/>
      <c r="P155" s="12"/>
    </row>
    <row r="156" spans="1:16" x14ac:dyDescent="0.25">
      <c r="A156" s="12"/>
      <c r="B156" s="27"/>
      <c r="C156" s="12"/>
      <c r="D156" s="12"/>
      <c r="E156" s="12"/>
      <c r="F156" s="12"/>
      <c r="G156" s="12"/>
      <c r="H156" s="12"/>
      <c r="I156" s="12"/>
      <c r="J156" s="12"/>
      <c r="K156" s="12"/>
      <c r="L156" s="12"/>
      <c r="M156" s="116"/>
      <c r="N156" s="116"/>
      <c r="O156" s="12"/>
      <c r="P156" s="12"/>
    </row>
    <row r="157" spans="1:16" x14ac:dyDescent="0.25">
      <c r="A157" s="12"/>
      <c r="B157" s="27"/>
      <c r="C157" s="12"/>
      <c r="D157" s="12"/>
      <c r="E157" s="12"/>
      <c r="F157" s="12"/>
      <c r="G157" s="12"/>
      <c r="H157" s="12"/>
      <c r="I157" s="12"/>
      <c r="J157" s="12"/>
      <c r="K157" s="12"/>
      <c r="L157" s="12"/>
      <c r="M157" s="116"/>
      <c r="N157" s="116"/>
      <c r="O157" s="12"/>
      <c r="P157" s="12"/>
    </row>
    <row r="158" spans="1:16" x14ac:dyDescent="0.25">
      <c r="A158" s="12"/>
      <c r="B158" s="27"/>
      <c r="C158" s="12"/>
      <c r="D158" s="12"/>
      <c r="E158" s="12"/>
      <c r="F158" s="12"/>
      <c r="G158" s="12"/>
      <c r="H158" s="12"/>
      <c r="I158" s="12"/>
      <c r="J158" s="12"/>
      <c r="K158" s="12"/>
      <c r="L158" s="12"/>
      <c r="M158" s="116"/>
      <c r="N158" s="116"/>
      <c r="O158" s="12"/>
      <c r="P158" s="12"/>
    </row>
    <row r="159" spans="1:16" x14ac:dyDescent="0.25">
      <c r="A159" s="12"/>
      <c r="B159" s="27"/>
      <c r="C159" s="12"/>
      <c r="D159" s="12"/>
      <c r="E159" s="12"/>
      <c r="F159" s="12"/>
      <c r="G159" s="12"/>
      <c r="H159" s="12"/>
      <c r="I159" s="12"/>
      <c r="J159" s="12"/>
      <c r="K159" s="12"/>
      <c r="L159" s="12"/>
      <c r="M159" s="116"/>
      <c r="N159" s="116"/>
      <c r="O159" s="12"/>
      <c r="P159" s="12"/>
    </row>
    <row r="160" spans="1:16" x14ac:dyDescent="0.25">
      <c r="A160" s="12"/>
      <c r="B160" s="27"/>
      <c r="C160" s="12"/>
      <c r="D160" s="12"/>
      <c r="E160" s="12"/>
      <c r="F160" s="12"/>
      <c r="G160" s="12"/>
      <c r="H160" s="12"/>
      <c r="I160" s="12"/>
      <c r="J160" s="12"/>
      <c r="K160" s="12"/>
      <c r="L160" s="12"/>
      <c r="M160" s="116"/>
      <c r="N160" s="116"/>
      <c r="O160" s="12"/>
      <c r="P160" s="12"/>
    </row>
    <row r="161" spans="1:16" x14ac:dyDescent="0.25">
      <c r="A161" s="12"/>
      <c r="B161" s="27"/>
      <c r="C161" s="12"/>
      <c r="D161" s="12"/>
      <c r="E161" s="12"/>
      <c r="F161" s="12"/>
      <c r="G161" s="12"/>
      <c r="H161" s="12"/>
      <c r="I161" s="12"/>
      <c r="J161" s="12"/>
      <c r="K161" s="12"/>
      <c r="L161" s="12"/>
      <c r="M161" s="116"/>
      <c r="N161" s="116"/>
      <c r="O161" s="12"/>
      <c r="P161" s="12"/>
    </row>
    <row r="162" spans="1:16" x14ac:dyDescent="0.25">
      <c r="A162" s="12"/>
      <c r="B162" s="27"/>
      <c r="C162" s="12"/>
      <c r="D162" s="12"/>
      <c r="E162" s="12"/>
      <c r="F162" s="12"/>
      <c r="G162" s="12"/>
      <c r="H162" s="12"/>
      <c r="I162" s="12"/>
      <c r="J162" s="12"/>
      <c r="K162" s="12"/>
      <c r="L162" s="12"/>
      <c r="M162" s="116"/>
      <c r="N162" s="116"/>
      <c r="O162" s="12"/>
      <c r="P162" s="12"/>
    </row>
    <row r="163" spans="1:16" x14ac:dyDescent="0.25">
      <c r="A163" s="12"/>
      <c r="B163" s="27"/>
      <c r="C163" s="12"/>
      <c r="D163" s="12"/>
      <c r="E163" s="12"/>
      <c r="F163" s="12"/>
      <c r="G163" s="12"/>
      <c r="H163" s="12"/>
      <c r="I163" s="12"/>
      <c r="J163" s="12"/>
      <c r="K163" s="12"/>
      <c r="L163" s="12"/>
      <c r="M163" s="116"/>
      <c r="N163" s="116"/>
      <c r="O163" s="12"/>
      <c r="P163" s="12"/>
    </row>
    <row r="164" spans="1:16" x14ac:dyDescent="0.25">
      <c r="A164" s="12"/>
      <c r="B164" s="27"/>
      <c r="C164" s="12"/>
      <c r="D164" s="12"/>
      <c r="E164" s="12"/>
      <c r="F164" s="12"/>
      <c r="G164" s="12"/>
      <c r="H164" s="12"/>
      <c r="I164" s="12"/>
      <c r="J164" s="12"/>
      <c r="K164" s="12"/>
      <c r="L164" s="12"/>
      <c r="M164" s="116"/>
      <c r="N164" s="116"/>
      <c r="O164" s="12"/>
      <c r="P164" s="12"/>
    </row>
    <row r="165" spans="1:16" x14ac:dyDescent="0.25">
      <c r="A165" s="12"/>
      <c r="B165" s="27"/>
      <c r="C165" s="12"/>
      <c r="D165" s="12"/>
      <c r="E165" s="12"/>
      <c r="F165" s="12"/>
      <c r="G165" s="12"/>
      <c r="H165" s="12"/>
      <c r="I165" s="12"/>
      <c r="J165" s="12"/>
      <c r="K165" s="12"/>
      <c r="L165" s="12"/>
      <c r="M165" s="116"/>
      <c r="N165" s="116"/>
      <c r="O165" s="12"/>
      <c r="P165" s="12"/>
    </row>
    <row r="166" spans="1:16" x14ac:dyDescent="0.25">
      <c r="A166" s="12"/>
      <c r="B166" s="27"/>
      <c r="C166" s="12"/>
      <c r="D166" s="12"/>
      <c r="E166" s="12"/>
      <c r="F166" s="12"/>
      <c r="G166" s="12"/>
      <c r="H166" s="12"/>
      <c r="I166" s="12"/>
      <c r="J166" s="12"/>
      <c r="K166" s="12"/>
      <c r="L166" s="12"/>
      <c r="M166" s="116"/>
      <c r="N166" s="116"/>
      <c r="O166" s="12"/>
      <c r="P166" s="12"/>
    </row>
    <row r="167" spans="1:16" x14ac:dyDescent="0.25">
      <c r="A167" s="12"/>
      <c r="B167" s="27"/>
      <c r="C167" s="12"/>
      <c r="D167" s="12"/>
      <c r="E167" s="12"/>
      <c r="F167" s="12"/>
      <c r="G167" s="12"/>
      <c r="H167" s="12"/>
      <c r="I167" s="12"/>
      <c r="J167" s="12"/>
      <c r="K167" s="12"/>
      <c r="L167" s="12"/>
      <c r="M167" s="116"/>
      <c r="N167" s="116"/>
      <c r="O167" s="12"/>
      <c r="P167" s="12"/>
    </row>
    <row r="168" spans="1:16" x14ac:dyDescent="0.25">
      <c r="A168" s="12"/>
      <c r="B168" s="27"/>
      <c r="C168" s="12"/>
      <c r="D168" s="12"/>
      <c r="E168" s="12"/>
      <c r="F168" s="12"/>
      <c r="G168" s="12"/>
      <c r="H168" s="12"/>
      <c r="I168" s="12"/>
      <c r="J168" s="12"/>
      <c r="K168" s="12"/>
      <c r="L168" s="12"/>
      <c r="M168" s="116"/>
      <c r="N168" s="116"/>
      <c r="O168" s="12"/>
      <c r="P168" s="12"/>
    </row>
    <row r="169" spans="1:16" x14ac:dyDescent="0.25">
      <c r="A169" s="12"/>
      <c r="B169" s="27"/>
      <c r="C169" s="12"/>
      <c r="D169" s="12"/>
      <c r="E169" s="12"/>
      <c r="F169" s="12"/>
      <c r="G169" s="12"/>
      <c r="H169" s="12"/>
      <c r="I169" s="12"/>
      <c r="J169" s="12"/>
      <c r="K169" s="12"/>
      <c r="L169" s="12"/>
      <c r="M169" s="116"/>
      <c r="N169" s="116"/>
      <c r="O169" s="12"/>
      <c r="P169" s="12"/>
    </row>
    <row r="170" spans="1:16" x14ac:dyDescent="0.25">
      <c r="A170" s="12"/>
      <c r="B170" s="27"/>
      <c r="C170" s="12"/>
      <c r="D170" s="12"/>
      <c r="E170" s="12"/>
      <c r="F170" s="12"/>
      <c r="G170" s="12"/>
      <c r="H170" s="12"/>
      <c r="I170" s="12"/>
      <c r="J170" s="12"/>
      <c r="K170" s="12"/>
      <c r="L170" s="12"/>
      <c r="M170" s="116"/>
      <c r="N170" s="116"/>
      <c r="O170" s="12"/>
      <c r="P170" s="12"/>
    </row>
    <row r="171" spans="1:16" x14ac:dyDescent="0.25">
      <c r="A171" s="12"/>
      <c r="B171" s="27"/>
      <c r="C171" s="12"/>
      <c r="D171" s="12"/>
      <c r="E171" s="12"/>
      <c r="F171" s="12"/>
      <c r="G171" s="12"/>
      <c r="H171" s="12"/>
      <c r="I171" s="12"/>
      <c r="J171" s="12"/>
      <c r="K171" s="12"/>
      <c r="L171" s="12"/>
      <c r="M171" s="116"/>
      <c r="N171" s="116"/>
      <c r="O171" s="12"/>
      <c r="P171" s="12"/>
    </row>
    <row r="172" spans="1:16" x14ac:dyDescent="0.25">
      <c r="A172" s="12"/>
      <c r="B172" s="27"/>
      <c r="C172" s="12"/>
      <c r="D172" s="12"/>
      <c r="E172" s="12"/>
      <c r="F172" s="12"/>
      <c r="G172" s="12"/>
      <c r="H172" s="12"/>
      <c r="I172" s="12"/>
      <c r="J172" s="12"/>
      <c r="K172" s="12"/>
      <c r="L172" s="12"/>
      <c r="M172" s="116"/>
      <c r="N172" s="116"/>
      <c r="O172" s="12"/>
      <c r="P172" s="12"/>
    </row>
    <row r="173" spans="1:16" x14ac:dyDescent="0.25">
      <c r="A173" s="12"/>
      <c r="B173" s="27"/>
      <c r="C173" s="12"/>
      <c r="D173" s="12"/>
      <c r="E173" s="12"/>
      <c r="F173" s="12"/>
      <c r="G173" s="12"/>
      <c r="H173" s="12"/>
      <c r="I173" s="12"/>
      <c r="J173" s="12"/>
      <c r="K173" s="12"/>
      <c r="L173" s="12"/>
      <c r="M173" s="116"/>
      <c r="N173" s="116"/>
      <c r="O173" s="12"/>
      <c r="P173" s="12"/>
    </row>
    <row r="174" spans="1:16" x14ac:dyDescent="0.25">
      <c r="A174" s="12"/>
      <c r="B174" s="27"/>
      <c r="C174" s="12"/>
      <c r="D174" s="12"/>
      <c r="E174" s="12"/>
      <c r="F174" s="12"/>
      <c r="G174" s="12"/>
      <c r="H174" s="12"/>
      <c r="I174" s="12"/>
      <c r="J174" s="12"/>
      <c r="K174" s="12"/>
      <c r="L174" s="12"/>
      <c r="M174" s="116"/>
      <c r="N174" s="116"/>
      <c r="O174" s="12"/>
      <c r="P174" s="12"/>
    </row>
    <row r="175" spans="1:16" x14ac:dyDescent="0.25">
      <c r="A175" s="12"/>
      <c r="B175" s="27"/>
      <c r="C175" s="12"/>
      <c r="D175" s="12"/>
      <c r="E175" s="12"/>
      <c r="F175" s="12"/>
      <c r="G175" s="12"/>
      <c r="H175" s="12"/>
      <c r="I175" s="12"/>
      <c r="J175" s="12"/>
      <c r="K175" s="12"/>
      <c r="L175" s="12"/>
      <c r="M175" s="116"/>
      <c r="N175" s="116"/>
      <c r="O175" s="12"/>
      <c r="P175" s="12"/>
    </row>
    <row r="176" spans="1:16" x14ac:dyDescent="0.25">
      <c r="A176" s="12"/>
      <c r="B176" s="27"/>
      <c r="C176" s="12"/>
      <c r="D176" s="12"/>
      <c r="E176" s="12"/>
      <c r="F176" s="12"/>
      <c r="G176" s="12"/>
      <c r="H176" s="12"/>
      <c r="I176" s="12"/>
      <c r="J176" s="12"/>
      <c r="K176" s="12"/>
      <c r="L176" s="12"/>
      <c r="M176" s="116"/>
      <c r="N176" s="116"/>
      <c r="O176" s="12"/>
      <c r="P176" s="12"/>
    </row>
    <row r="177" spans="1:16" x14ac:dyDescent="0.25">
      <c r="A177" s="12"/>
      <c r="B177" s="27"/>
      <c r="C177" s="12"/>
      <c r="D177" s="12"/>
      <c r="E177" s="12"/>
      <c r="F177" s="12"/>
      <c r="G177" s="12"/>
      <c r="H177" s="12"/>
      <c r="I177" s="12"/>
      <c r="J177" s="12"/>
      <c r="K177" s="12"/>
      <c r="L177" s="12"/>
      <c r="M177" s="116"/>
      <c r="N177" s="116"/>
      <c r="O177" s="12"/>
      <c r="P177" s="12"/>
    </row>
    <row r="178" spans="1:16" x14ac:dyDescent="0.25">
      <c r="A178" s="12"/>
      <c r="B178" s="27"/>
      <c r="C178" s="12"/>
      <c r="D178" s="12"/>
      <c r="E178" s="12"/>
      <c r="F178" s="12"/>
      <c r="G178" s="12"/>
      <c r="H178" s="12"/>
      <c r="I178" s="12"/>
      <c r="J178" s="12"/>
      <c r="K178" s="12"/>
      <c r="L178" s="12"/>
      <c r="M178" s="116"/>
      <c r="N178" s="116"/>
      <c r="O178" s="12"/>
      <c r="P178" s="12"/>
    </row>
    <row r="179" spans="1:16" x14ac:dyDescent="0.25">
      <c r="A179" s="12"/>
      <c r="B179" s="27"/>
      <c r="C179" s="12"/>
      <c r="D179" s="12"/>
      <c r="E179" s="12"/>
      <c r="F179" s="12"/>
      <c r="G179" s="12"/>
      <c r="H179" s="12"/>
      <c r="I179" s="12"/>
      <c r="J179" s="12"/>
      <c r="K179" s="12"/>
      <c r="L179" s="12"/>
      <c r="M179" s="116"/>
      <c r="N179" s="116"/>
      <c r="O179" s="12"/>
      <c r="P179" s="12"/>
    </row>
    <row r="180" spans="1:16" x14ac:dyDescent="0.25">
      <c r="A180" s="12"/>
      <c r="B180" s="27"/>
      <c r="C180" s="12"/>
      <c r="D180" s="12"/>
      <c r="E180" s="12"/>
      <c r="F180" s="12"/>
      <c r="G180" s="12"/>
      <c r="H180" s="12"/>
      <c r="I180" s="12"/>
      <c r="J180" s="12"/>
      <c r="K180" s="12"/>
      <c r="L180" s="12"/>
      <c r="M180" s="116"/>
      <c r="N180" s="116"/>
      <c r="O180" s="12"/>
      <c r="P180" s="12"/>
    </row>
    <row r="181" spans="1:16" x14ac:dyDescent="0.25">
      <c r="A181" s="12"/>
      <c r="B181" s="27"/>
      <c r="C181" s="12"/>
      <c r="D181" s="12"/>
      <c r="E181" s="12"/>
      <c r="F181" s="12"/>
      <c r="G181" s="12"/>
      <c r="H181" s="12"/>
      <c r="I181" s="12"/>
      <c r="J181" s="12"/>
      <c r="K181" s="12"/>
      <c r="L181" s="12"/>
      <c r="M181" s="116"/>
      <c r="N181" s="116"/>
      <c r="O181" s="12"/>
      <c r="P181" s="12"/>
    </row>
    <row r="182" spans="1:16" x14ac:dyDescent="0.25">
      <c r="A182" s="12"/>
      <c r="B182" s="27"/>
      <c r="C182" s="12"/>
      <c r="D182" s="12"/>
      <c r="E182" s="12"/>
      <c r="F182" s="12"/>
      <c r="G182" s="12"/>
      <c r="H182" s="12"/>
      <c r="I182" s="12"/>
      <c r="J182" s="12"/>
      <c r="K182" s="12"/>
      <c r="L182" s="12"/>
      <c r="M182" s="116"/>
      <c r="N182" s="116"/>
      <c r="O182" s="12"/>
      <c r="P182" s="12"/>
    </row>
    <row r="183" spans="1:16" x14ac:dyDescent="0.25">
      <c r="A183" s="12"/>
      <c r="B183" s="27"/>
      <c r="C183" s="12"/>
      <c r="D183" s="12"/>
      <c r="E183" s="12"/>
      <c r="F183" s="12"/>
      <c r="G183" s="12"/>
      <c r="H183" s="12"/>
      <c r="I183" s="12"/>
      <c r="J183" s="12"/>
      <c r="K183" s="12"/>
      <c r="L183" s="12"/>
      <c r="M183" s="116"/>
      <c r="N183" s="116"/>
      <c r="O183" s="12"/>
      <c r="P183" s="12"/>
    </row>
    <row r="184" spans="1:16" x14ac:dyDescent="0.25">
      <c r="A184" s="12"/>
      <c r="B184" s="27"/>
      <c r="C184" s="12"/>
      <c r="D184" s="12"/>
      <c r="E184" s="12"/>
      <c r="F184" s="12"/>
      <c r="G184" s="12"/>
      <c r="H184" s="12"/>
      <c r="I184" s="12"/>
      <c r="J184" s="12"/>
      <c r="K184" s="12"/>
      <c r="L184" s="12"/>
      <c r="M184" s="116"/>
      <c r="N184" s="116"/>
      <c r="O184" s="12"/>
      <c r="P184" s="12"/>
    </row>
    <row r="185" spans="1:16" x14ac:dyDescent="0.25">
      <c r="A185" s="12"/>
      <c r="B185" s="27"/>
      <c r="C185" s="12"/>
      <c r="D185" s="12"/>
      <c r="E185" s="12"/>
      <c r="F185" s="12"/>
      <c r="G185" s="12"/>
      <c r="H185" s="12"/>
      <c r="I185" s="12"/>
      <c r="J185" s="12"/>
      <c r="K185" s="12"/>
      <c r="L185" s="12"/>
      <c r="M185" s="116"/>
      <c r="N185" s="116"/>
      <c r="O185" s="12"/>
      <c r="P185" s="12"/>
    </row>
    <row r="186" spans="1:16" x14ac:dyDescent="0.25">
      <c r="A186" s="12"/>
      <c r="B186" s="27"/>
      <c r="C186" s="12"/>
      <c r="D186" s="12"/>
      <c r="E186" s="12"/>
      <c r="F186" s="12"/>
      <c r="G186" s="12"/>
      <c r="H186" s="12"/>
      <c r="I186" s="12"/>
      <c r="J186" s="12"/>
      <c r="K186" s="12"/>
      <c r="L186" s="12"/>
      <c r="M186" s="116"/>
      <c r="N186" s="116"/>
      <c r="O186" s="12"/>
      <c r="P186" s="12"/>
    </row>
    <row r="187" spans="1:16" x14ac:dyDescent="0.25">
      <c r="A187" s="12"/>
      <c r="B187" s="27"/>
      <c r="C187" s="12"/>
      <c r="D187" s="12"/>
      <c r="E187" s="12"/>
      <c r="F187" s="12"/>
      <c r="G187" s="12"/>
      <c r="H187" s="12"/>
      <c r="I187" s="12"/>
      <c r="J187" s="12"/>
      <c r="K187" s="12"/>
      <c r="L187" s="12"/>
      <c r="M187" s="116"/>
      <c r="N187" s="116"/>
      <c r="O187" s="12"/>
      <c r="P187" s="12"/>
    </row>
    <row r="188" spans="1:16" x14ac:dyDescent="0.25">
      <c r="A188" s="12"/>
      <c r="B188" s="27"/>
      <c r="C188" s="12"/>
      <c r="D188" s="12"/>
      <c r="E188" s="12"/>
      <c r="F188" s="12"/>
      <c r="G188" s="12"/>
      <c r="H188" s="12"/>
      <c r="I188" s="12"/>
      <c r="J188" s="12"/>
      <c r="K188" s="12"/>
      <c r="L188" s="12"/>
      <c r="M188" s="116"/>
      <c r="N188" s="116"/>
      <c r="O188" s="12"/>
      <c r="P188" s="12"/>
    </row>
    <row r="189" spans="1:16" x14ac:dyDescent="0.25">
      <c r="A189" s="12"/>
      <c r="B189" s="27"/>
      <c r="C189" s="12"/>
      <c r="D189" s="12"/>
      <c r="E189" s="12"/>
      <c r="F189" s="12"/>
      <c r="G189" s="12"/>
      <c r="H189" s="12"/>
      <c r="I189" s="12"/>
      <c r="J189" s="12"/>
      <c r="K189" s="12"/>
      <c r="L189" s="12"/>
      <c r="M189" s="116"/>
      <c r="N189" s="116"/>
      <c r="O189" s="12"/>
      <c r="P189" s="12"/>
    </row>
    <row r="190" spans="1:16" x14ac:dyDescent="0.25">
      <c r="A190" s="12"/>
      <c r="B190" s="27"/>
      <c r="C190" s="12"/>
      <c r="D190" s="12"/>
      <c r="E190" s="12"/>
      <c r="F190" s="12"/>
      <c r="G190" s="12"/>
      <c r="H190" s="12"/>
      <c r="I190" s="12"/>
      <c r="J190" s="12"/>
      <c r="K190" s="12"/>
      <c r="L190" s="12"/>
      <c r="M190" s="116"/>
      <c r="N190" s="116"/>
      <c r="O190" s="12"/>
      <c r="P190" s="12"/>
    </row>
    <row r="191" spans="1:16" x14ac:dyDescent="0.25">
      <c r="A191" s="12"/>
      <c r="B191" s="27"/>
      <c r="C191" s="12"/>
      <c r="D191" s="12"/>
      <c r="E191" s="12"/>
      <c r="F191" s="12"/>
      <c r="G191" s="12"/>
      <c r="H191" s="12"/>
      <c r="I191" s="12"/>
      <c r="J191" s="12"/>
      <c r="K191" s="12"/>
      <c r="L191" s="12"/>
      <c r="M191" s="116"/>
      <c r="N191" s="116"/>
      <c r="O191" s="12"/>
      <c r="P191" s="12"/>
    </row>
    <row r="192" spans="1:16" x14ac:dyDescent="0.25">
      <c r="A192" s="12"/>
      <c r="B192" s="27"/>
      <c r="C192" s="12"/>
      <c r="D192" s="12"/>
      <c r="E192" s="12"/>
      <c r="F192" s="12"/>
      <c r="G192" s="12"/>
      <c r="H192" s="12"/>
      <c r="I192" s="12"/>
      <c r="J192" s="12"/>
      <c r="K192" s="12"/>
      <c r="L192" s="12"/>
      <c r="M192" s="116"/>
      <c r="N192" s="116"/>
      <c r="O192" s="12"/>
      <c r="P192" s="12"/>
    </row>
    <row r="193" spans="1:16" x14ac:dyDescent="0.25">
      <c r="A193" s="12"/>
      <c r="B193" s="27"/>
      <c r="C193" s="12"/>
      <c r="D193" s="12"/>
      <c r="E193" s="12"/>
      <c r="F193" s="12"/>
      <c r="G193" s="12"/>
      <c r="H193" s="12"/>
      <c r="I193" s="12"/>
      <c r="J193" s="12"/>
      <c r="K193" s="12"/>
      <c r="L193" s="12"/>
      <c r="M193" s="116"/>
      <c r="N193" s="116"/>
      <c r="O193" s="12"/>
      <c r="P193" s="12"/>
    </row>
    <row r="194" spans="1:16" x14ac:dyDescent="0.25">
      <c r="A194" s="12"/>
      <c r="B194" s="27"/>
      <c r="C194" s="12"/>
      <c r="D194" s="12"/>
      <c r="E194" s="12"/>
      <c r="F194" s="12"/>
      <c r="G194" s="12"/>
      <c r="H194" s="12"/>
      <c r="I194" s="12"/>
      <c r="J194" s="12"/>
      <c r="K194" s="12"/>
      <c r="L194" s="12"/>
      <c r="M194" s="116"/>
      <c r="N194" s="116"/>
      <c r="O194" s="12"/>
      <c r="P194" s="12"/>
    </row>
    <row r="195" spans="1:16" x14ac:dyDescent="0.25">
      <c r="A195" s="12"/>
      <c r="B195" s="27"/>
      <c r="C195" s="12"/>
      <c r="D195" s="12"/>
      <c r="E195" s="12"/>
      <c r="F195" s="12"/>
      <c r="G195" s="12"/>
      <c r="H195" s="12"/>
      <c r="I195" s="12"/>
      <c r="J195" s="12"/>
      <c r="K195" s="12"/>
      <c r="L195" s="12"/>
      <c r="M195" s="116"/>
      <c r="N195" s="116"/>
      <c r="O195" s="12"/>
      <c r="P195" s="12"/>
    </row>
    <row r="196" spans="1:16" x14ac:dyDescent="0.25">
      <c r="A196" s="12"/>
      <c r="B196" s="27"/>
      <c r="C196" s="12"/>
      <c r="D196" s="12"/>
      <c r="E196" s="12"/>
      <c r="F196" s="12"/>
      <c r="G196" s="12"/>
      <c r="H196" s="12"/>
      <c r="I196" s="12"/>
      <c r="J196" s="12"/>
      <c r="K196" s="12"/>
      <c r="L196" s="12"/>
      <c r="M196" s="116"/>
      <c r="N196" s="116"/>
      <c r="O196" s="12"/>
      <c r="P196" s="12"/>
    </row>
    <row r="197" spans="1:16" x14ac:dyDescent="0.25">
      <c r="A197" s="12"/>
      <c r="B197" s="27"/>
      <c r="C197" s="12"/>
      <c r="D197" s="12"/>
      <c r="E197" s="12"/>
      <c r="F197" s="12"/>
      <c r="G197" s="12"/>
      <c r="H197" s="12"/>
      <c r="I197" s="12"/>
      <c r="J197" s="12"/>
      <c r="K197" s="12"/>
      <c r="L197" s="12"/>
      <c r="M197" s="116"/>
      <c r="N197" s="116"/>
      <c r="O197" s="12"/>
      <c r="P197" s="12"/>
    </row>
    <row r="198" spans="1:16" x14ac:dyDescent="0.25">
      <c r="A198" s="12"/>
      <c r="B198" s="27"/>
      <c r="C198" s="12"/>
      <c r="D198" s="12"/>
      <c r="E198" s="12"/>
      <c r="F198" s="12"/>
      <c r="G198" s="12"/>
      <c r="H198" s="12"/>
      <c r="I198" s="12"/>
      <c r="J198" s="12"/>
      <c r="K198" s="12"/>
      <c r="L198" s="12"/>
      <c r="M198" s="116"/>
      <c r="N198" s="116"/>
      <c r="O198" s="12"/>
      <c r="P198" s="12"/>
    </row>
    <row r="199" spans="1:16" x14ac:dyDescent="0.25">
      <c r="A199" s="12"/>
      <c r="B199" s="27"/>
      <c r="C199" s="12"/>
      <c r="D199" s="12"/>
      <c r="E199" s="12"/>
      <c r="F199" s="12"/>
      <c r="G199" s="12"/>
      <c r="H199" s="12"/>
      <c r="I199" s="12"/>
      <c r="J199" s="12"/>
      <c r="K199" s="12"/>
      <c r="L199" s="12"/>
      <c r="M199" s="116"/>
      <c r="N199" s="116"/>
      <c r="O199" s="12"/>
      <c r="P199" s="12"/>
    </row>
    <row r="200" spans="1:16" x14ac:dyDescent="0.25">
      <c r="A200" s="12"/>
      <c r="B200" s="27"/>
      <c r="C200" s="12"/>
      <c r="D200" s="12"/>
      <c r="E200" s="12"/>
      <c r="F200" s="12"/>
      <c r="G200" s="12"/>
      <c r="H200" s="12"/>
      <c r="I200" s="12"/>
      <c r="J200" s="12"/>
      <c r="K200" s="12"/>
      <c r="L200" s="12"/>
      <c r="M200" s="116"/>
      <c r="N200" s="116"/>
      <c r="O200" s="12"/>
      <c r="P200" s="12"/>
    </row>
    <row r="201" spans="1:16" x14ac:dyDescent="0.25">
      <c r="A201" s="12"/>
      <c r="B201" s="27"/>
      <c r="C201" s="12"/>
      <c r="D201" s="12"/>
      <c r="E201" s="12"/>
      <c r="F201" s="12"/>
      <c r="G201" s="12"/>
      <c r="H201" s="12"/>
      <c r="I201" s="12"/>
      <c r="J201" s="12"/>
      <c r="K201" s="12"/>
      <c r="L201" s="12"/>
      <c r="M201" s="116"/>
      <c r="N201" s="116"/>
      <c r="O201" s="12"/>
      <c r="P201" s="12"/>
    </row>
    <row r="202" spans="1:16" x14ac:dyDescent="0.25">
      <c r="A202" s="12"/>
      <c r="B202" s="27"/>
      <c r="C202" s="12"/>
      <c r="D202" s="12"/>
      <c r="E202" s="12"/>
      <c r="F202" s="12"/>
      <c r="G202" s="12"/>
      <c r="H202" s="12"/>
      <c r="I202" s="12"/>
      <c r="J202" s="12"/>
      <c r="K202" s="12"/>
      <c r="L202" s="12"/>
      <c r="M202" s="116"/>
      <c r="N202" s="116"/>
      <c r="O202" s="12"/>
      <c r="P202" s="12"/>
    </row>
    <row r="203" spans="1:16" x14ac:dyDescent="0.25">
      <c r="A203" s="12"/>
      <c r="B203" s="27"/>
      <c r="C203" s="12"/>
      <c r="D203" s="12"/>
      <c r="E203" s="12"/>
      <c r="F203" s="12"/>
      <c r="G203" s="12"/>
      <c r="H203" s="12"/>
      <c r="I203" s="12"/>
      <c r="J203" s="12"/>
      <c r="K203" s="12"/>
      <c r="L203" s="12"/>
      <c r="M203" s="116"/>
      <c r="N203" s="116"/>
      <c r="O203" s="12"/>
      <c r="P203" s="12"/>
    </row>
    <row r="204" spans="1:16" x14ac:dyDescent="0.25">
      <c r="A204" s="12"/>
      <c r="B204" s="27"/>
      <c r="C204" s="12"/>
      <c r="D204" s="12"/>
      <c r="E204" s="12"/>
      <c r="F204" s="12"/>
      <c r="G204" s="12"/>
      <c r="H204" s="12"/>
      <c r="I204" s="12"/>
      <c r="J204" s="12"/>
      <c r="K204" s="12"/>
      <c r="L204" s="12"/>
      <c r="M204" s="116"/>
      <c r="N204" s="116"/>
      <c r="O204" s="12"/>
      <c r="P204" s="12"/>
    </row>
    <row r="205" spans="1:16" x14ac:dyDescent="0.25">
      <c r="A205" s="12"/>
      <c r="B205" s="27"/>
      <c r="C205" s="12"/>
      <c r="D205" s="12"/>
      <c r="E205" s="12"/>
      <c r="F205" s="12"/>
      <c r="G205" s="12"/>
      <c r="H205" s="12"/>
      <c r="I205" s="12"/>
      <c r="J205" s="12"/>
      <c r="K205" s="12"/>
      <c r="L205" s="12"/>
      <c r="M205" s="116"/>
      <c r="N205" s="116"/>
      <c r="O205" s="12"/>
      <c r="P205" s="12"/>
    </row>
    <row r="206" spans="1:16" x14ac:dyDescent="0.25">
      <c r="A206" s="12"/>
      <c r="B206" s="27"/>
      <c r="C206" s="12"/>
      <c r="D206" s="12"/>
      <c r="E206" s="12"/>
      <c r="F206" s="12"/>
      <c r="G206" s="12"/>
      <c r="H206" s="12"/>
      <c r="I206" s="12"/>
      <c r="J206" s="12"/>
      <c r="K206" s="12"/>
      <c r="L206" s="12"/>
      <c r="M206" s="116"/>
      <c r="N206" s="116"/>
      <c r="O206" s="12"/>
      <c r="P206" s="12"/>
    </row>
    <row r="207" spans="1:16" x14ac:dyDescent="0.25">
      <c r="A207" s="12"/>
      <c r="B207" s="27"/>
      <c r="C207" s="12"/>
      <c r="D207" s="12"/>
      <c r="E207" s="12"/>
      <c r="F207" s="12"/>
      <c r="G207" s="12"/>
      <c r="H207" s="12"/>
      <c r="I207" s="12"/>
      <c r="J207" s="12"/>
      <c r="K207" s="12"/>
      <c r="L207" s="12"/>
      <c r="M207" s="116"/>
      <c r="N207" s="116"/>
      <c r="O207" s="12"/>
      <c r="P207" s="12"/>
    </row>
    <row r="208" spans="1:16" x14ac:dyDescent="0.25">
      <c r="A208" s="12"/>
      <c r="B208" s="27"/>
      <c r="C208" s="12"/>
      <c r="D208" s="12"/>
      <c r="E208" s="12"/>
      <c r="F208" s="12"/>
      <c r="G208" s="12"/>
      <c r="H208" s="12"/>
      <c r="I208" s="12"/>
      <c r="J208" s="12"/>
      <c r="K208" s="12"/>
      <c r="L208" s="12"/>
      <c r="M208" s="116"/>
      <c r="N208" s="116"/>
      <c r="O208" s="12"/>
      <c r="P208" s="12"/>
    </row>
    <row r="209" spans="1:16" x14ac:dyDescent="0.25">
      <c r="A209" s="12"/>
      <c r="B209" s="27"/>
      <c r="C209" s="12"/>
      <c r="D209" s="12"/>
      <c r="E209" s="12"/>
      <c r="F209" s="12"/>
      <c r="G209" s="12"/>
      <c r="H209" s="12"/>
      <c r="I209" s="12"/>
      <c r="J209" s="12"/>
      <c r="K209" s="12"/>
      <c r="L209" s="12"/>
      <c r="M209" s="116"/>
      <c r="N209" s="116"/>
      <c r="O209" s="12"/>
      <c r="P209" s="12"/>
    </row>
    <row r="210" spans="1:16" x14ac:dyDescent="0.25">
      <c r="A210" s="12"/>
      <c r="B210" s="27"/>
      <c r="C210" s="12"/>
      <c r="D210" s="12"/>
      <c r="E210" s="12"/>
      <c r="F210" s="12"/>
      <c r="G210" s="12"/>
      <c r="H210" s="12"/>
      <c r="I210" s="12"/>
      <c r="J210" s="12"/>
      <c r="K210" s="12"/>
      <c r="L210" s="12"/>
      <c r="M210" s="116"/>
      <c r="N210" s="116"/>
      <c r="O210" s="12"/>
      <c r="P210" s="12"/>
    </row>
    <row r="211" spans="1:16" x14ac:dyDescent="0.25">
      <c r="A211" s="12"/>
      <c r="B211" s="27"/>
      <c r="C211" s="12"/>
      <c r="D211" s="12"/>
      <c r="E211" s="12"/>
      <c r="F211" s="12"/>
      <c r="G211" s="12"/>
      <c r="H211" s="12"/>
      <c r="I211" s="12"/>
      <c r="J211" s="12"/>
      <c r="K211" s="12"/>
      <c r="L211" s="12"/>
      <c r="M211" s="116"/>
      <c r="N211" s="116"/>
      <c r="O211" s="12"/>
      <c r="P211" s="12"/>
    </row>
    <row r="212" spans="1:16" x14ac:dyDescent="0.25">
      <c r="A212" s="12"/>
      <c r="B212" s="27"/>
      <c r="C212" s="12"/>
      <c r="D212" s="12"/>
      <c r="E212" s="12"/>
      <c r="F212" s="12"/>
      <c r="G212" s="12"/>
      <c r="H212" s="12"/>
      <c r="I212" s="12"/>
      <c r="J212" s="12"/>
      <c r="K212" s="12"/>
      <c r="L212" s="12"/>
      <c r="M212" s="116"/>
      <c r="N212" s="116"/>
      <c r="O212" s="12"/>
      <c r="P212" s="12"/>
    </row>
    <row r="213" spans="1:16" x14ac:dyDescent="0.25">
      <c r="A213" s="12"/>
      <c r="B213" s="27"/>
      <c r="C213" s="12"/>
      <c r="D213" s="12"/>
      <c r="E213" s="12"/>
      <c r="F213" s="12"/>
      <c r="G213" s="12"/>
      <c r="H213" s="12"/>
      <c r="I213" s="12"/>
      <c r="J213" s="12"/>
      <c r="K213" s="12"/>
      <c r="L213" s="12"/>
      <c r="M213" s="116"/>
      <c r="N213" s="116"/>
      <c r="O213" s="12"/>
      <c r="P213" s="12"/>
    </row>
    <row r="214" spans="1:16" x14ac:dyDescent="0.25">
      <c r="A214" s="12"/>
      <c r="B214" s="27"/>
      <c r="C214" s="12"/>
      <c r="D214" s="12"/>
      <c r="E214" s="12"/>
      <c r="F214" s="12"/>
      <c r="G214" s="12"/>
      <c r="H214" s="12"/>
      <c r="I214" s="12"/>
      <c r="J214" s="12"/>
      <c r="K214" s="12"/>
      <c r="L214" s="12"/>
      <c r="M214" s="116"/>
      <c r="N214" s="116"/>
      <c r="O214" s="12"/>
      <c r="P214" s="12"/>
    </row>
    <row r="215" spans="1:16" x14ac:dyDescent="0.25">
      <c r="A215" s="12"/>
      <c r="B215" s="27"/>
      <c r="C215" s="12"/>
      <c r="D215" s="12"/>
      <c r="E215" s="12"/>
      <c r="F215" s="12"/>
      <c r="G215" s="12"/>
      <c r="H215" s="12"/>
      <c r="I215" s="12"/>
      <c r="J215" s="12"/>
      <c r="K215" s="12"/>
      <c r="L215" s="12"/>
      <c r="M215" s="116"/>
      <c r="N215" s="116"/>
      <c r="O215" s="12"/>
      <c r="P215" s="12"/>
    </row>
    <row r="216" spans="1:16" x14ac:dyDescent="0.25">
      <c r="A216" s="12"/>
      <c r="B216" s="27"/>
      <c r="C216" s="12"/>
      <c r="D216" s="12"/>
      <c r="E216" s="12"/>
      <c r="F216" s="12"/>
      <c r="G216" s="12"/>
      <c r="H216" s="12"/>
      <c r="I216" s="12"/>
      <c r="J216" s="12"/>
      <c r="K216" s="12"/>
      <c r="L216" s="12"/>
      <c r="M216" s="116"/>
      <c r="N216" s="116"/>
      <c r="O216" s="12"/>
      <c r="P216" s="12"/>
    </row>
    <row r="217" spans="1:16" x14ac:dyDescent="0.25">
      <c r="A217" s="12"/>
      <c r="B217" s="27"/>
      <c r="C217" s="12"/>
      <c r="D217" s="12"/>
      <c r="E217" s="12"/>
      <c r="F217" s="12"/>
      <c r="G217" s="12"/>
      <c r="H217" s="12"/>
      <c r="I217" s="12"/>
      <c r="J217" s="12"/>
      <c r="K217" s="12"/>
      <c r="L217" s="12"/>
      <c r="M217" s="116"/>
      <c r="N217" s="116"/>
      <c r="O217" s="12"/>
      <c r="P217" s="12"/>
    </row>
    <row r="218" spans="1:16" x14ac:dyDescent="0.25">
      <c r="A218" s="12"/>
      <c r="B218" s="27"/>
      <c r="C218" s="12"/>
      <c r="D218" s="12"/>
      <c r="E218" s="12"/>
      <c r="F218" s="12"/>
      <c r="G218" s="12"/>
      <c r="H218" s="12"/>
      <c r="I218" s="12"/>
      <c r="J218" s="12"/>
      <c r="K218" s="12"/>
      <c r="L218" s="12"/>
      <c r="M218" s="116"/>
      <c r="N218" s="116"/>
      <c r="O218" s="12"/>
      <c r="P218" s="12"/>
    </row>
    <row r="219" spans="1:16" x14ac:dyDescent="0.25">
      <c r="A219" s="12"/>
      <c r="B219" s="27"/>
      <c r="C219" s="12"/>
      <c r="D219" s="12"/>
      <c r="E219" s="12"/>
      <c r="F219" s="12"/>
      <c r="G219" s="12"/>
      <c r="H219" s="12"/>
      <c r="I219" s="12"/>
      <c r="J219" s="12"/>
      <c r="K219" s="12"/>
      <c r="L219" s="12"/>
      <c r="M219" s="116"/>
      <c r="N219" s="116"/>
      <c r="O219" s="12"/>
      <c r="P219" s="12"/>
    </row>
    <row r="220" spans="1:16" x14ac:dyDescent="0.25">
      <c r="A220" s="12"/>
      <c r="B220" s="27"/>
      <c r="C220" s="12"/>
      <c r="D220" s="12"/>
      <c r="E220" s="12"/>
      <c r="F220" s="12"/>
      <c r="G220" s="12"/>
      <c r="H220" s="12"/>
      <c r="I220" s="12"/>
      <c r="J220" s="12"/>
      <c r="K220" s="12"/>
      <c r="L220" s="12"/>
      <c r="M220" s="116"/>
      <c r="N220" s="116"/>
      <c r="O220" s="12"/>
      <c r="P220" s="12"/>
    </row>
    <row r="221" spans="1:16" x14ac:dyDescent="0.25">
      <c r="A221" s="12"/>
      <c r="B221" s="27"/>
      <c r="C221" s="12"/>
      <c r="D221" s="12"/>
      <c r="E221" s="12"/>
      <c r="F221" s="12"/>
      <c r="G221" s="12"/>
      <c r="H221" s="12"/>
      <c r="I221" s="12"/>
      <c r="J221" s="12"/>
      <c r="K221" s="12"/>
      <c r="L221" s="12"/>
      <c r="M221" s="116"/>
      <c r="N221" s="116"/>
      <c r="O221" s="12"/>
      <c r="P221" s="12"/>
    </row>
    <row r="222" spans="1:16" x14ac:dyDescent="0.25">
      <c r="A222" s="12"/>
      <c r="B222" s="27"/>
      <c r="C222" s="12"/>
      <c r="D222" s="12"/>
      <c r="E222" s="12"/>
      <c r="F222" s="12"/>
      <c r="G222" s="12"/>
      <c r="H222" s="12"/>
      <c r="I222" s="12"/>
      <c r="J222" s="12"/>
      <c r="K222" s="12"/>
      <c r="L222" s="12"/>
      <c r="M222" s="116"/>
      <c r="N222" s="116"/>
      <c r="O222" s="12"/>
      <c r="P222" s="12"/>
    </row>
    <row r="223" spans="1:16" x14ac:dyDescent="0.25">
      <c r="A223" s="12"/>
      <c r="B223" s="27"/>
      <c r="C223" s="12"/>
      <c r="D223" s="12"/>
      <c r="E223" s="12"/>
      <c r="F223" s="12"/>
      <c r="G223" s="12"/>
      <c r="H223" s="12"/>
      <c r="I223" s="12"/>
      <c r="J223" s="12"/>
      <c r="K223" s="12"/>
      <c r="L223" s="12"/>
      <c r="M223" s="116"/>
      <c r="N223" s="116"/>
      <c r="O223" s="12"/>
      <c r="P223" s="12"/>
    </row>
    <row r="224" spans="1:16" x14ac:dyDescent="0.25">
      <c r="A224" s="12"/>
      <c r="B224" s="27"/>
      <c r="C224" s="12"/>
      <c r="D224" s="12"/>
      <c r="E224" s="12"/>
      <c r="F224" s="12"/>
      <c r="G224" s="12"/>
      <c r="H224" s="12"/>
      <c r="I224" s="12"/>
      <c r="J224" s="12"/>
      <c r="K224" s="12"/>
      <c r="L224" s="12"/>
      <c r="M224" s="116"/>
      <c r="N224" s="116"/>
      <c r="O224" s="12"/>
      <c r="P224" s="12"/>
    </row>
    <row r="225" spans="1:16" x14ac:dyDescent="0.25">
      <c r="A225" s="12"/>
      <c r="B225" s="27"/>
      <c r="C225" s="12"/>
      <c r="D225" s="12"/>
      <c r="E225" s="12"/>
      <c r="F225" s="12"/>
      <c r="G225" s="12"/>
      <c r="H225" s="12"/>
      <c r="I225" s="12"/>
      <c r="J225" s="12"/>
      <c r="K225" s="12"/>
      <c r="L225" s="12"/>
      <c r="M225" s="116"/>
      <c r="N225" s="116"/>
      <c r="O225" s="12"/>
      <c r="P225" s="12"/>
    </row>
    <row r="226" spans="1:16" x14ac:dyDescent="0.25">
      <c r="A226" s="12"/>
      <c r="B226" s="27"/>
      <c r="C226" s="12"/>
      <c r="D226" s="12"/>
      <c r="E226" s="12"/>
      <c r="F226" s="12"/>
      <c r="G226" s="12"/>
      <c r="H226" s="12"/>
      <c r="I226" s="12"/>
      <c r="J226" s="12"/>
      <c r="K226" s="12"/>
      <c r="L226" s="12"/>
      <c r="M226" s="116"/>
      <c r="N226" s="116"/>
      <c r="O226" s="12"/>
      <c r="P226" s="12"/>
    </row>
    <row r="227" spans="1:16" x14ac:dyDescent="0.25">
      <c r="A227" s="12"/>
      <c r="B227" s="27"/>
      <c r="C227" s="12"/>
      <c r="D227" s="12"/>
      <c r="E227" s="12"/>
      <c r="F227" s="12"/>
      <c r="G227" s="12"/>
      <c r="H227" s="12"/>
      <c r="I227" s="12"/>
      <c r="J227" s="12"/>
      <c r="K227" s="12"/>
      <c r="L227" s="12"/>
      <c r="M227" s="116"/>
      <c r="N227" s="116"/>
      <c r="O227" s="12"/>
      <c r="P227" s="12"/>
    </row>
    <row r="228" spans="1:16" x14ac:dyDescent="0.25">
      <c r="A228" s="12"/>
      <c r="B228" s="27"/>
      <c r="C228" s="12"/>
      <c r="D228" s="12"/>
      <c r="E228" s="12"/>
      <c r="F228" s="12"/>
      <c r="G228" s="12"/>
      <c r="H228" s="12"/>
      <c r="I228" s="12"/>
      <c r="J228" s="12"/>
      <c r="K228" s="12"/>
      <c r="L228" s="12"/>
      <c r="M228" s="116"/>
      <c r="N228" s="116"/>
      <c r="O228" s="12"/>
      <c r="P228" s="12"/>
    </row>
    <row r="229" spans="1:16" x14ac:dyDescent="0.25">
      <c r="A229" s="12"/>
      <c r="B229" s="27"/>
      <c r="C229" s="12"/>
      <c r="D229" s="12"/>
      <c r="E229" s="12"/>
      <c r="F229" s="12"/>
      <c r="G229" s="12"/>
      <c r="H229" s="12"/>
      <c r="I229" s="12"/>
      <c r="J229" s="12"/>
      <c r="K229" s="12"/>
      <c r="L229" s="12"/>
      <c r="M229" s="116"/>
      <c r="N229" s="116"/>
      <c r="O229" s="12"/>
      <c r="P229" s="12"/>
    </row>
    <row r="230" spans="1:16" x14ac:dyDescent="0.25">
      <c r="A230" s="12"/>
      <c r="B230" s="27"/>
      <c r="C230" s="12"/>
      <c r="D230" s="12"/>
      <c r="E230" s="12"/>
      <c r="F230" s="12"/>
      <c r="G230" s="12"/>
      <c r="H230" s="12"/>
      <c r="I230" s="12"/>
      <c r="J230" s="12"/>
      <c r="K230" s="12"/>
      <c r="L230" s="12"/>
      <c r="M230" s="116"/>
      <c r="N230" s="116"/>
      <c r="O230" s="12"/>
      <c r="P230" s="12"/>
    </row>
    <row r="231" spans="1:16" x14ac:dyDescent="0.25">
      <c r="A231" s="12"/>
      <c r="B231" s="27"/>
      <c r="C231" s="12"/>
      <c r="D231" s="12"/>
      <c r="E231" s="12"/>
      <c r="F231" s="12"/>
      <c r="G231" s="12"/>
      <c r="H231" s="12"/>
      <c r="I231" s="12"/>
      <c r="J231" s="12"/>
      <c r="K231" s="12"/>
      <c r="L231" s="12"/>
      <c r="M231" s="116"/>
      <c r="N231" s="116"/>
      <c r="O231" s="12"/>
      <c r="P231" s="12"/>
    </row>
    <row r="232" spans="1:16" x14ac:dyDescent="0.25">
      <c r="A232" s="12"/>
      <c r="B232" s="27"/>
      <c r="C232" s="12"/>
      <c r="D232" s="12"/>
      <c r="E232" s="12"/>
      <c r="F232" s="12"/>
      <c r="G232" s="12"/>
      <c r="H232" s="12"/>
      <c r="I232" s="12"/>
      <c r="J232" s="12"/>
      <c r="K232" s="12"/>
      <c r="L232" s="12"/>
      <c r="M232" s="116"/>
      <c r="N232" s="116"/>
      <c r="O232" s="12"/>
      <c r="P232" s="12"/>
    </row>
    <row r="233" spans="1:16" x14ac:dyDescent="0.25">
      <c r="A233" s="12"/>
      <c r="B233" s="27"/>
      <c r="C233" s="12"/>
      <c r="D233" s="12"/>
      <c r="E233" s="12"/>
      <c r="F233" s="12"/>
      <c r="G233" s="12"/>
      <c r="H233" s="12"/>
      <c r="I233" s="12"/>
      <c r="J233" s="12"/>
      <c r="K233" s="12"/>
      <c r="L233" s="12"/>
      <c r="M233" s="116"/>
      <c r="N233" s="116"/>
      <c r="O233" s="12"/>
      <c r="P233" s="12"/>
    </row>
    <row r="234" spans="1:16" x14ac:dyDescent="0.25">
      <c r="A234" s="12"/>
      <c r="B234" s="27"/>
      <c r="C234" s="12"/>
      <c r="D234" s="12"/>
      <c r="E234" s="12"/>
      <c r="F234" s="12"/>
      <c r="G234" s="12"/>
      <c r="H234" s="12"/>
      <c r="I234" s="12"/>
      <c r="J234" s="12"/>
      <c r="K234" s="12"/>
      <c r="L234" s="12"/>
      <c r="M234" s="116"/>
      <c r="N234" s="116"/>
      <c r="O234" s="12"/>
      <c r="P234" s="12"/>
    </row>
    <row r="235" spans="1:16" x14ac:dyDescent="0.25">
      <c r="A235" s="12"/>
      <c r="B235" s="27"/>
      <c r="C235" s="12"/>
      <c r="D235" s="12"/>
      <c r="E235" s="12"/>
      <c r="F235" s="12"/>
      <c r="G235" s="12"/>
      <c r="H235" s="12"/>
      <c r="I235" s="12"/>
      <c r="J235" s="12"/>
      <c r="K235" s="12"/>
      <c r="L235" s="12"/>
      <c r="M235" s="116"/>
      <c r="N235" s="116"/>
      <c r="O235" s="12"/>
      <c r="P235" s="12"/>
    </row>
    <row r="236" spans="1:16" x14ac:dyDescent="0.25">
      <c r="A236" s="12"/>
      <c r="B236" s="27"/>
      <c r="C236" s="12"/>
      <c r="D236" s="12"/>
      <c r="E236" s="12"/>
      <c r="F236" s="12"/>
      <c r="G236" s="12"/>
      <c r="H236" s="12"/>
      <c r="I236" s="12"/>
      <c r="J236" s="12"/>
      <c r="K236" s="12"/>
      <c r="L236" s="12"/>
      <c r="M236" s="116"/>
      <c r="N236" s="116"/>
      <c r="O236" s="12"/>
      <c r="P236" s="12"/>
    </row>
    <row r="237" spans="1:16" x14ac:dyDescent="0.25">
      <c r="A237" s="12"/>
      <c r="B237" s="27"/>
      <c r="C237" s="12"/>
      <c r="D237" s="12"/>
      <c r="E237" s="12"/>
      <c r="F237" s="12"/>
      <c r="G237" s="12"/>
      <c r="H237" s="12"/>
      <c r="I237" s="12"/>
      <c r="J237" s="12"/>
      <c r="K237" s="12"/>
      <c r="L237" s="12"/>
      <c r="M237" s="116"/>
      <c r="N237" s="116"/>
      <c r="O237" s="12"/>
      <c r="P237" s="12"/>
    </row>
    <row r="238" spans="1:16" x14ac:dyDescent="0.25">
      <c r="A238" s="12"/>
      <c r="B238" s="27"/>
      <c r="C238" s="12"/>
      <c r="D238" s="12"/>
      <c r="E238" s="12"/>
      <c r="F238" s="12"/>
      <c r="G238" s="12"/>
      <c r="H238" s="12"/>
      <c r="I238" s="12"/>
      <c r="J238" s="12"/>
      <c r="K238" s="12"/>
      <c r="L238" s="12"/>
      <c r="M238" s="116"/>
      <c r="N238" s="116"/>
      <c r="O238" s="12"/>
      <c r="P238" s="12"/>
    </row>
    <row r="239" spans="1:16" x14ac:dyDescent="0.25">
      <c r="A239" s="12"/>
      <c r="B239" s="27"/>
      <c r="C239" s="12"/>
      <c r="D239" s="12"/>
      <c r="E239" s="12"/>
      <c r="F239" s="12"/>
      <c r="G239" s="12"/>
      <c r="H239" s="12"/>
      <c r="I239" s="12"/>
      <c r="J239" s="12"/>
      <c r="K239" s="12"/>
      <c r="L239" s="12"/>
      <c r="M239" s="116"/>
      <c r="N239" s="116"/>
      <c r="O239" s="12"/>
      <c r="P239" s="12"/>
    </row>
    <row r="240" spans="1:16" x14ac:dyDescent="0.25">
      <c r="A240" s="12"/>
      <c r="B240" s="27"/>
      <c r="C240" s="12"/>
      <c r="D240" s="12"/>
      <c r="E240" s="12"/>
      <c r="F240" s="12"/>
      <c r="G240" s="12"/>
      <c r="H240" s="12"/>
      <c r="I240" s="12"/>
      <c r="J240" s="12"/>
      <c r="K240" s="12"/>
      <c r="L240" s="12"/>
      <c r="M240" s="116"/>
      <c r="N240" s="116"/>
      <c r="O240" s="12"/>
      <c r="P240" s="12"/>
    </row>
    <row r="241" spans="1:16" x14ac:dyDescent="0.25">
      <c r="A241" s="12"/>
      <c r="B241" s="27"/>
      <c r="C241" s="12"/>
      <c r="D241" s="12"/>
      <c r="E241" s="12"/>
      <c r="F241" s="12"/>
      <c r="G241" s="12"/>
      <c r="H241" s="12"/>
      <c r="I241" s="12"/>
      <c r="J241" s="12"/>
      <c r="K241" s="12"/>
      <c r="L241" s="12"/>
      <c r="M241" s="116"/>
      <c r="N241" s="116"/>
      <c r="O241" s="12"/>
      <c r="P241" s="12"/>
    </row>
    <row r="242" spans="1:16" x14ac:dyDescent="0.25">
      <c r="A242" s="12"/>
      <c r="B242" s="27"/>
      <c r="C242" s="12"/>
      <c r="D242" s="12"/>
      <c r="E242" s="12"/>
      <c r="F242" s="12"/>
      <c r="G242" s="12"/>
      <c r="H242" s="12"/>
      <c r="I242" s="12"/>
      <c r="J242" s="12"/>
      <c r="K242" s="12"/>
      <c r="L242" s="12"/>
      <c r="M242" s="116"/>
      <c r="N242" s="116"/>
      <c r="O242" s="12"/>
      <c r="P242" s="12"/>
    </row>
    <row r="243" spans="1:16" x14ac:dyDescent="0.25">
      <c r="A243" s="12"/>
      <c r="B243" s="27"/>
      <c r="C243" s="12"/>
      <c r="D243" s="12"/>
      <c r="E243" s="12"/>
      <c r="F243" s="12"/>
      <c r="G243" s="12"/>
      <c r="H243" s="12"/>
      <c r="I243" s="12"/>
      <c r="J243" s="12"/>
      <c r="K243" s="12"/>
      <c r="L243" s="12"/>
      <c r="M243" s="116"/>
      <c r="N243" s="116"/>
      <c r="O243" s="12"/>
      <c r="P243" s="12"/>
    </row>
    <row r="244" spans="1:16" x14ac:dyDescent="0.25">
      <c r="A244" s="12"/>
      <c r="B244" s="27"/>
      <c r="C244" s="12"/>
      <c r="D244" s="12"/>
      <c r="E244" s="12"/>
      <c r="F244" s="12"/>
      <c r="G244" s="12"/>
      <c r="H244" s="12"/>
      <c r="I244" s="12"/>
      <c r="J244" s="12"/>
      <c r="K244" s="12"/>
      <c r="L244" s="12"/>
      <c r="M244" s="116"/>
      <c r="N244" s="116"/>
      <c r="O244" s="12"/>
      <c r="P244" s="12"/>
    </row>
    <row r="245" spans="1:16" x14ac:dyDescent="0.25">
      <c r="A245" s="12"/>
      <c r="B245" s="27"/>
      <c r="C245" s="12"/>
      <c r="D245" s="12"/>
      <c r="E245" s="12"/>
      <c r="F245" s="12"/>
      <c r="G245" s="12"/>
      <c r="H245" s="12"/>
      <c r="I245" s="12"/>
      <c r="J245" s="12"/>
      <c r="K245" s="12"/>
      <c r="L245" s="12"/>
      <c r="M245" s="116"/>
      <c r="N245" s="116"/>
      <c r="O245" s="12"/>
      <c r="P245" s="12"/>
    </row>
    <row r="246" spans="1:16" x14ac:dyDescent="0.25">
      <c r="A246" s="12"/>
      <c r="B246" s="27"/>
      <c r="C246" s="12"/>
      <c r="D246" s="12"/>
      <c r="E246" s="12"/>
      <c r="F246" s="12"/>
      <c r="G246" s="12"/>
      <c r="H246" s="12"/>
      <c r="I246" s="12"/>
      <c r="J246" s="12"/>
      <c r="K246" s="12"/>
      <c r="L246" s="12"/>
      <c r="M246" s="116"/>
      <c r="N246" s="116"/>
      <c r="O246" s="12"/>
      <c r="P246" s="12"/>
    </row>
    <row r="247" spans="1:16" x14ac:dyDescent="0.25">
      <c r="A247" s="12"/>
      <c r="B247" s="27"/>
      <c r="C247" s="12"/>
      <c r="D247" s="12"/>
      <c r="E247" s="12"/>
      <c r="F247" s="12"/>
      <c r="G247" s="12"/>
      <c r="H247" s="12"/>
      <c r="I247" s="12"/>
      <c r="J247" s="12"/>
      <c r="K247" s="12"/>
      <c r="L247" s="12"/>
      <c r="M247" s="116"/>
      <c r="N247" s="116"/>
      <c r="O247" s="12"/>
      <c r="P247" s="12"/>
    </row>
    <row r="248" spans="1:16" x14ac:dyDescent="0.25">
      <c r="A248" s="12"/>
      <c r="B248" s="27"/>
      <c r="C248" s="12"/>
      <c r="D248" s="12"/>
      <c r="E248" s="12"/>
      <c r="F248" s="12"/>
      <c r="G248" s="12"/>
      <c r="H248" s="12"/>
      <c r="I248" s="12"/>
      <c r="J248" s="12"/>
      <c r="K248" s="12"/>
      <c r="L248" s="12"/>
      <c r="M248" s="116"/>
      <c r="N248" s="116"/>
      <c r="O248" s="12"/>
      <c r="P248" s="12"/>
    </row>
    <row r="249" spans="1:16" x14ac:dyDescent="0.25">
      <c r="A249" s="12"/>
      <c r="B249" s="27"/>
      <c r="C249" s="12"/>
      <c r="D249" s="12"/>
      <c r="E249" s="12"/>
      <c r="F249" s="12"/>
      <c r="G249" s="12"/>
      <c r="H249" s="12"/>
      <c r="I249" s="12"/>
      <c r="J249" s="12"/>
      <c r="K249" s="12"/>
      <c r="L249" s="12"/>
      <c r="M249" s="116"/>
      <c r="N249" s="116"/>
      <c r="O249" s="12"/>
      <c r="P249" s="12"/>
    </row>
    <row r="250" spans="1:16" x14ac:dyDescent="0.25">
      <c r="A250" s="12"/>
      <c r="B250" s="27"/>
      <c r="C250" s="12"/>
      <c r="D250" s="12"/>
      <c r="E250" s="12"/>
      <c r="F250" s="12"/>
      <c r="G250" s="12"/>
      <c r="H250" s="12"/>
      <c r="I250" s="12"/>
      <c r="J250" s="12"/>
      <c r="K250" s="12"/>
      <c r="L250" s="12"/>
      <c r="M250" s="116"/>
      <c r="N250" s="116"/>
      <c r="O250" s="12"/>
      <c r="P250" s="12"/>
    </row>
    <row r="251" spans="1:16" x14ac:dyDescent="0.25">
      <c r="A251" s="12"/>
      <c r="B251" s="27"/>
      <c r="C251" s="12"/>
      <c r="D251" s="12"/>
      <c r="E251" s="12"/>
      <c r="F251" s="12"/>
      <c r="G251" s="12"/>
      <c r="H251" s="12"/>
      <c r="I251" s="12"/>
      <c r="J251" s="12"/>
      <c r="K251" s="12"/>
      <c r="L251" s="12"/>
      <c r="M251" s="116"/>
      <c r="N251" s="116"/>
      <c r="O251" s="12"/>
      <c r="P251" s="12"/>
    </row>
    <row r="252" spans="1:16" x14ac:dyDescent="0.25">
      <c r="A252" s="12"/>
      <c r="B252" s="27"/>
      <c r="C252" s="12"/>
      <c r="D252" s="12"/>
      <c r="E252" s="12"/>
      <c r="F252" s="12"/>
      <c r="G252" s="12"/>
      <c r="H252" s="12"/>
      <c r="I252" s="12"/>
      <c r="J252" s="12"/>
      <c r="K252" s="12"/>
      <c r="L252" s="12"/>
      <c r="M252" s="116"/>
      <c r="N252" s="116"/>
      <c r="O252" s="12"/>
      <c r="P252" s="12"/>
    </row>
    <row r="253" spans="1:16" x14ac:dyDescent="0.25">
      <c r="A253" s="12"/>
      <c r="B253" s="27"/>
      <c r="C253" s="12"/>
      <c r="D253" s="12"/>
      <c r="E253" s="12"/>
      <c r="F253" s="12"/>
      <c r="G253" s="12"/>
      <c r="H253" s="12"/>
      <c r="I253" s="12"/>
      <c r="J253" s="12"/>
      <c r="K253" s="12"/>
      <c r="L253" s="12"/>
      <c r="M253" s="116"/>
      <c r="N253" s="116"/>
      <c r="O253" s="12"/>
      <c r="P253" s="12"/>
    </row>
    <row r="254" spans="1:16" x14ac:dyDescent="0.25">
      <c r="A254" s="12"/>
      <c r="B254" s="27"/>
      <c r="C254" s="12"/>
      <c r="D254" s="12"/>
      <c r="E254" s="12"/>
      <c r="F254" s="12"/>
      <c r="G254" s="12"/>
      <c r="H254" s="12"/>
      <c r="I254" s="12"/>
      <c r="J254" s="12"/>
      <c r="K254" s="12"/>
      <c r="L254" s="12"/>
      <c r="M254" s="116"/>
      <c r="N254" s="116"/>
      <c r="O254" s="12"/>
      <c r="P254" s="12"/>
    </row>
    <row r="255" spans="1:16" x14ac:dyDescent="0.25">
      <c r="A255" s="12"/>
      <c r="B255" s="27"/>
      <c r="C255" s="12"/>
      <c r="D255" s="12"/>
      <c r="E255" s="12"/>
      <c r="F255" s="12"/>
      <c r="G255" s="12"/>
      <c r="H255" s="12"/>
      <c r="I255" s="12"/>
      <c r="J255" s="12"/>
      <c r="K255" s="12"/>
      <c r="L255" s="12"/>
      <c r="M255" s="116"/>
      <c r="N255" s="116"/>
      <c r="O255" s="12"/>
      <c r="P255" s="12"/>
    </row>
    <row r="256" spans="1:16" x14ac:dyDescent="0.25">
      <c r="A256" s="12"/>
      <c r="B256" s="27"/>
      <c r="C256" s="12"/>
      <c r="D256" s="12"/>
      <c r="E256" s="12"/>
      <c r="F256" s="12"/>
      <c r="G256" s="12"/>
      <c r="H256" s="12"/>
      <c r="I256" s="12"/>
      <c r="J256" s="12"/>
      <c r="K256" s="12"/>
      <c r="L256" s="12"/>
      <c r="M256" s="116"/>
      <c r="N256" s="116"/>
      <c r="O256" s="12"/>
      <c r="P256" s="12"/>
    </row>
    <row r="257" spans="1:16" x14ac:dyDescent="0.25">
      <c r="A257" s="12"/>
      <c r="B257" s="27"/>
      <c r="C257" s="12"/>
      <c r="D257" s="12"/>
      <c r="E257" s="12"/>
      <c r="F257" s="12"/>
      <c r="G257" s="12"/>
      <c r="H257" s="12"/>
      <c r="I257" s="12"/>
      <c r="J257" s="12"/>
      <c r="K257" s="12"/>
      <c r="L257" s="12"/>
      <c r="M257" s="116"/>
      <c r="N257" s="116"/>
      <c r="O257" s="12"/>
      <c r="P257" s="12"/>
    </row>
    <row r="258" spans="1:16" x14ac:dyDescent="0.25">
      <c r="A258" s="12"/>
      <c r="B258" s="27"/>
      <c r="C258" s="12"/>
      <c r="D258" s="12"/>
      <c r="E258" s="12"/>
      <c r="F258" s="12"/>
      <c r="G258" s="12"/>
      <c r="H258" s="12"/>
      <c r="I258" s="12"/>
      <c r="J258" s="12"/>
      <c r="K258" s="12"/>
      <c r="L258" s="12"/>
      <c r="M258" s="116"/>
      <c r="N258" s="116"/>
      <c r="O258" s="12"/>
      <c r="P258" s="12"/>
    </row>
    <row r="259" spans="1:16" x14ac:dyDescent="0.25">
      <c r="A259" s="12"/>
      <c r="B259" s="27"/>
      <c r="C259" s="12"/>
      <c r="D259" s="12"/>
      <c r="E259" s="12"/>
      <c r="F259" s="12"/>
      <c r="G259" s="12"/>
      <c r="H259" s="12"/>
      <c r="I259" s="12"/>
      <c r="J259" s="12"/>
      <c r="K259" s="12"/>
      <c r="L259" s="12"/>
      <c r="M259" s="116"/>
      <c r="N259" s="116"/>
      <c r="O259" s="12"/>
      <c r="P259" s="12"/>
    </row>
    <row r="260" spans="1:16" x14ac:dyDescent="0.25">
      <c r="A260" s="12"/>
      <c r="B260" s="27"/>
      <c r="C260" s="12"/>
      <c r="D260" s="12"/>
      <c r="E260" s="12"/>
      <c r="F260" s="12"/>
      <c r="G260" s="12"/>
      <c r="H260" s="12"/>
      <c r="I260" s="12"/>
      <c r="J260" s="12"/>
      <c r="K260" s="12"/>
      <c r="L260" s="12"/>
      <c r="M260" s="116"/>
      <c r="N260" s="116"/>
      <c r="O260" s="12"/>
      <c r="P260" s="12"/>
    </row>
    <row r="261" spans="1:16" x14ac:dyDescent="0.25">
      <c r="A261" s="12"/>
      <c r="B261" s="27"/>
      <c r="C261" s="12"/>
      <c r="D261" s="12"/>
      <c r="E261" s="12"/>
      <c r="F261" s="12"/>
      <c r="G261" s="12"/>
      <c r="H261" s="12"/>
      <c r="I261" s="12"/>
      <c r="J261" s="12"/>
      <c r="K261" s="12"/>
      <c r="L261" s="12"/>
      <c r="M261" s="116"/>
      <c r="N261" s="116"/>
      <c r="O261" s="12"/>
      <c r="P261" s="12"/>
    </row>
    <row r="262" spans="1:16" x14ac:dyDescent="0.25">
      <c r="A262" s="12"/>
      <c r="B262" s="27"/>
      <c r="C262" s="12"/>
      <c r="D262" s="12"/>
      <c r="E262" s="12"/>
      <c r="F262" s="12"/>
      <c r="G262" s="12"/>
      <c r="H262" s="12"/>
      <c r="I262" s="12"/>
      <c r="J262" s="12"/>
      <c r="K262" s="12"/>
      <c r="L262" s="12"/>
      <c r="M262" s="116"/>
      <c r="N262" s="116"/>
      <c r="O262" s="12"/>
      <c r="P262" s="12"/>
    </row>
    <row r="263" spans="1:16" x14ac:dyDescent="0.25">
      <c r="A263" s="12"/>
      <c r="B263" s="27"/>
      <c r="C263" s="12"/>
      <c r="D263" s="12"/>
      <c r="E263" s="12"/>
      <c r="F263" s="12"/>
      <c r="G263" s="12"/>
      <c r="H263" s="12"/>
      <c r="I263" s="12"/>
      <c r="J263" s="12"/>
      <c r="K263" s="12"/>
      <c r="L263" s="12"/>
      <c r="M263" s="116"/>
      <c r="N263" s="116"/>
      <c r="O263" s="12"/>
      <c r="P263" s="12"/>
    </row>
    <row r="264" spans="1:16" x14ac:dyDescent="0.25">
      <c r="A264" s="12"/>
      <c r="B264" s="27"/>
      <c r="C264" s="12"/>
      <c r="D264" s="12"/>
      <c r="E264" s="12"/>
      <c r="F264" s="12"/>
      <c r="G264" s="12"/>
      <c r="H264" s="12"/>
      <c r="I264" s="12"/>
      <c r="J264" s="12"/>
      <c r="K264" s="12"/>
      <c r="L264" s="12"/>
      <c r="M264" s="116"/>
      <c r="N264" s="116"/>
      <c r="O264" s="12"/>
      <c r="P264" s="12"/>
    </row>
    <row r="265" spans="1:16" x14ac:dyDescent="0.25">
      <c r="A265" s="12"/>
      <c r="B265" s="27"/>
      <c r="C265" s="12"/>
      <c r="D265" s="12"/>
      <c r="E265" s="12"/>
      <c r="F265" s="12"/>
      <c r="G265" s="12"/>
      <c r="H265" s="12"/>
      <c r="I265" s="12"/>
      <c r="J265" s="12"/>
      <c r="K265" s="12"/>
      <c r="L265" s="12"/>
      <c r="M265" s="116"/>
      <c r="N265" s="116"/>
      <c r="O265" s="12"/>
      <c r="P265" s="12"/>
    </row>
    <row r="266" spans="1:16" x14ac:dyDescent="0.25">
      <c r="A266" s="12"/>
      <c r="B266" s="27"/>
      <c r="C266" s="12"/>
      <c r="D266" s="12"/>
      <c r="E266" s="12"/>
      <c r="F266" s="12"/>
      <c r="G266" s="12"/>
      <c r="H266" s="12"/>
      <c r="I266" s="12"/>
      <c r="J266" s="12"/>
      <c r="K266" s="12"/>
      <c r="L266" s="12"/>
      <c r="M266" s="116"/>
      <c r="N266" s="116"/>
      <c r="O266" s="12"/>
      <c r="P266" s="12"/>
    </row>
    <row r="267" spans="1:16" x14ac:dyDescent="0.25">
      <c r="A267" s="12"/>
      <c r="B267" s="27"/>
      <c r="C267" s="12"/>
      <c r="D267" s="12"/>
      <c r="E267" s="12"/>
      <c r="F267" s="12"/>
      <c r="G267" s="12"/>
      <c r="H267" s="12"/>
      <c r="I267" s="12"/>
      <c r="J267" s="12"/>
      <c r="K267" s="12"/>
      <c r="L267" s="12"/>
      <c r="M267" s="116"/>
      <c r="N267" s="116"/>
      <c r="O267" s="12"/>
      <c r="P267" s="12"/>
    </row>
    <row r="268" spans="1:16" x14ac:dyDescent="0.25">
      <c r="A268" s="12"/>
      <c r="B268" s="27"/>
      <c r="C268" s="12"/>
      <c r="D268" s="12"/>
      <c r="E268" s="12"/>
      <c r="F268" s="12"/>
      <c r="G268" s="12"/>
      <c r="H268" s="12"/>
      <c r="I268" s="12"/>
      <c r="J268" s="12"/>
      <c r="K268" s="12"/>
      <c r="L268" s="12"/>
      <c r="M268" s="116"/>
      <c r="N268" s="116"/>
      <c r="O268" s="12"/>
      <c r="P268" s="12"/>
    </row>
    <row r="269" spans="1:16" x14ac:dyDescent="0.25">
      <c r="A269" s="12"/>
      <c r="B269" s="27"/>
      <c r="C269" s="12"/>
      <c r="D269" s="12"/>
      <c r="E269" s="12"/>
      <c r="F269" s="12"/>
      <c r="G269" s="12"/>
      <c r="H269" s="12"/>
      <c r="I269" s="12"/>
      <c r="J269" s="12"/>
      <c r="K269" s="12"/>
      <c r="L269" s="12"/>
      <c r="M269" s="116"/>
      <c r="N269" s="116"/>
      <c r="O269" s="12"/>
      <c r="P269" s="12"/>
    </row>
    <row r="270" spans="1:16" x14ac:dyDescent="0.25">
      <c r="A270" s="12"/>
      <c r="B270" s="27"/>
      <c r="C270" s="12"/>
      <c r="D270" s="12"/>
      <c r="E270" s="12"/>
      <c r="F270" s="12"/>
      <c r="G270" s="12"/>
      <c r="H270" s="12"/>
      <c r="I270" s="12"/>
      <c r="J270" s="12"/>
      <c r="K270" s="12"/>
      <c r="L270" s="12"/>
      <c r="M270" s="116"/>
      <c r="N270" s="116"/>
      <c r="O270" s="12"/>
      <c r="P270" s="12"/>
    </row>
    <row r="271" spans="1:16" x14ac:dyDescent="0.25">
      <c r="A271" s="12"/>
      <c r="B271" s="27"/>
      <c r="C271" s="12"/>
      <c r="D271" s="12"/>
      <c r="E271" s="12"/>
      <c r="F271" s="12"/>
      <c r="G271" s="12"/>
      <c r="H271" s="12"/>
      <c r="I271" s="12"/>
      <c r="J271" s="12"/>
      <c r="K271" s="12"/>
      <c r="L271" s="12"/>
      <c r="M271" s="116"/>
      <c r="N271" s="116"/>
      <c r="O271" s="12"/>
      <c r="P271" s="12"/>
    </row>
    <row r="272" spans="1:16" x14ac:dyDescent="0.25">
      <c r="A272" s="12"/>
      <c r="B272" s="27"/>
      <c r="C272" s="12"/>
      <c r="D272" s="12"/>
      <c r="E272" s="12"/>
      <c r="F272" s="12"/>
      <c r="G272" s="12"/>
      <c r="H272" s="12"/>
      <c r="I272" s="12"/>
      <c r="J272" s="12"/>
      <c r="K272" s="12"/>
      <c r="L272" s="12"/>
      <c r="M272" s="116"/>
      <c r="N272" s="116"/>
      <c r="O272" s="12"/>
      <c r="P272" s="12"/>
    </row>
    <row r="273" spans="1:16" x14ac:dyDescent="0.25">
      <c r="A273" s="12"/>
      <c r="B273" s="27"/>
      <c r="C273" s="12"/>
      <c r="D273" s="12"/>
      <c r="E273" s="12"/>
      <c r="F273" s="12"/>
      <c r="G273" s="12"/>
      <c r="H273" s="12"/>
      <c r="I273" s="12"/>
      <c r="J273" s="12"/>
      <c r="K273" s="12"/>
      <c r="L273" s="12"/>
      <c r="M273" s="116"/>
      <c r="N273" s="116"/>
      <c r="O273" s="12"/>
      <c r="P273" s="12"/>
    </row>
    <row r="274" spans="1:16" x14ac:dyDescent="0.25">
      <c r="A274" s="12"/>
      <c r="B274" s="27"/>
      <c r="C274" s="12"/>
      <c r="D274" s="12"/>
      <c r="E274" s="12"/>
      <c r="F274" s="12"/>
      <c r="G274" s="12"/>
      <c r="H274" s="12"/>
      <c r="I274" s="12"/>
      <c r="J274" s="12"/>
      <c r="K274" s="12"/>
      <c r="L274" s="12"/>
      <c r="M274" s="116"/>
      <c r="N274" s="116"/>
      <c r="O274" s="12"/>
      <c r="P274" s="12"/>
    </row>
    <row r="275" spans="1:16" x14ac:dyDescent="0.25">
      <c r="A275" s="12"/>
      <c r="B275" s="27"/>
      <c r="C275" s="12"/>
      <c r="D275" s="12"/>
      <c r="E275" s="12"/>
      <c r="F275" s="12"/>
      <c r="G275" s="12"/>
      <c r="H275" s="12"/>
      <c r="I275" s="12"/>
      <c r="J275" s="12"/>
      <c r="K275" s="12"/>
      <c r="L275" s="12"/>
      <c r="M275" s="116"/>
      <c r="N275" s="116"/>
      <c r="O275" s="12"/>
      <c r="P275" s="12"/>
    </row>
    <row r="276" spans="1:16" x14ac:dyDescent="0.25">
      <c r="A276" s="12"/>
      <c r="B276" s="27"/>
      <c r="C276" s="12"/>
      <c r="D276" s="12"/>
      <c r="E276" s="12"/>
      <c r="F276" s="12"/>
      <c r="G276" s="12"/>
      <c r="H276" s="12"/>
      <c r="I276" s="12"/>
      <c r="J276" s="12"/>
      <c r="K276" s="12"/>
      <c r="L276" s="12"/>
      <c r="M276" s="116"/>
      <c r="N276" s="116"/>
      <c r="O276" s="12"/>
      <c r="P276" s="12"/>
    </row>
    <row r="277" spans="1:16" x14ac:dyDescent="0.25">
      <c r="A277" s="12"/>
      <c r="B277" s="27"/>
      <c r="C277" s="12"/>
      <c r="D277" s="12"/>
      <c r="E277" s="12"/>
      <c r="F277" s="12"/>
      <c r="G277" s="12"/>
      <c r="H277" s="12"/>
      <c r="I277" s="12"/>
      <c r="J277" s="12"/>
      <c r="K277" s="12"/>
      <c r="L277" s="12"/>
      <c r="M277" s="116"/>
      <c r="N277" s="116"/>
      <c r="O277" s="12"/>
      <c r="P277" s="12"/>
    </row>
    <row r="278" spans="1:16" x14ac:dyDescent="0.25">
      <c r="A278" s="12"/>
      <c r="B278" s="27"/>
      <c r="C278" s="12"/>
      <c r="D278" s="12"/>
      <c r="E278" s="12"/>
      <c r="F278" s="12"/>
      <c r="G278" s="12"/>
      <c r="H278" s="12"/>
      <c r="I278" s="12"/>
      <c r="J278" s="12"/>
      <c r="K278" s="12"/>
      <c r="L278" s="12"/>
      <c r="M278" s="116"/>
      <c r="N278" s="116"/>
      <c r="O278" s="12"/>
      <c r="P278" s="12"/>
    </row>
    <row r="279" spans="1:16" x14ac:dyDescent="0.25">
      <c r="A279" s="12"/>
      <c r="B279" s="27"/>
      <c r="C279" s="12"/>
      <c r="D279" s="12"/>
      <c r="E279" s="12"/>
      <c r="F279" s="12"/>
      <c r="G279" s="12"/>
      <c r="H279" s="12"/>
      <c r="I279" s="12"/>
      <c r="J279" s="12"/>
      <c r="K279" s="12"/>
      <c r="L279" s="12"/>
      <c r="M279" s="116"/>
      <c r="N279" s="116"/>
      <c r="O279" s="12"/>
      <c r="P279" s="12"/>
    </row>
    <row r="280" spans="1:16" x14ac:dyDescent="0.25">
      <c r="A280" s="12"/>
      <c r="B280" s="27"/>
      <c r="C280" s="12"/>
      <c r="D280" s="12"/>
      <c r="E280" s="12"/>
      <c r="F280" s="12"/>
      <c r="G280" s="12"/>
      <c r="H280" s="12"/>
      <c r="I280" s="12"/>
      <c r="J280" s="12"/>
      <c r="K280" s="12"/>
      <c r="L280" s="12"/>
      <c r="M280" s="116"/>
      <c r="N280" s="116"/>
      <c r="O280" s="12"/>
      <c r="P280" s="12"/>
    </row>
    <row r="281" spans="1:16" x14ac:dyDescent="0.25">
      <c r="A281" s="12"/>
      <c r="B281" s="27"/>
      <c r="C281" s="12"/>
      <c r="D281" s="12"/>
      <c r="E281" s="12"/>
      <c r="F281" s="12"/>
      <c r="G281" s="12"/>
      <c r="H281" s="12"/>
      <c r="I281" s="12"/>
      <c r="J281" s="12"/>
      <c r="K281" s="12"/>
      <c r="L281" s="12"/>
      <c r="M281" s="116"/>
      <c r="N281" s="116"/>
      <c r="O281" s="12"/>
      <c r="P281" s="12"/>
    </row>
    <row r="282" spans="1:16" x14ac:dyDescent="0.25">
      <c r="A282" s="12"/>
      <c r="B282" s="27"/>
      <c r="C282" s="12"/>
      <c r="D282" s="12"/>
      <c r="E282" s="12"/>
      <c r="F282" s="12"/>
      <c r="G282" s="12"/>
      <c r="H282" s="12"/>
      <c r="I282" s="12"/>
      <c r="J282" s="12"/>
      <c r="K282" s="12"/>
      <c r="L282" s="12"/>
      <c r="M282" s="116"/>
      <c r="N282" s="116"/>
      <c r="O282" s="12"/>
      <c r="P282" s="12"/>
    </row>
    <row r="283" spans="1:16" x14ac:dyDescent="0.25">
      <c r="A283" s="12"/>
      <c r="B283" s="27"/>
      <c r="C283" s="12"/>
      <c r="D283" s="12"/>
      <c r="E283" s="12"/>
      <c r="F283" s="12"/>
      <c r="G283" s="12"/>
      <c r="H283" s="12"/>
      <c r="I283" s="12"/>
      <c r="J283" s="12"/>
      <c r="K283" s="12"/>
      <c r="L283" s="12"/>
      <c r="M283" s="116"/>
      <c r="N283" s="116"/>
      <c r="O283" s="12"/>
      <c r="P283" s="12"/>
    </row>
    <row r="284" spans="1:16" x14ac:dyDescent="0.25">
      <c r="A284" s="12"/>
      <c r="B284" s="27"/>
      <c r="C284" s="12"/>
      <c r="D284" s="12"/>
      <c r="E284" s="12"/>
      <c r="F284" s="12"/>
      <c r="G284" s="12"/>
      <c r="H284" s="12"/>
      <c r="I284" s="12"/>
      <c r="J284" s="12"/>
      <c r="K284" s="12"/>
      <c r="L284" s="12"/>
      <c r="M284" s="116"/>
      <c r="N284" s="116"/>
      <c r="O284" s="12"/>
      <c r="P284" s="12"/>
    </row>
    <row r="285" spans="1:16" x14ac:dyDescent="0.25">
      <c r="A285" s="12"/>
      <c r="B285" s="27"/>
      <c r="C285" s="12"/>
      <c r="D285" s="12"/>
      <c r="E285" s="12"/>
      <c r="F285" s="12"/>
      <c r="G285" s="12"/>
      <c r="H285" s="12"/>
      <c r="I285" s="12"/>
      <c r="J285" s="12"/>
      <c r="K285" s="12"/>
      <c r="L285" s="12"/>
      <c r="M285" s="116"/>
      <c r="N285" s="116"/>
      <c r="O285" s="12"/>
      <c r="P285" s="12"/>
    </row>
    <row r="286" spans="1:16" x14ac:dyDescent="0.25">
      <c r="A286" s="12"/>
      <c r="B286" s="27"/>
      <c r="C286" s="12"/>
      <c r="D286" s="12"/>
      <c r="E286" s="12"/>
      <c r="F286" s="12"/>
      <c r="G286" s="12"/>
      <c r="H286" s="12"/>
      <c r="I286" s="12"/>
      <c r="J286" s="12"/>
      <c r="K286" s="12"/>
      <c r="L286" s="12"/>
      <c r="M286" s="116"/>
      <c r="N286" s="116"/>
      <c r="O286" s="12"/>
      <c r="P286" s="12"/>
    </row>
    <row r="287" spans="1:16" x14ac:dyDescent="0.25">
      <c r="A287" s="12"/>
      <c r="B287" s="27"/>
      <c r="C287" s="12"/>
      <c r="D287" s="12"/>
      <c r="E287" s="12"/>
      <c r="F287" s="12"/>
      <c r="G287" s="12"/>
      <c r="H287" s="12"/>
      <c r="I287" s="12"/>
      <c r="J287" s="12"/>
      <c r="K287" s="12"/>
      <c r="L287" s="12"/>
      <c r="M287" s="116"/>
      <c r="N287" s="116"/>
      <c r="O287" s="12"/>
      <c r="P287" s="12"/>
    </row>
    <row r="288" spans="1:16" x14ac:dyDescent="0.25">
      <c r="A288" s="12"/>
      <c r="B288" s="27"/>
      <c r="C288" s="12"/>
      <c r="D288" s="12"/>
      <c r="E288" s="12"/>
      <c r="F288" s="12"/>
      <c r="G288" s="12"/>
      <c r="H288" s="12"/>
      <c r="I288" s="12"/>
      <c r="J288" s="12"/>
      <c r="K288" s="12"/>
      <c r="L288" s="12"/>
      <c r="M288" s="116"/>
      <c r="N288" s="116"/>
      <c r="O288" s="12"/>
      <c r="P288" s="12"/>
    </row>
    <row r="289" spans="1:16" x14ac:dyDescent="0.25">
      <c r="A289" s="12"/>
      <c r="B289" s="27"/>
      <c r="C289" s="12"/>
      <c r="D289" s="12"/>
      <c r="E289" s="12"/>
      <c r="F289" s="12"/>
      <c r="G289" s="12"/>
      <c r="H289" s="12"/>
      <c r="I289" s="12"/>
      <c r="J289" s="12"/>
      <c r="K289" s="12"/>
      <c r="L289" s="12"/>
      <c r="M289" s="116"/>
      <c r="N289" s="116"/>
      <c r="O289" s="12"/>
      <c r="P289" s="12"/>
    </row>
    <row r="290" spans="1:16" x14ac:dyDescent="0.25">
      <c r="A290" s="12"/>
      <c r="B290" s="27"/>
      <c r="C290" s="12"/>
      <c r="D290" s="12"/>
      <c r="E290" s="12"/>
      <c r="F290" s="12"/>
      <c r="G290" s="12"/>
      <c r="H290" s="12"/>
      <c r="I290" s="12"/>
      <c r="J290" s="12"/>
      <c r="K290" s="12"/>
      <c r="L290" s="12"/>
      <c r="M290" s="116"/>
      <c r="N290" s="116"/>
      <c r="O290" s="12"/>
      <c r="P290" s="12"/>
    </row>
    <row r="291" spans="1:16" x14ac:dyDescent="0.25">
      <c r="A291" s="12"/>
      <c r="B291" s="27"/>
      <c r="C291" s="12"/>
      <c r="D291" s="12"/>
      <c r="E291" s="12"/>
      <c r="F291" s="12"/>
      <c r="G291" s="12"/>
      <c r="H291" s="12"/>
      <c r="I291" s="12"/>
      <c r="J291" s="12"/>
      <c r="K291" s="12"/>
      <c r="L291" s="12"/>
      <c r="M291" s="116"/>
      <c r="N291" s="116"/>
      <c r="O291" s="12"/>
      <c r="P291" s="12"/>
    </row>
    <row r="292" spans="1:16" x14ac:dyDescent="0.25">
      <c r="A292" s="12"/>
      <c r="B292" s="27"/>
      <c r="C292" s="12"/>
      <c r="D292" s="12"/>
      <c r="E292" s="12"/>
      <c r="F292" s="12"/>
      <c r="G292" s="12"/>
      <c r="H292" s="12"/>
      <c r="I292" s="12"/>
      <c r="J292" s="12"/>
      <c r="K292" s="12"/>
      <c r="L292" s="12"/>
      <c r="M292" s="116"/>
      <c r="N292" s="116"/>
      <c r="O292" s="12"/>
      <c r="P292" s="12"/>
    </row>
    <row r="293" spans="1:16" x14ac:dyDescent="0.25">
      <c r="A293" s="12"/>
      <c r="B293" s="27"/>
      <c r="C293" s="12"/>
      <c r="D293" s="12"/>
      <c r="E293" s="12"/>
      <c r="F293" s="12"/>
      <c r="G293" s="12"/>
      <c r="H293" s="12"/>
      <c r="I293" s="12"/>
      <c r="J293" s="12"/>
      <c r="K293" s="12"/>
      <c r="L293" s="12"/>
      <c r="M293" s="116"/>
      <c r="N293" s="116"/>
      <c r="O293" s="12"/>
      <c r="P293" s="12"/>
    </row>
    <row r="294" spans="1:16" x14ac:dyDescent="0.25">
      <c r="A294" s="12"/>
      <c r="B294" s="27"/>
      <c r="C294" s="12"/>
      <c r="D294" s="12"/>
      <c r="E294" s="12"/>
      <c r="F294" s="12"/>
      <c r="G294" s="12"/>
      <c r="H294" s="12"/>
      <c r="I294" s="12"/>
      <c r="J294" s="12"/>
      <c r="K294" s="12"/>
      <c r="L294" s="12"/>
      <c r="M294" s="116"/>
      <c r="N294" s="116"/>
      <c r="O294" s="12"/>
      <c r="P294" s="12"/>
    </row>
    <row r="295" spans="1:16" x14ac:dyDescent="0.25">
      <c r="A295" s="12"/>
      <c r="B295" s="27"/>
      <c r="C295" s="12"/>
      <c r="D295" s="12"/>
      <c r="E295" s="12"/>
      <c r="F295" s="12"/>
      <c r="G295" s="12"/>
      <c r="H295" s="12"/>
      <c r="I295" s="12"/>
      <c r="J295" s="12"/>
      <c r="K295" s="12"/>
      <c r="L295" s="12"/>
      <c r="M295" s="116"/>
      <c r="N295" s="116"/>
      <c r="O295" s="12"/>
      <c r="P295" s="12"/>
    </row>
    <row r="296" spans="1:16" x14ac:dyDescent="0.25">
      <c r="A296" s="12"/>
      <c r="B296" s="27"/>
      <c r="C296" s="12"/>
      <c r="D296" s="12"/>
      <c r="E296" s="12"/>
      <c r="F296" s="12"/>
      <c r="G296" s="12"/>
      <c r="H296" s="12"/>
      <c r="I296" s="12"/>
      <c r="J296" s="12"/>
      <c r="K296" s="12"/>
      <c r="L296" s="12"/>
      <c r="M296" s="116"/>
      <c r="N296" s="116"/>
      <c r="O296" s="12"/>
      <c r="P296" s="12"/>
    </row>
    <row r="297" spans="1:16" x14ac:dyDescent="0.25">
      <c r="A297" s="12"/>
      <c r="B297" s="27"/>
      <c r="C297" s="12"/>
      <c r="D297" s="12"/>
      <c r="E297" s="12"/>
      <c r="F297" s="12"/>
      <c r="G297" s="12"/>
      <c r="H297" s="12"/>
      <c r="I297" s="12"/>
      <c r="J297" s="12"/>
      <c r="K297" s="12"/>
      <c r="L297" s="12"/>
      <c r="M297" s="116"/>
      <c r="N297" s="116"/>
      <c r="O297" s="12"/>
      <c r="P297" s="12"/>
    </row>
    <row r="298" spans="1:16" x14ac:dyDescent="0.25">
      <c r="A298" s="12"/>
      <c r="B298" s="27"/>
      <c r="C298" s="12"/>
      <c r="D298" s="12"/>
      <c r="E298" s="12"/>
      <c r="F298" s="12"/>
      <c r="G298" s="12"/>
      <c r="H298" s="12"/>
      <c r="I298" s="12"/>
      <c r="J298" s="12"/>
      <c r="K298" s="12"/>
      <c r="L298" s="12"/>
      <c r="M298" s="116"/>
      <c r="N298" s="116"/>
      <c r="O298" s="12"/>
      <c r="P298" s="12"/>
    </row>
    <row r="299" spans="1:16" x14ac:dyDescent="0.25">
      <c r="A299" s="12"/>
      <c r="B299" s="27"/>
      <c r="C299" s="12"/>
      <c r="D299" s="12"/>
      <c r="E299" s="12"/>
      <c r="F299" s="12"/>
      <c r="G299" s="12"/>
      <c r="H299" s="12"/>
      <c r="I299" s="12"/>
      <c r="J299" s="12"/>
      <c r="K299" s="12"/>
      <c r="L299" s="12"/>
      <c r="M299" s="116"/>
      <c r="N299" s="116"/>
      <c r="O299" s="12"/>
      <c r="P299" s="12"/>
    </row>
    <row r="300" spans="1:16" x14ac:dyDescent="0.25">
      <c r="A300" s="12"/>
      <c r="B300" s="27"/>
      <c r="C300" s="12"/>
      <c r="D300" s="12"/>
      <c r="E300" s="12"/>
      <c r="F300" s="12"/>
      <c r="G300" s="12"/>
      <c r="H300" s="12"/>
      <c r="I300" s="12"/>
      <c r="J300" s="12"/>
      <c r="K300" s="12"/>
      <c r="L300" s="12"/>
      <c r="M300" s="116"/>
      <c r="N300" s="116"/>
      <c r="O300" s="12"/>
      <c r="P300" s="12"/>
    </row>
    <row r="301" spans="1:16" x14ac:dyDescent="0.25">
      <c r="A301" s="12"/>
      <c r="B301" s="27"/>
      <c r="C301" s="12"/>
      <c r="D301" s="12"/>
      <c r="E301" s="12"/>
      <c r="F301" s="12"/>
      <c r="G301" s="12"/>
      <c r="H301" s="12"/>
      <c r="I301" s="12"/>
      <c r="J301" s="12"/>
      <c r="K301" s="12"/>
      <c r="L301" s="12"/>
      <c r="M301" s="116"/>
      <c r="N301" s="116"/>
      <c r="O301" s="12"/>
      <c r="P301" s="12"/>
    </row>
    <row r="302" spans="1:16" x14ac:dyDescent="0.25">
      <c r="A302" s="12"/>
      <c r="B302" s="27"/>
      <c r="C302" s="12"/>
      <c r="D302" s="12"/>
      <c r="E302" s="12"/>
      <c r="F302" s="12"/>
      <c r="G302" s="12"/>
      <c r="H302" s="12"/>
      <c r="I302" s="12"/>
      <c r="J302" s="12"/>
      <c r="K302" s="12"/>
      <c r="L302" s="12"/>
      <c r="M302" s="116"/>
      <c r="N302" s="116"/>
      <c r="O302" s="12"/>
      <c r="P302" s="12"/>
    </row>
    <row r="303" spans="1:16" x14ac:dyDescent="0.25">
      <c r="A303" s="12"/>
      <c r="B303" s="27"/>
      <c r="C303" s="12"/>
      <c r="D303" s="12"/>
      <c r="E303" s="12"/>
      <c r="F303" s="12"/>
      <c r="G303" s="12"/>
      <c r="H303" s="12"/>
      <c r="I303" s="12"/>
      <c r="J303" s="12"/>
      <c r="K303" s="12"/>
      <c r="L303" s="12"/>
      <c r="M303" s="116"/>
      <c r="N303" s="116"/>
      <c r="O303" s="12"/>
      <c r="P303" s="12"/>
    </row>
    <row r="304" spans="1:16" x14ac:dyDescent="0.25">
      <c r="A304" s="12"/>
      <c r="B304" s="27"/>
      <c r="C304" s="12"/>
      <c r="D304" s="12"/>
      <c r="E304" s="12"/>
      <c r="F304" s="12"/>
      <c r="G304" s="12"/>
      <c r="H304" s="12"/>
      <c r="I304" s="12"/>
      <c r="J304" s="12"/>
      <c r="K304" s="12"/>
      <c r="L304" s="12"/>
      <c r="M304" s="116"/>
      <c r="N304" s="116"/>
      <c r="O304" s="12"/>
      <c r="P304" s="12"/>
    </row>
    <row r="305" spans="1:16" x14ac:dyDescent="0.25">
      <c r="A305" s="12"/>
      <c r="B305" s="27"/>
      <c r="C305" s="12"/>
      <c r="D305" s="12"/>
      <c r="E305" s="12"/>
      <c r="F305" s="12"/>
      <c r="G305" s="12"/>
      <c r="H305" s="12"/>
      <c r="I305" s="12"/>
      <c r="J305" s="12"/>
      <c r="K305" s="12"/>
      <c r="L305" s="12"/>
      <c r="M305" s="116"/>
      <c r="N305" s="116"/>
      <c r="O305" s="12"/>
      <c r="P305" s="12"/>
    </row>
    <row r="306" spans="1:16" x14ac:dyDescent="0.25">
      <c r="A306" s="12"/>
      <c r="B306" s="27"/>
      <c r="C306" s="12"/>
      <c r="D306" s="12"/>
      <c r="E306" s="12"/>
      <c r="F306" s="12"/>
      <c r="G306" s="12"/>
      <c r="H306" s="12"/>
      <c r="I306" s="12"/>
      <c r="J306" s="12"/>
      <c r="K306" s="12"/>
      <c r="L306" s="12"/>
      <c r="M306" s="116"/>
      <c r="N306" s="116"/>
      <c r="O306" s="12"/>
      <c r="P306" s="12"/>
    </row>
    <row r="307" spans="1:16" x14ac:dyDescent="0.25">
      <c r="A307" s="12"/>
      <c r="B307" s="27"/>
      <c r="C307" s="12"/>
      <c r="D307" s="12"/>
      <c r="E307" s="12"/>
      <c r="F307" s="12"/>
      <c r="G307" s="12"/>
      <c r="H307" s="12"/>
      <c r="I307" s="12"/>
      <c r="J307" s="12"/>
      <c r="K307" s="12"/>
      <c r="L307" s="12"/>
      <c r="M307" s="116"/>
      <c r="N307" s="116"/>
      <c r="O307" s="12"/>
      <c r="P307" s="12"/>
    </row>
    <row r="308" spans="1:16" x14ac:dyDescent="0.25">
      <c r="A308" s="12"/>
      <c r="B308" s="27"/>
      <c r="C308" s="12"/>
      <c r="D308" s="12"/>
      <c r="E308" s="12"/>
      <c r="F308" s="12"/>
      <c r="G308" s="12"/>
      <c r="H308" s="12"/>
      <c r="I308" s="12"/>
      <c r="J308" s="12"/>
      <c r="K308" s="12"/>
      <c r="L308" s="12"/>
      <c r="M308" s="116"/>
      <c r="N308" s="116"/>
      <c r="O308" s="12"/>
      <c r="P308" s="12"/>
    </row>
    <row r="309" spans="1:16" x14ac:dyDescent="0.25">
      <c r="A309" s="12"/>
      <c r="B309" s="27"/>
      <c r="C309" s="12"/>
      <c r="D309" s="12"/>
      <c r="E309" s="12"/>
      <c r="F309" s="12"/>
      <c r="G309" s="12"/>
      <c r="H309" s="12"/>
      <c r="I309" s="12"/>
      <c r="J309" s="12"/>
      <c r="K309" s="12"/>
      <c r="L309" s="12"/>
      <c r="M309" s="116"/>
      <c r="N309" s="116"/>
      <c r="O309" s="12"/>
      <c r="P309" s="12"/>
    </row>
    <row r="310" spans="1:16" x14ac:dyDescent="0.25">
      <c r="A310" s="12"/>
      <c r="B310" s="27"/>
      <c r="C310" s="12"/>
      <c r="D310" s="12"/>
      <c r="E310" s="12"/>
      <c r="F310" s="12"/>
      <c r="G310" s="12"/>
      <c r="H310" s="12"/>
      <c r="I310" s="12"/>
      <c r="J310" s="12"/>
      <c r="K310" s="12"/>
      <c r="L310" s="12"/>
      <c r="M310" s="116"/>
      <c r="N310" s="116"/>
      <c r="O310" s="12"/>
      <c r="P310" s="12"/>
    </row>
    <row r="311" spans="1:16" x14ac:dyDescent="0.25">
      <c r="A311" s="12"/>
      <c r="B311" s="27"/>
      <c r="C311" s="12"/>
      <c r="D311" s="12"/>
      <c r="E311" s="12"/>
      <c r="F311" s="12"/>
      <c r="G311" s="12"/>
      <c r="H311" s="12"/>
      <c r="I311" s="12"/>
      <c r="J311" s="12"/>
      <c r="K311" s="12"/>
      <c r="L311" s="12"/>
      <c r="M311" s="116"/>
      <c r="N311" s="116"/>
      <c r="O311" s="12"/>
      <c r="P311" s="12"/>
    </row>
    <row r="312" spans="1:16" x14ac:dyDescent="0.25">
      <c r="A312" s="12"/>
      <c r="B312" s="27"/>
      <c r="C312" s="12"/>
      <c r="D312" s="12"/>
      <c r="E312" s="12"/>
      <c r="F312" s="12"/>
      <c r="G312" s="12"/>
      <c r="H312" s="12"/>
      <c r="I312" s="12"/>
      <c r="J312" s="12"/>
      <c r="K312" s="12"/>
      <c r="L312" s="12"/>
      <c r="M312" s="116"/>
      <c r="N312" s="116"/>
      <c r="O312" s="12"/>
      <c r="P312" s="12"/>
    </row>
    <row r="313" spans="1:16" x14ac:dyDescent="0.25">
      <c r="A313" s="12"/>
      <c r="B313" s="27"/>
      <c r="C313" s="12"/>
      <c r="D313" s="12"/>
      <c r="E313" s="12"/>
      <c r="F313" s="12"/>
      <c r="G313" s="12"/>
      <c r="H313" s="12"/>
      <c r="I313" s="12"/>
      <c r="J313" s="12"/>
      <c r="K313" s="12"/>
      <c r="L313" s="12"/>
      <c r="M313" s="116"/>
      <c r="N313" s="116"/>
      <c r="O313" s="12"/>
      <c r="P313" s="12"/>
    </row>
    <row r="314" spans="1:16" x14ac:dyDescent="0.25">
      <c r="A314" s="12"/>
      <c r="B314" s="27"/>
      <c r="C314" s="12"/>
      <c r="D314" s="12"/>
      <c r="E314" s="12"/>
      <c r="F314" s="12"/>
      <c r="G314" s="12"/>
      <c r="H314" s="12"/>
      <c r="I314" s="12"/>
      <c r="J314" s="12"/>
      <c r="K314" s="12"/>
      <c r="L314" s="12"/>
      <c r="M314" s="116"/>
      <c r="N314" s="116"/>
      <c r="O314" s="12"/>
      <c r="P314" s="12"/>
    </row>
    <row r="315" spans="1:16" x14ac:dyDescent="0.25">
      <c r="A315" s="12"/>
      <c r="B315" s="27"/>
      <c r="C315" s="12"/>
      <c r="D315" s="12"/>
      <c r="E315" s="12"/>
      <c r="F315" s="12"/>
      <c r="G315" s="12"/>
      <c r="H315" s="12"/>
      <c r="I315" s="12"/>
      <c r="J315" s="12"/>
      <c r="K315" s="12"/>
      <c r="L315" s="12"/>
      <c r="M315" s="116"/>
      <c r="N315" s="116"/>
      <c r="O315" s="12"/>
      <c r="P315" s="12"/>
    </row>
    <row r="316" spans="1:16" x14ac:dyDescent="0.25">
      <c r="A316" s="12"/>
      <c r="B316" s="27"/>
      <c r="C316" s="12"/>
      <c r="D316" s="12"/>
      <c r="E316" s="12"/>
      <c r="F316" s="12"/>
      <c r="G316" s="12"/>
      <c r="H316" s="12"/>
      <c r="I316" s="12"/>
      <c r="J316" s="12"/>
      <c r="K316" s="12"/>
      <c r="L316" s="12"/>
      <c r="M316" s="116"/>
      <c r="N316" s="116"/>
      <c r="O316" s="12"/>
      <c r="P316" s="12"/>
    </row>
    <row r="317" spans="1:16" x14ac:dyDescent="0.25">
      <c r="A317" s="12"/>
      <c r="B317" s="27"/>
      <c r="C317" s="12"/>
      <c r="D317" s="12"/>
      <c r="E317" s="12"/>
      <c r="F317" s="12"/>
      <c r="G317" s="12"/>
      <c r="H317" s="12"/>
      <c r="I317" s="12"/>
      <c r="J317" s="12"/>
      <c r="K317" s="12"/>
      <c r="L317" s="12"/>
      <c r="M317" s="116"/>
      <c r="N317" s="116"/>
      <c r="O317" s="12"/>
      <c r="P317" s="12"/>
    </row>
    <row r="318" spans="1:16" x14ac:dyDescent="0.25">
      <c r="A318" s="12"/>
      <c r="B318" s="27"/>
      <c r="C318" s="12"/>
      <c r="D318" s="12"/>
      <c r="E318" s="12"/>
      <c r="F318" s="12"/>
      <c r="G318" s="12"/>
      <c r="H318" s="12"/>
      <c r="I318" s="12"/>
      <c r="J318" s="12"/>
      <c r="K318" s="12"/>
      <c r="L318" s="12"/>
      <c r="M318" s="116"/>
      <c r="N318" s="116"/>
      <c r="O318" s="12"/>
      <c r="P318" s="12"/>
    </row>
    <row r="319" spans="1:16" x14ac:dyDescent="0.25">
      <c r="A319" s="12"/>
      <c r="B319" s="27"/>
      <c r="C319" s="12"/>
      <c r="D319" s="12"/>
      <c r="E319" s="12"/>
      <c r="F319" s="12"/>
      <c r="G319" s="12"/>
      <c r="H319" s="12"/>
      <c r="I319" s="12"/>
      <c r="J319" s="12"/>
      <c r="K319" s="12"/>
      <c r="L319" s="12"/>
      <c r="M319" s="116"/>
      <c r="N319" s="116"/>
      <c r="O319" s="12"/>
      <c r="P319" s="12"/>
    </row>
    <row r="320" spans="1:16" x14ac:dyDescent="0.25">
      <c r="A320" s="12"/>
      <c r="B320" s="27"/>
      <c r="C320" s="12"/>
      <c r="D320" s="12"/>
      <c r="E320" s="12"/>
      <c r="F320" s="12"/>
      <c r="G320" s="12"/>
      <c r="H320" s="12"/>
      <c r="I320" s="12"/>
      <c r="J320" s="12"/>
      <c r="K320" s="12"/>
      <c r="L320" s="12"/>
      <c r="M320" s="116"/>
      <c r="N320" s="116"/>
      <c r="O320" s="12"/>
      <c r="P320" s="12"/>
    </row>
    <row r="321" spans="1:16" x14ac:dyDescent="0.25">
      <c r="A321" s="12"/>
      <c r="B321" s="27"/>
      <c r="C321" s="12"/>
      <c r="D321" s="12"/>
      <c r="E321" s="12"/>
      <c r="F321" s="12"/>
      <c r="G321" s="12"/>
      <c r="H321" s="12"/>
      <c r="I321" s="12"/>
      <c r="J321" s="12"/>
      <c r="K321" s="12"/>
      <c r="L321" s="12"/>
      <c r="M321" s="116"/>
      <c r="N321" s="116"/>
      <c r="O321" s="12"/>
      <c r="P321" s="12"/>
    </row>
    <row r="322" spans="1:16" x14ac:dyDescent="0.25">
      <c r="A322" s="12"/>
      <c r="B322" s="27"/>
      <c r="C322" s="12"/>
      <c r="D322" s="12"/>
      <c r="E322" s="12"/>
      <c r="F322" s="12"/>
      <c r="G322" s="12"/>
      <c r="H322" s="12"/>
      <c r="I322" s="12"/>
      <c r="J322" s="12"/>
      <c r="K322" s="12"/>
      <c r="L322" s="12"/>
      <c r="M322" s="116"/>
      <c r="N322" s="116"/>
      <c r="O322" s="12"/>
      <c r="P322" s="12"/>
    </row>
    <row r="323" spans="1:16" x14ac:dyDescent="0.25">
      <c r="A323" s="12"/>
      <c r="B323" s="27"/>
      <c r="C323" s="12"/>
      <c r="D323" s="12"/>
      <c r="E323" s="12"/>
      <c r="F323" s="12"/>
      <c r="G323" s="12"/>
      <c r="H323" s="12"/>
      <c r="I323" s="12"/>
      <c r="J323" s="12"/>
      <c r="K323" s="12"/>
      <c r="L323" s="12"/>
      <c r="M323" s="116"/>
      <c r="N323" s="116"/>
      <c r="O323" s="12"/>
      <c r="P323" s="12"/>
    </row>
    <row r="324" spans="1:16" x14ac:dyDescent="0.25">
      <c r="A324" s="12"/>
      <c r="B324" s="27"/>
      <c r="C324" s="12"/>
      <c r="D324" s="12"/>
      <c r="E324" s="12"/>
      <c r="F324" s="12"/>
      <c r="G324" s="12"/>
      <c r="H324" s="12"/>
      <c r="I324" s="12"/>
      <c r="J324" s="12"/>
      <c r="K324" s="12"/>
      <c r="L324" s="12"/>
      <c r="M324" s="116"/>
      <c r="N324" s="116"/>
      <c r="O324" s="12"/>
      <c r="P324" s="12"/>
    </row>
    <row r="325" spans="1:16" x14ac:dyDescent="0.25">
      <c r="A325" s="12"/>
      <c r="B325" s="27"/>
      <c r="C325" s="12"/>
      <c r="D325" s="12"/>
      <c r="E325" s="12"/>
      <c r="F325" s="12"/>
      <c r="G325" s="12"/>
      <c r="H325" s="12"/>
      <c r="I325" s="12"/>
      <c r="J325" s="12"/>
      <c r="K325" s="12"/>
      <c r="L325" s="12"/>
      <c r="M325" s="116"/>
      <c r="N325" s="116"/>
      <c r="O325" s="12"/>
      <c r="P325" s="12"/>
    </row>
    <row r="326" spans="1:16" x14ac:dyDescent="0.25">
      <c r="A326" s="12"/>
      <c r="B326" s="27"/>
      <c r="C326" s="12"/>
      <c r="D326" s="12"/>
      <c r="E326" s="12"/>
      <c r="F326" s="12"/>
      <c r="G326" s="12"/>
      <c r="H326" s="12"/>
      <c r="I326" s="12"/>
      <c r="J326" s="12"/>
      <c r="K326" s="12"/>
      <c r="L326" s="12"/>
      <c r="M326" s="116"/>
      <c r="N326" s="116"/>
      <c r="O326" s="12"/>
      <c r="P326" s="12"/>
    </row>
    <row r="327" spans="1:16" x14ac:dyDescent="0.25">
      <c r="A327" s="12"/>
      <c r="B327" s="27"/>
      <c r="C327" s="12"/>
      <c r="D327" s="12"/>
      <c r="E327" s="12"/>
      <c r="F327" s="12"/>
      <c r="G327" s="12"/>
      <c r="H327" s="12"/>
      <c r="I327" s="12"/>
      <c r="J327" s="12"/>
      <c r="K327" s="12"/>
      <c r="L327" s="12"/>
      <c r="M327" s="116"/>
      <c r="N327" s="116"/>
      <c r="O327" s="12"/>
      <c r="P327" s="12"/>
    </row>
    <row r="328" spans="1:16" x14ac:dyDescent="0.25">
      <c r="A328" s="12"/>
      <c r="B328" s="27"/>
      <c r="C328" s="12"/>
      <c r="D328" s="12"/>
      <c r="E328" s="12"/>
      <c r="F328" s="12"/>
      <c r="G328" s="12"/>
      <c r="H328" s="12"/>
      <c r="I328" s="12"/>
      <c r="J328" s="12"/>
      <c r="K328" s="12"/>
      <c r="L328" s="12"/>
      <c r="M328" s="116"/>
      <c r="N328" s="116"/>
      <c r="O328" s="12"/>
      <c r="P328" s="12"/>
    </row>
    <row r="329" spans="1:16" x14ac:dyDescent="0.25">
      <c r="A329" s="12"/>
      <c r="B329" s="27"/>
      <c r="C329" s="12"/>
      <c r="D329" s="12"/>
      <c r="E329" s="12"/>
      <c r="F329" s="12"/>
      <c r="G329" s="12"/>
      <c r="H329" s="12"/>
      <c r="I329" s="12"/>
      <c r="J329" s="12"/>
      <c r="K329" s="12"/>
      <c r="L329" s="12"/>
      <c r="M329" s="116"/>
      <c r="N329" s="116"/>
      <c r="O329" s="12"/>
      <c r="P329" s="12"/>
    </row>
    <row r="330" spans="1:16" x14ac:dyDescent="0.25">
      <c r="A330" s="12"/>
      <c r="B330" s="27"/>
      <c r="C330" s="12"/>
      <c r="D330" s="12"/>
      <c r="E330" s="12"/>
      <c r="F330" s="12"/>
      <c r="G330" s="12"/>
      <c r="H330" s="12"/>
      <c r="I330" s="12"/>
      <c r="J330" s="12"/>
      <c r="K330" s="12"/>
      <c r="L330" s="12"/>
      <c r="M330" s="116"/>
      <c r="N330" s="116"/>
      <c r="O330" s="12"/>
      <c r="P330" s="12"/>
    </row>
    <row r="331" spans="1:16" x14ac:dyDescent="0.25">
      <c r="A331" s="12"/>
      <c r="B331" s="27"/>
      <c r="C331" s="12"/>
      <c r="D331" s="12"/>
      <c r="E331" s="12"/>
      <c r="F331" s="12"/>
      <c r="G331" s="12"/>
      <c r="H331" s="12"/>
      <c r="I331" s="12"/>
      <c r="J331" s="12"/>
      <c r="K331" s="12"/>
      <c r="L331" s="12"/>
      <c r="M331" s="116"/>
      <c r="N331" s="116"/>
      <c r="O331" s="12"/>
      <c r="P331" s="12"/>
    </row>
    <row r="332" spans="1:16" x14ac:dyDescent="0.25">
      <c r="A332" s="12"/>
      <c r="B332" s="27"/>
      <c r="C332" s="12"/>
      <c r="D332" s="12"/>
      <c r="E332" s="12"/>
      <c r="F332" s="12"/>
      <c r="G332" s="12"/>
      <c r="H332" s="12"/>
      <c r="I332" s="12"/>
      <c r="J332" s="12"/>
      <c r="K332" s="12"/>
      <c r="L332" s="12"/>
      <c r="M332" s="116"/>
      <c r="N332" s="116"/>
      <c r="O332" s="12"/>
      <c r="P332" s="12"/>
    </row>
    <row r="333" spans="1:16" x14ac:dyDescent="0.25">
      <c r="A333" s="12"/>
      <c r="B333" s="27"/>
      <c r="C333" s="12"/>
      <c r="D333" s="12"/>
      <c r="E333" s="12"/>
      <c r="F333" s="12"/>
      <c r="G333" s="12"/>
      <c r="H333" s="12"/>
      <c r="I333" s="12"/>
      <c r="J333" s="12"/>
      <c r="K333" s="12"/>
      <c r="L333" s="12"/>
      <c r="M333" s="116"/>
      <c r="N333" s="116"/>
      <c r="O333" s="12"/>
      <c r="P333" s="12"/>
    </row>
    <row r="334" spans="1:16" x14ac:dyDescent="0.25">
      <c r="A334" s="12"/>
      <c r="B334" s="27"/>
      <c r="C334" s="12"/>
      <c r="D334" s="12"/>
      <c r="E334" s="12"/>
      <c r="F334" s="12"/>
      <c r="G334" s="12"/>
      <c r="H334" s="12"/>
      <c r="I334" s="12"/>
      <c r="J334" s="12"/>
      <c r="K334" s="12"/>
      <c r="L334" s="12"/>
      <c r="M334" s="116"/>
      <c r="N334" s="116"/>
      <c r="O334" s="12"/>
      <c r="P334" s="12"/>
    </row>
    <row r="335" spans="1:16" x14ac:dyDescent="0.25">
      <c r="A335" s="12"/>
      <c r="B335" s="27"/>
      <c r="C335" s="12"/>
      <c r="D335" s="12"/>
      <c r="E335" s="12"/>
      <c r="F335" s="12"/>
      <c r="G335" s="12"/>
      <c r="H335" s="12"/>
      <c r="I335" s="12"/>
      <c r="J335" s="12"/>
      <c r="K335" s="12"/>
      <c r="L335" s="12"/>
      <c r="M335" s="116"/>
      <c r="N335" s="116"/>
      <c r="O335" s="12"/>
      <c r="P335" s="12"/>
    </row>
    <row r="336" spans="1:16" x14ac:dyDescent="0.25">
      <c r="A336" s="12"/>
      <c r="B336" s="27"/>
      <c r="C336" s="12"/>
      <c r="D336" s="12"/>
      <c r="E336" s="12"/>
      <c r="F336" s="12"/>
      <c r="G336" s="12"/>
      <c r="H336" s="12"/>
      <c r="I336" s="12"/>
      <c r="J336" s="12"/>
      <c r="K336" s="12"/>
      <c r="L336" s="12"/>
      <c r="M336" s="116"/>
      <c r="N336" s="116"/>
      <c r="O336" s="12"/>
      <c r="P336" s="12"/>
    </row>
    <row r="337" spans="1:16" x14ac:dyDescent="0.25">
      <c r="A337" s="12"/>
      <c r="B337" s="27"/>
      <c r="C337" s="12"/>
      <c r="D337" s="12"/>
      <c r="E337" s="12"/>
      <c r="F337" s="12"/>
      <c r="G337" s="12"/>
      <c r="H337" s="12"/>
      <c r="I337" s="12"/>
      <c r="J337" s="12"/>
      <c r="K337" s="12"/>
      <c r="L337" s="12"/>
      <c r="M337" s="116"/>
      <c r="N337" s="116"/>
      <c r="O337" s="12"/>
      <c r="P337" s="12"/>
    </row>
    <row r="338" spans="1:16" x14ac:dyDescent="0.25">
      <c r="A338" s="12"/>
      <c r="B338" s="27"/>
      <c r="C338" s="12"/>
      <c r="D338" s="12"/>
      <c r="E338" s="12"/>
      <c r="F338" s="12"/>
      <c r="G338" s="12"/>
      <c r="H338" s="12"/>
      <c r="I338" s="12"/>
      <c r="J338" s="12"/>
      <c r="K338" s="12"/>
      <c r="L338" s="12"/>
      <c r="M338" s="116"/>
      <c r="N338" s="116"/>
      <c r="O338" s="12"/>
      <c r="P338" s="12"/>
    </row>
    <row r="339" spans="1:16" x14ac:dyDescent="0.25">
      <c r="A339" s="12"/>
      <c r="B339" s="27"/>
      <c r="C339" s="12"/>
      <c r="D339" s="12"/>
      <c r="E339" s="12"/>
      <c r="F339" s="12"/>
      <c r="G339" s="12"/>
      <c r="H339" s="12"/>
      <c r="I339" s="12"/>
      <c r="J339" s="12"/>
      <c r="K339" s="12"/>
      <c r="L339" s="12"/>
      <c r="M339" s="116"/>
      <c r="N339" s="116"/>
      <c r="O339" s="12"/>
      <c r="P339" s="12"/>
    </row>
    <row r="340" spans="1:16" x14ac:dyDescent="0.25">
      <c r="A340" s="12"/>
      <c r="B340" s="27"/>
      <c r="C340" s="12"/>
      <c r="D340" s="12"/>
      <c r="E340" s="12"/>
      <c r="F340" s="12"/>
      <c r="G340" s="12"/>
      <c r="H340" s="12"/>
      <c r="I340" s="12"/>
      <c r="J340" s="12"/>
      <c r="K340" s="12"/>
      <c r="L340" s="12"/>
      <c r="M340" s="116"/>
      <c r="N340" s="116"/>
      <c r="O340" s="12"/>
      <c r="P340" s="12"/>
    </row>
    <row r="341" spans="1:16" x14ac:dyDescent="0.25">
      <c r="A341" s="12"/>
      <c r="B341" s="27"/>
      <c r="C341" s="12"/>
      <c r="D341" s="12"/>
      <c r="E341" s="12"/>
      <c r="F341" s="12"/>
      <c r="G341" s="12"/>
      <c r="H341" s="12"/>
      <c r="I341" s="12"/>
      <c r="J341" s="12"/>
      <c r="K341" s="12"/>
      <c r="L341" s="12"/>
      <c r="M341" s="116"/>
      <c r="N341" s="116"/>
      <c r="O341" s="12"/>
      <c r="P341" s="12"/>
    </row>
    <row r="342" spans="1:16" x14ac:dyDescent="0.25">
      <c r="A342" s="12"/>
      <c r="B342" s="27"/>
      <c r="C342" s="12"/>
      <c r="D342" s="12"/>
      <c r="E342" s="12"/>
      <c r="F342" s="12"/>
      <c r="G342" s="12"/>
      <c r="H342" s="12"/>
      <c r="I342" s="12"/>
      <c r="J342" s="12"/>
      <c r="K342" s="12"/>
      <c r="L342" s="12"/>
      <c r="M342" s="116"/>
      <c r="N342" s="116"/>
      <c r="O342" s="12"/>
      <c r="P342" s="12"/>
    </row>
    <row r="343" spans="1:16" x14ac:dyDescent="0.25">
      <c r="A343" s="12"/>
      <c r="B343" s="27"/>
      <c r="C343" s="12"/>
      <c r="D343" s="12"/>
      <c r="E343" s="12"/>
      <c r="F343" s="12"/>
      <c r="G343" s="12"/>
      <c r="H343" s="12"/>
      <c r="I343" s="12"/>
      <c r="J343" s="12"/>
      <c r="K343" s="12"/>
      <c r="L343" s="12"/>
      <c r="M343" s="116"/>
      <c r="N343" s="116"/>
      <c r="O343" s="12"/>
      <c r="P343" s="12"/>
    </row>
    <row r="344" spans="1:16" x14ac:dyDescent="0.25">
      <c r="A344" s="12"/>
      <c r="B344" s="27"/>
      <c r="C344" s="12"/>
      <c r="D344" s="12"/>
      <c r="E344" s="12"/>
      <c r="F344" s="12"/>
      <c r="G344" s="12"/>
      <c r="H344" s="12"/>
      <c r="I344" s="12"/>
      <c r="J344" s="12"/>
      <c r="K344" s="12"/>
      <c r="L344" s="12"/>
      <c r="M344" s="116"/>
      <c r="N344" s="116"/>
      <c r="O344" s="12"/>
      <c r="P344" s="12"/>
    </row>
    <row r="345" spans="1:16" x14ac:dyDescent="0.25">
      <c r="A345" s="12"/>
      <c r="B345" s="27"/>
      <c r="C345" s="12"/>
      <c r="D345" s="12"/>
      <c r="E345" s="12"/>
      <c r="F345" s="12"/>
      <c r="G345" s="12"/>
      <c r="H345" s="12"/>
      <c r="I345" s="12"/>
      <c r="J345" s="12"/>
      <c r="K345" s="12"/>
      <c r="L345" s="12"/>
      <c r="M345" s="116"/>
      <c r="N345" s="116"/>
      <c r="O345" s="12"/>
      <c r="P345" s="12"/>
    </row>
    <row r="346" spans="1:16" x14ac:dyDescent="0.25">
      <c r="A346" s="12"/>
      <c r="B346" s="27"/>
      <c r="C346" s="12"/>
      <c r="D346" s="12"/>
      <c r="E346" s="12"/>
      <c r="F346" s="12"/>
      <c r="G346" s="12"/>
      <c r="H346" s="12"/>
      <c r="I346" s="12"/>
      <c r="J346" s="12"/>
      <c r="K346" s="12"/>
      <c r="L346" s="12"/>
      <c r="M346" s="116"/>
      <c r="N346" s="116"/>
      <c r="O346" s="12"/>
      <c r="P346" s="12"/>
    </row>
    <row r="347" spans="1:16" x14ac:dyDescent="0.25">
      <c r="A347" s="12"/>
      <c r="B347" s="27"/>
      <c r="C347" s="12"/>
      <c r="D347" s="12"/>
      <c r="E347" s="12"/>
      <c r="F347" s="12"/>
      <c r="G347" s="12"/>
      <c r="H347" s="12"/>
      <c r="I347" s="12"/>
      <c r="J347" s="12"/>
      <c r="K347" s="12"/>
      <c r="L347" s="12"/>
      <c r="M347" s="116"/>
      <c r="N347" s="116"/>
      <c r="O347" s="12"/>
      <c r="P347" s="12"/>
    </row>
    <row r="348" spans="1:16" x14ac:dyDescent="0.25">
      <c r="A348" s="12"/>
      <c r="B348" s="27"/>
      <c r="C348" s="12"/>
      <c r="D348" s="12"/>
      <c r="E348" s="12"/>
      <c r="F348" s="12"/>
      <c r="G348" s="12"/>
      <c r="H348" s="12"/>
      <c r="I348" s="12"/>
      <c r="J348" s="12"/>
      <c r="K348" s="12"/>
      <c r="L348" s="12"/>
      <c r="M348" s="116"/>
      <c r="N348" s="116"/>
      <c r="O348" s="12"/>
      <c r="P348" s="12"/>
    </row>
    <row r="349" spans="1:16" x14ac:dyDescent="0.25">
      <c r="A349" s="12"/>
      <c r="B349" s="27"/>
      <c r="C349" s="12"/>
      <c r="D349" s="12"/>
      <c r="E349" s="12"/>
      <c r="F349" s="12"/>
      <c r="G349" s="12"/>
      <c r="H349" s="12"/>
      <c r="I349" s="12"/>
      <c r="J349" s="12"/>
      <c r="K349" s="12"/>
      <c r="L349" s="12"/>
      <c r="M349" s="116"/>
      <c r="N349" s="116"/>
      <c r="O349" s="12"/>
      <c r="P349" s="12"/>
    </row>
    <row r="350" spans="1:16" x14ac:dyDescent="0.25">
      <c r="A350" s="12"/>
      <c r="B350" s="27"/>
      <c r="C350" s="12"/>
      <c r="D350" s="12"/>
      <c r="E350" s="12"/>
      <c r="F350" s="12"/>
      <c r="G350" s="12"/>
      <c r="H350" s="12"/>
      <c r="I350" s="12"/>
      <c r="J350" s="12"/>
      <c r="K350" s="12"/>
      <c r="L350" s="12"/>
      <c r="M350" s="116"/>
      <c r="N350" s="116"/>
      <c r="O350" s="12"/>
      <c r="P350" s="12"/>
    </row>
    <row r="351" spans="1:16" x14ac:dyDescent="0.25">
      <c r="A351" s="12"/>
      <c r="B351" s="27"/>
      <c r="C351" s="12"/>
      <c r="D351" s="12"/>
      <c r="E351" s="12"/>
      <c r="F351" s="12"/>
      <c r="G351" s="12"/>
      <c r="H351" s="12"/>
      <c r="I351" s="12"/>
      <c r="J351" s="12"/>
      <c r="K351" s="12"/>
      <c r="L351" s="12"/>
      <c r="M351" s="116"/>
      <c r="N351" s="116"/>
      <c r="O351" s="12"/>
      <c r="P351" s="12"/>
    </row>
    <row r="352" spans="1:16" x14ac:dyDescent="0.25">
      <c r="A352" s="12"/>
      <c r="B352" s="27"/>
      <c r="C352" s="12"/>
      <c r="D352" s="12"/>
      <c r="E352" s="12"/>
      <c r="F352" s="12"/>
      <c r="G352" s="12"/>
      <c r="H352" s="12"/>
      <c r="I352" s="12"/>
      <c r="J352" s="12"/>
      <c r="K352" s="12"/>
      <c r="L352" s="12"/>
      <c r="M352" s="116"/>
      <c r="N352" s="116"/>
      <c r="O352" s="12"/>
      <c r="P352" s="12"/>
    </row>
    <row r="353" spans="1:16" x14ac:dyDescent="0.25">
      <c r="A353" s="12"/>
      <c r="B353" s="27"/>
      <c r="C353" s="12"/>
      <c r="D353" s="12"/>
      <c r="E353" s="12"/>
      <c r="F353" s="12"/>
      <c r="G353" s="12"/>
      <c r="H353" s="12"/>
      <c r="I353" s="12"/>
      <c r="J353" s="12"/>
      <c r="K353" s="12"/>
      <c r="L353" s="12"/>
      <c r="M353" s="116"/>
      <c r="N353" s="116"/>
      <c r="O353" s="12"/>
      <c r="P353" s="12"/>
    </row>
    <row r="354" spans="1:16" x14ac:dyDescent="0.25">
      <c r="A354" s="12"/>
      <c r="B354" s="27"/>
      <c r="C354" s="12"/>
      <c r="D354" s="12"/>
      <c r="E354" s="12"/>
      <c r="F354" s="12"/>
      <c r="G354" s="12"/>
      <c r="H354" s="12"/>
      <c r="I354" s="12"/>
      <c r="J354" s="12"/>
      <c r="K354" s="12"/>
      <c r="L354" s="12"/>
      <c r="M354" s="116"/>
      <c r="N354" s="116"/>
      <c r="O354" s="12"/>
      <c r="P354" s="12"/>
    </row>
    <row r="355" spans="1:16" x14ac:dyDescent="0.25">
      <c r="A355" s="12"/>
      <c r="B355" s="27"/>
      <c r="C355" s="12"/>
      <c r="D355" s="12"/>
      <c r="E355" s="12"/>
      <c r="F355" s="12"/>
      <c r="G355" s="12"/>
      <c r="H355" s="12"/>
      <c r="I355" s="12"/>
      <c r="J355" s="12"/>
      <c r="K355" s="12"/>
      <c r="L355" s="12"/>
      <c r="M355" s="116"/>
      <c r="N355" s="116"/>
      <c r="O355" s="12"/>
      <c r="P355" s="12"/>
    </row>
    <row r="356" spans="1:16" x14ac:dyDescent="0.25">
      <c r="A356" s="12"/>
      <c r="B356" s="27"/>
      <c r="C356" s="12"/>
      <c r="D356" s="12"/>
      <c r="E356" s="12"/>
      <c r="F356" s="12"/>
      <c r="G356" s="12"/>
      <c r="H356" s="12"/>
      <c r="I356" s="12"/>
      <c r="J356" s="12"/>
      <c r="K356" s="12"/>
      <c r="L356" s="12"/>
      <c r="M356" s="116"/>
      <c r="N356" s="116"/>
      <c r="O356" s="12"/>
      <c r="P356" s="12"/>
    </row>
    <row r="357" spans="1:16" x14ac:dyDescent="0.25">
      <c r="A357" s="12"/>
      <c r="B357" s="27"/>
      <c r="C357" s="12"/>
      <c r="D357" s="12"/>
      <c r="E357" s="12"/>
      <c r="F357" s="12"/>
      <c r="G357" s="12"/>
      <c r="H357" s="12"/>
      <c r="I357" s="12"/>
      <c r="J357" s="12"/>
      <c r="K357" s="12"/>
      <c r="L357" s="12"/>
      <c r="M357" s="116"/>
      <c r="N357" s="116"/>
      <c r="O357" s="12"/>
      <c r="P357" s="12"/>
    </row>
    <row r="358" spans="1:16" x14ac:dyDescent="0.25">
      <c r="A358" s="12"/>
      <c r="B358" s="27"/>
      <c r="C358" s="12"/>
      <c r="D358" s="12"/>
      <c r="E358" s="12"/>
      <c r="F358" s="12"/>
      <c r="G358" s="12"/>
      <c r="H358" s="12"/>
      <c r="I358" s="12"/>
      <c r="J358" s="12"/>
      <c r="K358" s="12"/>
      <c r="L358" s="12"/>
      <c r="M358" s="116"/>
      <c r="N358" s="116"/>
      <c r="O358" s="12"/>
      <c r="P358" s="12"/>
    </row>
    <row r="359" spans="1:16" x14ac:dyDescent="0.25">
      <c r="A359" s="12"/>
      <c r="B359" s="27"/>
      <c r="C359" s="12"/>
      <c r="D359" s="12"/>
      <c r="E359" s="12"/>
      <c r="F359" s="12"/>
      <c r="G359" s="12"/>
      <c r="H359" s="12"/>
      <c r="I359" s="12"/>
      <c r="J359" s="12"/>
      <c r="K359" s="12"/>
      <c r="L359" s="12"/>
      <c r="M359" s="116"/>
      <c r="N359" s="116"/>
      <c r="O359" s="12"/>
      <c r="P359" s="12"/>
    </row>
    <row r="360" spans="1:16" x14ac:dyDescent="0.25">
      <c r="A360" s="12"/>
      <c r="B360" s="27"/>
      <c r="C360" s="12"/>
      <c r="D360" s="12"/>
      <c r="E360" s="12"/>
      <c r="F360" s="12"/>
      <c r="G360" s="12"/>
      <c r="H360" s="12"/>
      <c r="I360" s="12"/>
      <c r="J360" s="12"/>
      <c r="K360" s="12"/>
      <c r="L360" s="12"/>
      <c r="M360" s="116"/>
      <c r="N360" s="116"/>
      <c r="O360" s="12"/>
      <c r="P360" s="12"/>
    </row>
    <row r="361" spans="1:16" x14ac:dyDescent="0.25">
      <c r="A361" s="12"/>
      <c r="B361" s="27"/>
      <c r="C361" s="12"/>
      <c r="D361" s="12"/>
      <c r="E361" s="12"/>
      <c r="F361" s="12"/>
      <c r="G361" s="12"/>
      <c r="H361" s="12"/>
      <c r="I361" s="12"/>
      <c r="J361" s="12"/>
      <c r="K361" s="12"/>
      <c r="L361" s="12"/>
      <c r="M361" s="116"/>
      <c r="N361" s="116"/>
      <c r="O361" s="12"/>
      <c r="P361" s="12"/>
    </row>
    <row r="362" spans="1:16" x14ac:dyDescent="0.25">
      <c r="A362" s="12"/>
      <c r="B362" s="27"/>
      <c r="C362" s="12"/>
      <c r="D362" s="12"/>
      <c r="E362" s="12"/>
      <c r="F362" s="12"/>
      <c r="G362" s="12"/>
      <c r="H362" s="12"/>
      <c r="I362" s="12"/>
      <c r="J362" s="12"/>
      <c r="K362" s="12"/>
      <c r="L362" s="12"/>
      <c r="M362" s="116"/>
      <c r="N362" s="116"/>
      <c r="O362" s="12"/>
      <c r="P362" s="12"/>
    </row>
    <row r="363" spans="1:16" x14ac:dyDescent="0.25">
      <c r="A363" s="12"/>
      <c r="B363" s="27"/>
      <c r="C363" s="12"/>
      <c r="D363" s="12"/>
      <c r="E363" s="12"/>
      <c r="F363" s="12"/>
      <c r="G363" s="12"/>
      <c r="H363" s="12"/>
      <c r="I363" s="12"/>
      <c r="J363" s="12"/>
      <c r="K363" s="12"/>
      <c r="L363" s="12"/>
      <c r="M363" s="116"/>
      <c r="N363" s="116"/>
      <c r="O363" s="12"/>
      <c r="P363" s="12"/>
    </row>
    <row r="364" spans="1:16" x14ac:dyDescent="0.25">
      <c r="A364" s="12"/>
      <c r="B364" s="27"/>
      <c r="C364" s="12"/>
      <c r="D364" s="12"/>
      <c r="E364" s="12"/>
      <c r="F364" s="12"/>
      <c r="G364" s="12"/>
      <c r="H364" s="12"/>
      <c r="I364" s="12"/>
      <c r="J364" s="12"/>
      <c r="K364" s="12"/>
      <c r="L364" s="12"/>
      <c r="M364" s="116"/>
      <c r="N364" s="116"/>
      <c r="O364" s="12"/>
      <c r="P364" s="12"/>
    </row>
    <row r="365" spans="1:16" x14ac:dyDescent="0.25">
      <c r="A365" s="12"/>
      <c r="B365" s="27"/>
      <c r="C365" s="12"/>
      <c r="D365" s="12"/>
      <c r="E365" s="12"/>
      <c r="F365" s="12"/>
      <c r="G365" s="12"/>
      <c r="H365" s="12"/>
      <c r="I365" s="12"/>
      <c r="J365" s="12"/>
      <c r="K365" s="12"/>
      <c r="L365" s="12"/>
      <c r="M365" s="116"/>
      <c r="N365" s="116"/>
      <c r="O365" s="12"/>
      <c r="P365" s="12"/>
    </row>
    <row r="366" spans="1:16" x14ac:dyDescent="0.25">
      <c r="A366" s="12"/>
      <c r="B366" s="27"/>
      <c r="C366" s="12"/>
      <c r="D366" s="12"/>
      <c r="E366" s="12"/>
      <c r="F366" s="12"/>
      <c r="G366" s="12"/>
      <c r="H366" s="12"/>
      <c r="I366" s="12"/>
      <c r="J366" s="12"/>
      <c r="K366" s="12"/>
      <c r="L366" s="12"/>
      <c r="M366" s="116"/>
      <c r="N366" s="116"/>
      <c r="O366" s="12"/>
      <c r="P366" s="12"/>
    </row>
    <row r="367" spans="1:16" x14ac:dyDescent="0.25">
      <c r="A367" s="12"/>
      <c r="B367" s="27"/>
      <c r="C367" s="12"/>
      <c r="D367" s="12"/>
      <c r="E367" s="12"/>
      <c r="F367" s="12"/>
      <c r="G367" s="12"/>
      <c r="H367" s="12"/>
      <c r="I367" s="12"/>
      <c r="J367" s="12"/>
      <c r="K367" s="12"/>
      <c r="L367" s="12"/>
      <c r="M367" s="116"/>
      <c r="N367" s="116"/>
      <c r="O367" s="12"/>
      <c r="P367" s="12"/>
    </row>
    <row r="368" spans="1:16" x14ac:dyDescent="0.25">
      <c r="A368" s="12"/>
      <c r="B368" s="27"/>
      <c r="C368" s="12"/>
      <c r="D368" s="12"/>
      <c r="E368" s="12"/>
      <c r="F368" s="12"/>
      <c r="G368" s="12"/>
      <c r="H368" s="12"/>
      <c r="I368" s="12"/>
      <c r="J368" s="12"/>
      <c r="K368" s="12"/>
      <c r="L368" s="12"/>
      <c r="M368" s="116"/>
      <c r="N368" s="116"/>
      <c r="O368" s="12"/>
      <c r="P368" s="12"/>
    </row>
    <row r="369" spans="1:16" x14ac:dyDescent="0.25">
      <c r="A369" s="12"/>
      <c r="B369" s="27"/>
      <c r="C369" s="12"/>
      <c r="D369" s="12"/>
      <c r="E369" s="12"/>
      <c r="F369" s="12"/>
      <c r="G369" s="12"/>
      <c r="H369" s="12"/>
      <c r="I369" s="12"/>
      <c r="J369" s="12"/>
      <c r="K369" s="12"/>
      <c r="L369" s="12"/>
      <c r="M369" s="116"/>
      <c r="N369" s="116"/>
      <c r="O369" s="12"/>
      <c r="P369" s="12"/>
    </row>
    <row r="370" spans="1:16" x14ac:dyDescent="0.25">
      <c r="A370" s="12"/>
      <c r="B370" s="27"/>
      <c r="C370" s="12"/>
      <c r="D370" s="12"/>
      <c r="E370" s="12"/>
      <c r="F370" s="12"/>
      <c r="G370" s="12"/>
      <c r="H370" s="12"/>
      <c r="I370" s="12"/>
      <c r="J370" s="12"/>
      <c r="K370" s="12"/>
      <c r="L370" s="12"/>
      <c r="M370" s="116"/>
      <c r="N370" s="116"/>
      <c r="O370" s="12"/>
      <c r="P370" s="12"/>
    </row>
    <row r="371" spans="1:16" x14ac:dyDescent="0.25">
      <c r="A371" s="12"/>
      <c r="B371" s="27"/>
      <c r="C371" s="12"/>
      <c r="D371" s="12"/>
      <c r="E371" s="12"/>
      <c r="F371" s="12"/>
      <c r="G371" s="12"/>
      <c r="H371" s="12"/>
      <c r="I371" s="12"/>
      <c r="J371" s="12"/>
      <c r="K371" s="12"/>
      <c r="L371" s="12"/>
      <c r="M371" s="116"/>
      <c r="N371" s="116"/>
      <c r="O371" s="12"/>
      <c r="P371" s="12"/>
    </row>
    <row r="372" spans="1:16" x14ac:dyDescent="0.25">
      <c r="A372" s="12"/>
      <c r="B372" s="27"/>
      <c r="C372" s="12"/>
      <c r="D372" s="12"/>
      <c r="E372" s="12"/>
      <c r="F372" s="12"/>
      <c r="G372" s="12"/>
      <c r="H372" s="12"/>
      <c r="I372" s="12"/>
      <c r="J372" s="12"/>
      <c r="K372" s="12"/>
      <c r="L372" s="12"/>
      <c r="M372" s="116"/>
      <c r="N372" s="116"/>
      <c r="O372" s="12"/>
      <c r="P372" s="12"/>
    </row>
    <row r="373" spans="1:16" x14ac:dyDescent="0.25">
      <c r="A373" s="12"/>
      <c r="B373" s="27"/>
      <c r="C373" s="12"/>
      <c r="D373" s="12"/>
      <c r="E373" s="12"/>
      <c r="F373" s="12"/>
      <c r="G373" s="12"/>
      <c r="H373" s="12"/>
      <c r="I373" s="12"/>
      <c r="J373" s="12"/>
      <c r="K373" s="12"/>
      <c r="L373" s="12"/>
      <c r="M373" s="116"/>
      <c r="N373" s="116"/>
      <c r="O373" s="12"/>
      <c r="P373" s="12"/>
    </row>
    <row r="374" spans="1:16" x14ac:dyDescent="0.25">
      <c r="A374" s="12"/>
      <c r="B374" s="27"/>
      <c r="C374" s="12"/>
      <c r="D374" s="12"/>
      <c r="E374" s="12"/>
      <c r="F374" s="12"/>
      <c r="G374" s="12"/>
      <c r="H374" s="12"/>
      <c r="I374" s="12"/>
      <c r="J374" s="12"/>
      <c r="K374" s="12"/>
      <c r="L374" s="12"/>
      <c r="M374" s="116"/>
      <c r="N374" s="116"/>
      <c r="O374" s="12"/>
      <c r="P374" s="12"/>
    </row>
    <row r="375" spans="1:16" x14ac:dyDescent="0.25">
      <c r="A375" s="12"/>
      <c r="B375" s="27"/>
      <c r="C375" s="12"/>
      <c r="D375" s="12"/>
      <c r="E375" s="12"/>
      <c r="F375" s="12"/>
      <c r="G375" s="12"/>
      <c r="H375" s="12"/>
      <c r="I375" s="12"/>
      <c r="J375" s="12"/>
      <c r="K375" s="12"/>
      <c r="L375" s="12"/>
      <c r="M375" s="116"/>
      <c r="N375" s="116"/>
      <c r="O375" s="12"/>
      <c r="P375" s="12"/>
    </row>
    <row r="376" spans="1:16" x14ac:dyDescent="0.25">
      <c r="A376" s="12"/>
      <c r="B376" s="27"/>
      <c r="C376" s="12"/>
      <c r="D376" s="12"/>
      <c r="E376" s="12"/>
      <c r="F376" s="12"/>
      <c r="G376" s="12"/>
      <c r="H376" s="12"/>
      <c r="I376" s="12"/>
      <c r="J376" s="12"/>
      <c r="K376" s="12"/>
      <c r="L376" s="12"/>
      <c r="M376" s="116"/>
      <c r="N376" s="116"/>
      <c r="O376" s="12"/>
      <c r="P376" s="12"/>
    </row>
    <row r="377" spans="1:16" x14ac:dyDescent="0.25">
      <c r="A377" s="12"/>
      <c r="B377" s="27"/>
      <c r="C377" s="12"/>
      <c r="D377" s="12"/>
      <c r="E377" s="12"/>
      <c r="F377" s="12"/>
      <c r="G377" s="12"/>
      <c r="H377" s="12"/>
      <c r="I377" s="12"/>
      <c r="J377" s="12"/>
      <c r="K377" s="12"/>
      <c r="L377" s="12"/>
      <c r="M377" s="116"/>
      <c r="N377" s="116"/>
      <c r="O377" s="12"/>
      <c r="P377" s="12"/>
    </row>
    <row r="378" spans="1:16" x14ac:dyDescent="0.25">
      <c r="A378" s="12"/>
      <c r="B378" s="27"/>
      <c r="C378" s="12"/>
      <c r="D378" s="12"/>
      <c r="E378" s="12"/>
      <c r="F378" s="12"/>
      <c r="G378" s="12"/>
      <c r="H378" s="12"/>
      <c r="I378" s="12"/>
      <c r="J378" s="12"/>
      <c r="K378" s="12"/>
      <c r="L378" s="12"/>
      <c r="M378" s="116"/>
      <c r="N378" s="116"/>
      <c r="O378" s="12"/>
      <c r="P378" s="12"/>
    </row>
    <row r="379" spans="1:16" x14ac:dyDescent="0.25">
      <c r="A379" s="12"/>
      <c r="B379" s="27"/>
      <c r="C379" s="12"/>
      <c r="D379" s="12"/>
      <c r="E379" s="12"/>
      <c r="F379" s="12"/>
      <c r="G379" s="12"/>
      <c r="H379" s="12"/>
      <c r="I379" s="12"/>
      <c r="J379" s="12"/>
      <c r="K379" s="12"/>
      <c r="L379" s="12"/>
      <c r="M379" s="116"/>
      <c r="N379" s="116"/>
      <c r="O379" s="12"/>
      <c r="P379" s="12"/>
    </row>
    <row r="380" spans="1:16" x14ac:dyDescent="0.25">
      <c r="A380" s="12"/>
      <c r="B380" s="27"/>
      <c r="C380" s="12"/>
      <c r="D380" s="12"/>
      <c r="E380" s="12"/>
      <c r="F380" s="12"/>
      <c r="G380" s="12"/>
      <c r="H380" s="12"/>
      <c r="I380" s="12"/>
      <c r="J380" s="12"/>
      <c r="K380" s="12"/>
      <c r="L380" s="12"/>
      <c r="M380" s="116"/>
      <c r="N380" s="116"/>
      <c r="O380" s="12"/>
      <c r="P380" s="12"/>
    </row>
    <row r="381" spans="1:16" x14ac:dyDescent="0.25">
      <c r="A381" s="12"/>
      <c r="B381" s="27"/>
      <c r="C381" s="12"/>
      <c r="D381" s="12"/>
      <c r="E381" s="12"/>
      <c r="F381" s="12"/>
      <c r="G381" s="12"/>
      <c r="H381" s="12"/>
      <c r="I381" s="12"/>
      <c r="J381" s="12"/>
      <c r="K381" s="12"/>
      <c r="L381" s="12"/>
      <c r="M381" s="116"/>
      <c r="N381" s="116"/>
      <c r="O381" s="12"/>
      <c r="P381" s="12"/>
    </row>
    <row r="382" spans="1:16" x14ac:dyDescent="0.25">
      <c r="A382" s="12"/>
      <c r="B382" s="27"/>
      <c r="C382" s="12"/>
      <c r="D382" s="12"/>
      <c r="E382" s="12"/>
      <c r="F382" s="12"/>
      <c r="G382" s="12"/>
      <c r="H382" s="12"/>
      <c r="I382" s="12"/>
      <c r="J382" s="12"/>
      <c r="K382" s="12"/>
      <c r="L382" s="12"/>
      <c r="M382" s="116"/>
      <c r="N382" s="116"/>
      <c r="O382" s="12"/>
      <c r="P382" s="12"/>
    </row>
    <row r="383" spans="1:16" x14ac:dyDescent="0.25">
      <c r="A383" s="12"/>
      <c r="B383" s="27"/>
      <c r="C383" s="12"/>
      <c r="D383" s="12"/>
      <c r="E383" s="12"/>
      <c r="F383" s="12"/>
      <c r="G383" s="12"/>
      <c r="H383" s="12"/>
      <c r="I383" s="12"/>
      <c r="J383" s="12"/>
      <c r="K383" s="12"/>
      <c r="L383" s="12"/>
      <c r="M383" s="116"/>
      <c r="N383" s="116"/>
      <c r="O383" s="12"/>
      <c r="P383" s="12"/>
    </row>
    <row r="384" spans="1:16" x14ac:dyDescent="0.25">
      <c r="A384" s="12"/>
      <c r="B384" s="27"/>
      <c r="C384" s="12"/>
      <c r="D384" s="12"/>
      <c r="E384" s="12"/>
      <c r="F384" s="12"/>
      <c r="G384" s="12"/>
      <c r="H384" s="12"/>
      <c r="I384" s="12"/>
      <c r="J384" s="12"/>
      <c r="K384" s="12"/>
      <c r="L384" s="12"/>
      <c r="M384" s="116"/>
      <c r="N384" s="116"/>
      <c r="O384" s="12"/>
      <c r="P384" s="12"/>
    </row>
    <row r="385" spans="1:16" x14ac:dyDescent="0.25">
      <c r="A385" s="12"/>
      <c r="B385" s="27"/>
      <c r="C385" s="12"/>
      <c r="D385" s="12"/>
      <c r="E385" s="12"/>
      <c r="F385" s="12"/>
      <c r="G385" s="12"/>
      <c r="H385" s="12"/>
      <c r="I385" s="12"/>
      <c r="J385" s="12"/>
      <c r="K385" s="12"/>
      <c r="L385" s="12"/>
      <c r="M385" s="116"/>
      <c r="N385" s="116"/>
      <c r="O385" s="12"/>
      <c r="P385" s="12"/>
    </row>
    <row r="386" spans="1:16" x14ac:dyDescent="0.25">
      <c r="A386" s="12"/>
      <c r="B386" s="27"/>
      <c r="C386" s="12"/>
      <c r="D386" s="12"/>
      <c r="E386" s="12"/>
      <c r="F386" s="12"/>
      <c r="G386" s="12"/>
      <c r="H386" s="12"/>
      <c r="I386" s="12"/>
      <c r="J386" s="12"/>
      <c r="K386" s="12"/>
      <c r="L386" s="12"/>
      <c r="M386" s="116"/>
      <c r="N386" s="116"/>
      <c r="O386" s="12"/>
      <c r="P386" s="12"/>
    </row>
    <row r="387" spans="1:16" x14ac:dyDescent="0.25">
      <c r="A387" s="12"/>
      <c r="B387" s="27"/>
      <c r="C387" s="12"/>
      <c r="D387" s="12"/>
      <c r="E387" s="12"/>
      <c r="F387" s="12"/>
      <c r="G387" s="12"/>
      <c r="H387" s="12"/>
      <c r="I387" s="12"/>
      <c r="J387" s="12"/>
      <c r="K387" s="12"/>
      <c r="L387" s="12"/>
      <c r="M387" s="116"/>
      <c r="N387" s="116"/>
      <c r="O387" s="12"/>
      <c r="P387" s="12"/>
    </row>
    <row r="388" spans="1:16" x14ac:dyDescent="0.25">
      <c r="A388" s="12"/>
      <c r="B388" s="27"/>
      <c r="C388" s="12"/>
      <c r="D388" s="12"/>
      <c r="E388" s="12"/>
      <c r="F388" s="12"/>
      <c r="G388" s="12"/>
      <c r="H388" s="12"/>
      <c r="I388" s="12"/>
      <c r="J388" s="12"/>
      <c r="K388" s="12"/>
      <c r="L388" s="12"/>
      <c r="M388" s="116"/>
      <c r="N388" s="116"/>
      <c r="O388" s="12"/>
      <c r="P388" s="12"/>
    </row>
    <row r="389" spans="1:16" x14ac:dyDescent="0.25">
      <c r="A389" s="12"/>
      <c r="B389" s="27"/>
      <c r="C389" s="12"/>
      <c r="D389" s="12"/>
      <c r="E389" s="12"/>
      <c r="F389" s="12"/>
      <c r="G389" s="12"/>
      <c r="H389" s="12"/>
      <c r="I389" s="12"/>
      <c r="J389" s="12"/>
      <c r="K389" s="12"/>
      <c r="L389" s="12"/>
      <c r="M389" s="116"/>
      <c r="N389" s="116"/>
      <c r="O389" s="12"/>
      <c r="P389" s="12"/>
    </row>
    <row r="390" spans="1:16" x14ac:dyDescent="0.25">
      <c r="A390" s="12"/>
      <c r="B390" s="27"/>
      <c r="C390" s="12"/>
      <c r="D390" s="12"/>
      <c r="E390" s="12"/>
      <c r="F390" s="12"/>
      <c r="G390" s="12"/>
      <c r="H390" s="12"/>
      <c r="I390" s="12"/>
      <c r="J390" s="12"/>
      <c r="K390" s="12"/>
      <c r="L390" s="12"/>
      <c r="M390" s="116"/>
      <c r="N390" s="116"/>
      <c r="O390" s="12"/>
      <c r="P390" s="12"/>
    </row>
    <row r="391" spans="1:16" x14ac:dyDescent="0.25">
      <c r="A391" s="12"/>
      <c r="B391" s="27"/>
      <c r="C391" s="12"/>
      <c r="D391" s="12"/>
      <c r="E391" s="12"/>
      <c r="F391" s="12"/>
      <c r="G391" s="12"/>
      <c r="H391" s="12"/>
      <c r="I391" s="12"/>
      <c r="J391" s="12"/>
      <c r="K391" s="12"/>
      <c r="L391" s="12"/>
      <c r="M391" s="116"/>
      <c r="N391" s="116"/>
      <c r="O391" s="12"/>
      <c r="P391" s="12"/>
    </row>
    <row r="392" spans="1:16" x14ac:dyDescent="0.25">
      <c r="A392" s="12"/>
      <c r="B392" s="27"/>
      <c r="C392" s="12"/>
      <c r="D392" s="12"/>
      <c r="E392" s="12"/>
      <c r="F392" s="12"/>
      <c r="G392" s="12"/>
      <c r="H392" s="12"/>
      <c r="I392" s="12"/>
      <c r="J392" s="12"/>
      <c r="K392" s="12"/>
      <c r="L392" s="12"/>
      <c r="M392" s="116"/>
      <c r="N392" s="116"/>
      <c r="O392" s="12"/>
      <c r="P392" s="12"/>
    </row>
    <row r="393" spans="1:16" x14ac:dyDescent="0.25">
      <c r="A393" s="12"/>
      <c r="B393" s="27"/>
      <c r="C393" s="12"/>
      <c r="D393" s="12"/>
      <c r="E393" s="12"/>
      <c r="F393" s="12"/>
      <c r="G393" s="12"/>
      <c r="H393" s="12"/>
      <c r="I393" s="12"/>
      <c r="J393" s="12"/>
      <c r="K393" s="12"/>
      <c r="L393" s="12"/>
      <c r="M393" s="116"/>
      <c r="N393" s="116"/>
      <c r="O393" s="12"/>
      <c r="P393" s="12"/>
    </row>
    <row r="394" spans="1:16" x14ac:dyDescent="0.25">
      <c r="A394" s="12"/>
      <c r="B394" s="27"/>
      <c r="C394" s="12"/>
      <c r="D394" s="12"/>
      <c r="E394" s="12"/>
      <c r="F394" s="12"/>
      <c r="G394" s="12"/>
      <c r="H394" s="12"/>
      <c r="I394" s="12"/>
      <c r="J394" s="12"/>
      <c r="K394" s="12"/>
      <c r="L394" s="12"/>
      <c r="M394" s="116"/>
      <c r="N394" s="116"/>
      <c r="O394" s="12"/>
      <c r="P394" s="12"/>
    </row>
    <row r="395" spans="1:16" x14ac:dyDescent="0.25">
      <c r="A395" s="12"/>
      <c r="B395" s="27"/>
      <c r="C395" s="12"/>
      <c r="D395" s="12"/>
      <c r="E395" s="12"/>
      <c r="F395" s="12"/>
      <c r="G395" s="12"/>
      <c r="H395" s="12"/>
      <c r="I395" s="12"/>
      <c r="J395" s="12"/>
      <c r="K395" s="12"/>
      <c r="L395" s="12"/>
      <c r="M395" s="116"/>
      <c r="N395" s="116"/>
      <c r="O395" s="12"/>
      <c r="P395" s="12"/>
    </row>
    <row r="396" spans="1:16" x14ac:dyDescent="0.25">
      <c r="A396" s="12"/>
      <c r="B396" s="27"/>
      <c r="C396" s="12"/>
      <c r="D396" s="12"/>
      <c r="E396" s="12"/>
      <c r="F396" s="12"/>
      <c r="G396" s="12"/>
      <c r="H396" s="12"/>
      <c r="I396" s="12"/>
      <c r="J396" s="12"/>
      <c r="K396" s="12"/>
      <c r="L396" s="12"/>
      <c r="M396" s="116"/>
      <c r="N396" s="116"/>
      <c r="O396" s="12"/>
      <c r="P396" s="12"/>
    </row>
    <row r="397" spans="1:16" x14ac:dyDescent="0.25">
      <c r="A397" s="12"/>
      <c r="B397" s="27"/>
      <c r="C397" s="12"/>
      <c r="D397" s="12"/>
      <c r="E397" s="12"/>
      <c r="F397" s="12"/>
      <c r="G397" s="12"/>
      <c r="H397" s="12"/>
      <c r="I397" s="12"/>
      <c r="J397" s="12"/>
      <c r="K397" s="12"/>
      <c r="L397" s="12"/>
      <c r="M397" s="116"/>
      <c r="N397" s="116"/>
      <c r="O397" s="12"/>
      <c r="P397" s="12"/>
    </row>
    <row r="398" spans="1:16" x14ac:dyDescent="0.25">
      <c r="A398" s="12"/>
      <c r="B398" s="27"/>
      <c r="C398" s="12"/>
      <c r="D398" s="12"/>
      <c r="E398" s="12"/>
      <c r="F398" s="12"/>
      <c r="G398" s="12"/>
      <c r="H398" s="12"/>
      <c r="I398" s="12"/>
      <c r="J398" s="12"/>
      <c r="K398" s="12"/>
      <c r="L398" s="12"/>
      <c r="M398" s="116"/>
      <c r="N398" s="116"/>
      <c r="O398" s="12"/>
      <c r="P398" s="12"/>
    </row>
    <row r="399" spans="1:16" x14ac:dyDescent="0.25">
      <c r="A399" s="12"/>
      <c r="B399" s="27"/>
      <c r="C399" s="12"/>
      <c r="D399" s="12"/>
      <c r="E399" s="12"/>
      <c r="F399" s="12"/>
      <c r="G399" s="12"/>
      <c r="H399" s="12"/>
      <c r="I399" s="12"/>
      <c r="J399" s="12"/>
      <c r="K399" s="12"/>
      <c r="L399" s="12"/>
      <c r="M399" s="116"/>
      <c r="N399" s="116"/>
      <c r="O399" s="12"/>
      <c r="P399" s="12"/>
    </row>
    <row r="400" spans="1:16" x14ac:dyDescent="0.25">
      <c r="A400" s="12"/>
      <c r="B400" s="27"/>
      <c r="C400" s="12"/>
      <c r="D400" s="12"/>
      <c r="E400" s="12"/>
      <c r="F400" s="12"/>
      <c r="G400" s="12"/>
      <c r="H400" s="12"/>
      <c r="I400" s="12"/>
      <c r="J400" s="12"/>
      <c r="K400" s="12"/>
      <c r="L400" s="12"/>
      <c r="M400" s="116"/>
      <c r="N400" s="116"/>
      <c r="O400" s="12"/>
      <c r="P400" s="12"/>
    </row>
    <row r="401" spans="1:16" x14ac:dyDescent="0.25">
      <c r="A401" s="12"/>
      <c r="B401" s="27"/>
      <c r="C401" s="12"/>
      <c r="D401" s="12"/>
      <c r="E401" s="12"/>
      <c r="F401" s="12"/>
      <c r="G401" s="12"/>
      <c r="H401" s="12"/>
      <c r="I401" s="12"/>
      <c r="J401" s="12"/>
      <c r="K401" s="12"/>
      <c r="L401" s="12"/>
      <c r="M401" s="116"/>
      <c r="N401" s="116"/>
      <c r="O401" s="12"/>
      <c r="P401" s="12"/>
    </row>
    <row r="402" spans="1:16" x14ac:dyDescent="0.25">
      <c r="A402" s="12"/>
      <c r="B402" s="27"/>
      <c r="C402" s="12"/>
      <c r="D402" s="12"/>
      <c r="E402" s="12"/>
      <c r="F402" s="12"/>
      <c r="G402" s="12"/>
      <c r="H402" s="12"/>
      <c r="I402" s="12"/>
      <c r="J402" s="12"/>
      <c r="K402" s="12"/>
      <c r="L402" s="12"/>
      <c r="M402" s="116"/>
      <c r="N402" s="116"/>
      <c r="O402" s="12"/>
      <c r="P402" s="12"/>
    </row>
    <row r="403" spans="1:16" x14ac:dyDescent="0.25">
      <c r="A403" s="12"/>
      <c r="B403" s="27"/>
      <c r="C403" s="12"/>
      <c r="D403" s="12"/>
      <c r="E403" s="12"/>
      <c r="F403" s="12"/>
      <c r="G403" s="12"/>
      <c r="H403" s="12"/>
      <c r="I403" s="12"/>
      <c r="J403" s="12"/>
      <c r="K403" s="12"/>
      <c r="L403" s="12"/>
      <c r="M403" s="116"/>
      <c r="N403" s="116"/>
      <c r="O403" s="12"/>
      <c r="P403" s="12"/>
    </row>
    <row r="404" spans="1:16" x14ac:dyDescent="0.25">
      <c r="A404" s="12"/>
      <c r="B404" s="27"/>
      <c r="C404" s="12"/>
      <c r="D404" s="12"/>
      <c r="E404" s="12"/>
      <c r="F404" s="12"/>
      <c r="G404" s="12"/>
      <c r="H404" s="12"/>
      <c r="I404" s="12"/>
      <c r="J404" s="12"/>
      <c r="K404" s="12"/>
      <c r="L404" s="12"/>
      <c r="M404" s="116"/>
      <c r="N404" s="116"/>
      <c r="O404" s="12"/>
      <c r="P404" s="12"/>
    </row>
    <row r="405" spans="1:16" x14ac:dyDescent="0.25">
      <c r="A405" s="12"/>
      <c r="B405" s="27"/>
      <c r="C405" s="12"/>
      <c r="D405" s="12"/>
      <c r="E405" s="12"/>
      <c r="F405" s="12"/>
      <c r="G405" s="12"/>
      <c r="H405" s="12"/>
      <c r="I405" s="12"/>
      <c r="J405" s="12"/>
      <c r="K405" s="12"/>
      <c r="L405" s="12"/>
      <c r="M405" s="116"/>
      <c r="N405" s="116"/>
      <c r="O405" s="12"/>
      <c r="P405" s="12"/>
    </row>
    <row r="406" spans="1:16" x14ac:dyDescent="0.25">
      <c r="A406" s="12"/>
      <c r="B406" s="27"/>
      <c r="C406" s="12"/>
      <c r="D406" s="12"/>
      <c r="E406" s="12"/>
      <c r="F406" s="12"/>
      <c r="G406" s="12"/>
      <c r="H406" s="12"/>
      <c r="I406" s="12"/>
      <c r="J406" s="12"/>
      <c r="K406" s="12"/>
      <c r="L406" s="12"/>
      <c r="M406" s="116"/>
      <c r="N406" s="116"/>
      <c r="O406" s="12"/>
      <c r="P406" s="12"/>
    </row>
    <row r="407" spans="1:16" x14ac:dyDescent="0.25">
      <c r="A407" s="12"/>
      <c r="B407" s="27"/>
      <c r="C407" s="12"/>
      <c r="D407" s="12"/>
      <c r="E407" s="12"/>
      <c r="F407" s="12"/>
      <c r="G407" s="12"/>
      <c r="H407" s="12"/>
      <c r="I407" s="12"/>
      <c r="J407" s="12"/>
      <c r="K407" s="12"/>
      <c r="L407" s="12"/>
      <c r="M407" s="116"/>
      <c r="N407" s="116"/>
      <c r="O407" s="12"/>
      <c r="P407" s="12"/>
    </row>
    <row r="408" spans="1:16" x14ac:dyDescent="0.25">
      <c r="A408" s="12"/>
      <c r="B408" s="27"/>
      <c r="C408" s="12"/>
      <c r="D408" s="12"/>
      <c r="E408" s="12"/>
      <c r="F408" s="12"/>
      <c r="G408" s="12"/>
      <c r="H408" s="12"/>
      <c r="I408" s="12"/>
      <c r="J408" s="12"/>
      <c r="K408" s="12"/>
      <c r="L408" s="12"/>
      <c r="M408" s="116"/>
      <c r="N408" s="116"/>
      <c r="O408" s="12"/>
      <c r="P408" s="12"/>
    </row>
    <row r="409" spans="1:16" x14ac:dyDescent="0.25">
      <c r="A409" s="12"/>
      <c r="B409" s="27"/>
      <c r="C409" s="12"/>
      <c r="D409" s="12"/>
      <c r="E409" s="12"/>
      <c r="F409" s="12"/>
      <c r="G409" s="12"/>
      <c r="H409" s="12"/>
      <c r="I409" s="12"/>
      <c r="J409" s="12"/>
      <c r="K409" s="12"/>
      <c r="L409" s="12"/>
      <c r="M409" s="116"/>
      <c r="N409" s="116"/>
      <c r="O409" s="12"/>
      <c r="P409" s="12"/>
    </row>
    <row r="410" spans="1:16" x14ac:dyDescent="0.25">
      <c r="A410" s="12"/>
      <c r="B410" s="27"/>
      <c r="C410" s="12"/>
      <c r="D410" s="12"/>
      <c r="E410" s="12"/>
      <c r="F410" s="12"/>
      <c r="G410" s="12"/>
      <c r="H410" s="12"/>
      <c r="I410" s="12"/>
      <c r="J410" s="12"/>
      <c r="K410" s="12"/>
      <c r="L410" s="12"/>
      <c r="M410" s="116"/>
      <c r="N410" s="116"/>
      <c r="O410" s="12"/>
      <c r="P410" s="12"/>
    </row>
    <row r="411" spans="1:16" x14ac:dyDescent="0.25">
      <c r="A411" s="12"/>
      <c r="B411" s="27"/>
      <c r="C411" s="12"/>
      <c r="D411" s="12"/>
      <c r="E411" s="12"/>
      <c r="F411" s="12"/>
      <c r="G411" s="12"/>
      <c r="H411" s="12"/>
      <c r="I411" s="12"/>
      <c r="J411" s="12"/>
      <c r="K411" s="12"/>
      <c r="L411" s="12"/>
      <c r="M411" s="116"/>
      <c r="N411" s="116"/>
      <c r="O411" s="12"/>
      <c r="P411" s="12"/>
    </row>
    <row r="412" spans="1:16" x14ac:dyDescent="0.25">
      <c r="A412" s="12"/>
      <c r="B412" s="27"/>
      <c r="C412" s="12"/>
      <c r="D412" s="12"/>
      <c r="E412" s="12"/>
      <c r="F412" s="12"/>
      <c r="G412" s="12"/>
      <c r="H412" s="12"/>
      <c r="I412" s="12"/>
      <c r="J412" s="12"/>
      <c r="K412" s="12"/>
      <c r="L412" s="12"/>
      <c r="M412" s="116"/>
      <c r="N412" s="116"/>
      <c r="O412" s="12"/>
      <c r="P412" s="12"/>
    </row>
    <row r="413" spans="1:16" x14ac:dyDescent="0.25">
      <c r="A413" s="12"/>
      <c r="B413" s="27"/>
      <c r="C413" s="12"/>
      <c r="D413" s="12"/>
      <c r="E413" s="12"/>
      <c r="F413" s="12"/>
      <c r="G413" s="12"/>
      <c r="H413" s="12"/>
      <c r="I413" s="12"/>
      <c r="J413" s="12"/>
      <c r="K413" s="12"/>
      <c r="L413" s="12"/>
      <c r="M413" s="116"/>
      <c r="N413" s="116"/>
      <c r="O413" s="12"/>
      <c r="P413" s="12"/>
    </row>
    <row r="414" spans="1:16" x14ac:dyDescent="0.25">
      <c r="A414" s="12"/>
      <c r="B414" s="27"/>
      <c r="C414" s="12"/>
      <c r="D414" s="12"/>
      <c r="E414" s="12"/>
      <c r="F414" s="12"/>
      <c r="G414" s="12"/>
      <c r="H414" s="12"/>
      <c r="I414" s="12"/>
      <c r="J414" s="12"/>
      <c r="K414" s="12"/>
      <c r="L414" s="12"/>
      <c r="M414" s="116"/>
      <c r="N414" s="116"/>
      <c r="O414" s="12"/>
      <c r="P414" s="12"/>
    </row>
    <row r="415" spans="1:16" x14ac:dyDescent="0.25">
      <c r="A415" s="12"/>
      <c r="B415" s="27"/>
      <c r="C415" s="12"/>
      <c r="D415" s="12"/>
      <c r="E415" s="12"/>
      <c r="F415" s="12"/>
      <c r="G415" s="12"/>
      <c r="H415" s="12"/>
      <c r="I415" s="12"/>
      <c r="J415" s="12"/>
      <c r="K415" s="12"/>
      <c r="L415" s="12"/>
      <c r="M415" s="116"/>
      <c r="N415" s="116"/>
      <c r="O415" s="12"/>
      <c r="P415" s="12"/>
    </row>
    <row r="416" spans="1:16" x14ac:dyDescent="0.25">
      <c r="A416" s="12"/>
      <c r="B416" s="27"/>
      <c r="C416" s="12"/>
      <c r="D416" s="12"/>
      <c r="E416" s="12"/>
      <c r="F416" s="12"/>
      <c r="G416" s="12"/>
      <c r="H416" s="12"/>
      <c r="I416" s="12"/>
      <c r="J416" s="12"/>
      <c r="K416" s="12"/>
      <c r="L416" s="12"/>
      <c r="M416" s="116"/>
      <c r="N416" s="116"/>
      <c r="O416" s="12"/>
      <c r="P416" s="12"/>
    </row>
    <row r="417" spans="1:16" x14ac:dyDescent="0.25">
      <c r="A417" s="12"/>
      <c r="B417" s="27"/>
      <c r="C417" s="12"/>
      <c r="D417" s="12"/>
      <c r="E417" s="12"/>
      <c r="F417" s="12"/>
      <c r="G417" s="12"/>
      <c r="H417" s="12"/>
      <c r="I417" s="12"/>
      <c r="J417" s="12"/>
      <c r="K417" s="12"/>
      <c r="L417" s="12"/>
      <c r="M417" s="116"/>
      <c r="N417" s="116"/>
      <c r="O417" s="12"/>
      <c r="P417" s="12"/>
    </row>
    <row r="418" spans="1:16" x14ac:dyDescent="0.25">
      <c r="A418" s="12"/>
      <c r="B418" s="27"/>
      <c r="C418" s="12"/>
      <c r="D418" s="12"/>
      <c r="E418" s="12"/>
      <c r="F418" s="12"/>
      <c r="G418" s="12"/>
      <c r="H418" s="12"/>
      <c r="I418" s="12"/>
      <c r="J418" s="12"/>
      <c r="K418" s="12"/>
      <c r="L418" s="12"/>
      <c r="M418" s="116"/>
      <c r="N418" s="116"/>
      <c r="O418" s="12"/>
      <c r="P418" s="12"/>
    </row>
    <row r="419" spans="1:16" x14ac:dyDescent="0.25">
      <c r="A419" s="12"/>
      <c r="B419" s="27"/>
      <c r="C419" s="12"/>
      <c r="D419" s="12"/>
      <c r="E419" s="12"/>
      <c r="F419" s="12"/>
      <c r="G419" s="12"/>
      <c r="H419" s="12"/>
      <c r="I419" s="12"/>
      <c r="J419" s="12"/>
      <c r="K419" s="12"/>
      <c r="L419" s="12"/>
      <c r="M419" s="116"/>
      <c r="N419" s="116"/>
      <c r="O419" s="12"/>
      <c r="P419" s="12"/>
    </row>
    <row r="420" spans="1:16" x14ac:dyDescent="0.25">
      <c r="A420" s="12"/>
      <c r="B420" s="27"/>
      <c r="C420" s="12"/>
      <c r="D420" s="12"/>
      <c r="E420" s="12"/>
      <c r="F420" s="12"/>
      <c r="G420" s="12"/>
      <c r="H420" s="12"/>
      <c r="I420" s="12"/>
      <c r="J420" s="12"/>
      <c r="K420" s="12"/>
      <c r="L420" s="12"/>
      <c r="M420" s="116"/>
      <c r="N420" s="116"/>
      <c r="O420" s="12"/>
      <c r="P420" s="12"/>
    </row>
    <row r="421" spans="1:16" x14ac:dyDescent="0.25">
      <c r="A421" s="12"/>
      <c r="B421" s="27"/>
      <c r="C421" s="12"/>
      <c r="D421" s="12"/>
      <c r="E421" s="12"/>
      <c r="F421" s="12"/>
      <c r="G421" s="12"/>
      <c r="H421" s="12"/>
      <c r="I421" s="12"/>
      <c r="J421" s="12"/>
      <c r="K421" s="12"/>
      <c r="L421" s="12"/>
      <c r="M421" s="116"/>
      <c r="N421" s="116"/>
      <c r="O421" s="12"/>
      <c r="P421" s="12"/>
    </row>
    <row r="422" spans="1:16" x14ac:dyDescent="0.25">
      <c r="A422" s="12"/>
      <c r="B422" s="27"/>
      <c r="C422" s="12"/>
      <c r="D422" s="12"/>
      <c r="E422" s="12"/>
      <c r="F422" s="12"/>
      <c r="G422" s="12"/>
      <c r="H422" s="12"/>
      <c r="I422" s="12"/>
      <c r="J422" s="12"/>
      <c r="K422" s="12"/>
      <c r="L422" s="12"/>
      <c r="M422" s="116"/>
      <c r="N422" s="116"/>
      <c r="O422" s="12"/>
      <c r="P422" s="12"/>
    </row>
    <row r="423" spans="1:16" x14ac:dyDescent="0.25">
      <c r="A423" s="12"/>
      <c r="B423" s="27"/>
      <c r="C423" s="12"/>
      <c r="D423" s="12"/>
      <c r="E423" s="12"/>
      <c r="F423" s="12"/>
      <c r="G423" s="12"/>
      <c r="H423" s="12"/>
      <c r="I423" s="12"/>
      <c r="J423" s="12"/>
      <c r="K423" s="12"/>
      <c r="L423" s="12"/>
      <c r="M423" s="116"/>
      <c r="N423" s="116"/>
      <c r="O423" s="12"/>
      <c r="P423" s="12"/>
    </row>
    <row r="424" spans="1:16" x14ac:dyDescent="0.25">
      <c r="A424" s="12"/>
      <c r="B424" s="27"/>
      <c r="C424" s="12"/>
      <c r="D424" s="12"/>
      <c r="E424" s="12"/>
      <c r="F424" s="12"/>
      <c r="G424" s="12"/>
      <c r="H424" s="12"/>
      <c r="I424" s="12"/>
      <c r="J424" s="12"/>
      <c r="K424" s="12"/>
      <c r="L424" s="12"/>
      <c r="M424" s="116"/>
      <c r="N424" s="116"/>
      <c r="O424" s="12"/>
      <c r="P424" s="12"/>
    </row>
    <row r="425" spans="1:16" x14ac:dyDescent="0.25">
      <c r="A425" s="12"/>
      <c r="B425" s="27"/>
      <c r="C425" s="12"/>
      <c r="D425" s="12"/>
      <c r="E425" s="12"/>
      <c r="F425" s="12"/>
      <c r="G425" s="12"/>
      <c r="H425" s="12"/>
      <c r="I425" s="12"/>
      <c r="J425" s="12"/>
      <c r="K425" s="12"/>
      <c r="L425" s="12"/>
      <c r="M425" s="116"/>
      <c r="N425" s="116"/>
      <c r="O425" s="12"/>
      <c r="P425" s="12"/>
    </row>
    <row r="426" spans="1:16" x14ac:dyDescent="0.25">
      <c r="A426" s="12"/>
      <c r="B426" s="27"/>
      <c r="C426" s="12"/>
      <c r="D426" s="12"/>
      <c r="E426" s="12"/>
      <c r="F426" s="12"/>
      <c r="G426" s="12"/>
      <c r="H426" s="12"/>
      <c r="I426" s="12"/>
      <c r="J426" s="12"/>
      <c r="K426" s="12"/>
      <c r="L426" s="12"/>
      <c r="M426" s="116"/>
      <c r="N426" s="116"/>
      <c r="O426" s="12"/>
      <c r="P426" s="12"/>
    </row>
    <row r="427" spans="1:16" x14ac:dyDescent="0.25">
      <c r="A427" s="12"/>
      <c r="B427" s="27"/>
      <c r="C427" s="12"/>
      <c r="D427" s="12"/>
      <c r="E427" s="12"/>
      <c r="F427" s="12"/>
      <c r="G427" s="12"/>
      <c r="H427" s="12"/>
      <c r="I427" s="12"/>
      <c r="J427" s="12"/>
      <c r="K427" s="12"/>
      <c r="L427" s="12"/>
      <c r="M427" s="116"/>
      <c r="N427" s="116"/>
      <c r="O427" s="12"/>
      <c r="P427" s="12"/>
    </row>
    <row r="428" spans="1:16" x14ac:dyDescent="0.25">
      <c r="A428" s="12"/>
      <c r="B428" s="27"/>
      <c r="C428" s="12"/>
      <c r="D428" s="12"/>
      <c r="E428" s="12"/>
      <c r="F428" s="12"/>
      <c r="G428" s="12"/>
      <c r="H428" s="12"/>
      <c r="I428" s="12"/>
      <c r="J428" s="12"/>
      <c r="K428" s="12"/>
      <c r="L428" s="12"/>
      <c r="M428" s="116"/>
      <c r="N428" s="116"/>
      <c r="O428" s="12"/>
      <c r="P428" s="12"/>
    </row>
    <row r="429" spans="1:16" x14ac:dyDescent="0.25">
      <c r="A429" s="12"/>
      <c r="B429" s="27"/>
      <c r="C429" s="12"/>
      <c r="D429" s="12"/>
      <c r="E429" s="12"/>
      <c r="F429" s="12"/>
      <c r="G429" s="12"/>
      <c r="H429" s="12"/>
      <c r="I429" s="12"/>
      <c r="J429" s="12"/>
      <c r="K429" s="12"/>
      <c r="L429" s="12"/>
      <c r="M429" s="116"/>
      <c r="N429" s="116"/>
      <c r="O429" s="12"/>
      <c r="P429" s="12"/>
    </row>
    <row r="430" spans="1:16" x14ac:dyDescent="0.25">
      <c r="A430" s="12"/>
      <c r="B430" s="27"/>
      <c r="C430" s="12"/>
      <c r="D430" s="12"/>
      <c r="E430" s="12"/>
      <c r="F430" s="12"/>
      <c r="G430" s="12"/>
      <c r="H430" s="12"/>
      <c r="I430" s="12"/>
      <c r="J430" s="12"/>
      <c r="K430" s="12"/>
      <c r="L430" s="12"/>
      <c r="M430" s="116"/>
      <c r="N430" s="116"/>
      <c r="O430" s="12"/>
      <c r="P430" s="12"/>
    </row>
    <row r="431" spans="1:16" x14ac:dyDescent="0.25">
      <c r="A431" s="12"/>
      <c r="B431" s="27"/>
      <c r="C431" s="12"/>
      <c r="D431" s="12"/>
      <c r="E431" s="12"/>
      <c r="F431" s="12"/>
      <c r="G431" s="12"/>
      <c r="H431" s="12"/>
      <c r="I431" s="12"/>
      <c r="J431" s="12"/>
      <c r="K431" s="12"/>
      <c r="L431" s="12"/>
      <c r="M431" s="116"/>
      <c r="N431" s="116"/>
      <c r="O431" s="12"/>
      <c r="P431" s="12"/>
    </row>
    <row r="432" spans="1:16" x14ac:dyDescent="0.25">
      <c r="A432" s="12"/>
      <c r="B432" s="27"/>
      <c r="C432" s="12"/>
      <c r="D432" s="12"/>
      <c r="E432" s="12"/>
      <c r="F432" s="12"/>
      <c r="G432" s="12"/>
      <c r="H432" s="12"/>
      <c r="I432" s="12"/>
      <c r="J432" s="12"/>
      <c r="K432" s="12"/>
      <c r="L432" s="12"/>
      <c r="M432" s="116"/>
      <c r="N432" s="116"/>
      <c r="O432" s="12"/>
      <c r="P432" s="12"/>
    </row>
    <row r="433" spans="1:16" x14ac:dyDescent="0.25">
      <c r="A433" s="12"/>
      <c r="B433" s="27"/>
      <c r="C433" s="12"/>
      <c r="D433" s="12"/>
      <c r="E433" s="12"/>
      <c r="F433" s="12"/>
      <c r="G433" s="12"/>
      <c r="H433" s="12"/>
      <c r="I433" s="12"/>
      <c r="J433" s="12"/>
      <c r="K433" s="12"/>
      <c r="L433" s="12"/>
      <c r="M433" s="116"/>
      <c r="N433" s="116"/>
      <c r="O433" s="12"/>
      <c r="P433" s="12"/>
    </row>
    <row r="434" spans="1:16" x14ac:dyDescent="0.25">
      <c r="A434" s="12"/>
      <c r="B434" s="27"/>
      <c r="C434" s="12"/>
      <c r="D434" s="12"/>
      <c r="E434" s="12"/>
      <c r="F434" s="12"/>
      <c r="G434" s="12"/>
      <c r="H434" s="12"/>
      <c r="I434" s="12"/>
      <c r="J434" s="12"/>
      <c r="K434" s="12"/>
      <c r="L434" s="12"/>
      <c r="M434" s="116"/>
      <c r="N434" s="116"/>
      <c r="O434" s="12"/>
      <c r="P434" s="12"/>
    </row>
    <row r="435" spans="1:16" x14ac:dyDescent="0.25">
      <c r="A435" s="12"/>
      <c r="B435" s="27"/>
      <c r="C435" s="12"/>
      <c r="D435" s="12"/>
      <c r="E435" s="12"/>
      <c r="F435" s="12"/>
      <c r="G435" s="12"/>
      <c r="H435" s="12"/>
      <c r="I435" s="12"/>
      <c r="J435" s="12"/>
      <c r="K435" s="12"/>
      <c r="L435" s="12"/>
      <c r="M435" s="116"/>
      <c r="N435" s="116"/>
      <c r="O435" s="12"/>
      <c r="P435" s="12"/>
    </row>
    <row r="436" spans="1:16" x14ac:dyDescent="0.25">
      <c r="A436" s="12"/>
      <c r="B436" s="27"/>
      <c r="C436" s="12"/>
      <c r="D436" s="12"/>
      <c r="E436" s="12"/>
      <c r="F436" s="12"/>
      <c r="G436" s="12"/>
      <c r="H436" s="12"/>
      <c r="I436" s="12"/>
      <c r="J436" s="12"/>
      <c r="K436" s="12"/>
      <c r="L436" s="12"/>
      <c r="M436" s="116"/>
      <c r="N436" s="116"/>
      <c r="O436" s="12"/>
      <c r="P436" s="12"/>
    </row>
    <row r="437" spans="1:16" x14ac:dyDescent="0.25">
      <c r="A437" s="12"/>
      <c r="B437" s="27"/>
      <c r="C437" s="12"/>
      <c r="D437" s="12"/>
      <c r="E437" s="12"/>
      <c r="F437" s="12"/>
      <c r="G437" s="12"/>
      <c r="H437" s="12"/>
      <c r="I437" s="12"/>
      <c r="J437" s="12"/>
      <c r="K437" s="12"/>
      <c r="L437" s="12"/>
      <c r="M437" s="116"/>
      <c r="N437" s="116"/>
      <c r="O437" s="12"/>
      <c r="P437" s="12"/>
    </row>
    <row r="438" spans="1:16" x14ac:dyDescent="0.25">
      <c r="A438" s="12"/>
      <c r="B438" s="27"/>
      <c r="C438" s="12"/>
      <c r="D438" s="12"/>
      <c r="E438" s="12"/>
      <c r="F438" s="12"/>
      <c r="G438" s="12"/>
      <c r="H438" s="12"/>
      <c r="I438" s="12"/>
      <c r="J438" s="12"/>
      <c r="K438" s="12"/>
      <c r="L438" s="12"/>
      <c r="M438" s="116"/>
      <c r="N438" s="116"/>
      <c r="O438" s="12"/>
      <c r="P438" s="12"/>
    </row>
    <row r="439" spans="1:16" x14ac:dyDescent="0.25">
      <c r="A439" s="12"/>
      <c r="B439" s="27"/>
      <c r="C439" s="12"/>
      <c r="D439" s="12"/>
      <c r="E439" s="12"/>
      <c r="F439" s="12"/>
      <c r="G439" s="12"/>
      <c r="H439" s="12"/>
      <c r="I439" s="12"/>
      <c r="J439" s="12"/>
      <c r="K439" s="12"/>
      <c r="L439" s="12"/>
      <c r="M439" s="116"/>
      <c r="N439" s="116"/>
      <c r="O439" s="12"/>
      <c r="P439" s="12"/>
    </row>
    <row r="440" spans="1:16" x14ac:dyDescent="0.25">
      <c r="A440" s="12"/>
      <c r="B440" s="27"/>
      <c r="C440" s="12"/>
      <c r="D440" s="12"/>
      <c r="E440" s="12"/>
      <c r="F440" s="12"/>
      <c r="G440" s="12"/>
      <c r="H440" s="12"/>
      <c r="I440" s="12"/>
      <c r="J440" s="12"/>
      <c r="K440" s="12"/>
      <c r="L440" s="12"/>
      <c r="M440" s="116"/>
      <c r="N440" s="116"/>
      <c r="O440" s="12"/>
      <c r="P440" s="12"/>
    </row>
    <row r="441" spans="1:16" x14ac:dyDescent="0.25">
      <c r="A441" s="12"/>
      <c r="B441" s="27"/>
      <c r="C441" s="12"/>
      <c r="D441" s="12"/>
      <c r="E441" s="12"/>
      <c r="F441" s="12"/>
      <c r="G441" s="12"/>
      <c r="H441" s="12"/>
      <c r="I441" s="12"/>
      <c r="J441" s="12"/>
      <c r="K441" s="12"/>
      <c r="L441" s="12"/>
      <c r="M441" s="116"/>
      <c r="N441" s="116"/>
      <c r="O441" s="12"/>
      <c r="P441" s="12"/>
    </row>
    <row r="442" spans="1:16" x14ac:dyDescent="0.25">
      <c r="A442" s="12"/>
      <c r="B442" s="27"/>
      <c r="C442" s="12"/>
      <c r="D442" s="12"/>
      <c r="E442" s="12"/>
      <c r="F442" s="12"/>
      <c r="G442" s="12"/>
      <c r="H442" s="12"/>
      <c r="I442" s="12"/>
      <c r="J442" s="12"/>
      <c r="K442" s="12"/>
      <c r="L442" s="12"/>
      <c r="M442" s="116"/>
      <c r="N442" s="116"/>
      <c r="O442" s="12"/>
      <c r="P442" s="12"/>
    </row>
    <row r="443" spans="1:16" x14ac:dyDescent="0.25">
      <c r="A443" s="12"/>
      <c r="B443" s="27"/>
      <c r="C443" s="12"/>
      <c r="D443" s="12"/>
      <c r="E443" s="12"/>
      <c r="F443" s="12"/>
      <c r="G443" s="12"/>
      <c r="H443" s="12"/>
      <c r="I443" s="12"/>
      <c r="J443" s="12"/>
      <c r="K443" s="12"/>
      <c r="L443" s="12"/>
      <c r="M443" s="116"/>
      <c r="N443" s="116"/>
      <c r="O443" s="12"/>
      <c r="P443" s="12"/>
    </row>
    <row r="444" spans="1:16" x14ac:dyDescent="0.25">
      <c r="A444" s="12"/>
      <c r="B444" s="27"/>
      <c r="C444" s="12"/>
      <c r="D444" s="12"/>
      <c r="E444" s="12"/>
      <c r="F444" s="12"/>
      <c r="G444" s="12"/>
      <c r="H444" s="12"/>
      <c r="I444" s="12"/>
      <c r="J444" s="12"/>
      <c r="K444" s="12"/>
      <c r="L444" s="12"/>
      <c r="M444" s="116"/>
      <c r="N444" s="116"/>
      <c r="O444" s="12"/>
      <c r="P444" s="12"/>
    </row>
    <row r="445" spans="1:16" x14ac:dyDescent="0.25">
      <c r="A445" s="12"/>
      <c r="B445" s="27"/>
      <c r="C445" s="12"/>
      <c r="D445" s="12"/>
      <c r="E445" s="12"/>
      <c r="F445" s="12"/>
      <c r="G445" s="12"/>
      <c r="H445" s="12"/>
      <c r="I445" s="12"/>
      <c r="J445" s="12"/>
      <c r="K445" s="12"/>
      <c r="L445" s="12"/>
      <c r="M445" s="116"/>
      <c r="N445" s="116"/>
      <c r="O445" s="12"/>
      <c r="P445" s="12"/>
    </row>
    <row r="446" spans="1:16" x14ac:dyDescent="0.25">
      <c r="A446" s="12"/>
      <c r="B446" s="27"/>
      <c r="C446" s="12"/>
      <c r="D446" s="12"/>
      <c r="E446" s="12"/>
      <c r="F446" s="12"/>
      <c r="G446" s="12"/>
      <c r="H446" s="12"/>
      <c r="I446" s="12"/>
      <c r="J446" s="12"/>
      <c r="K446" s="12"/>
      <c r="L446" s="12"/>
      <c r="M446" s="116"/>
      <c r="N446" s="116"/>
      <c r="O446" s="12"/>
      <c r="P446" s="12"/>
    </row>
    <row r="447" spans="1:16" x14ac:dyDescent="0.25">
      <c r="A447" s="12"/>
      <c r="B447" s="27"/>
      <c r="C447" s="12"/>
      <c r="D447" s="12"/>
      <c r="E447" s="12"/>
      <c r="F447" s="12"/>
      <c r="G447" s="12"/>
      <c r="H447" s="12"/>
      <c r="I447" s="12"/>
      <c r="J447" s="12"/>
      <c r="K447" s="12"/>
      <c r="L447" s="12"/>
      <c r="M447" s="116"/>
      <c r="N447" s="116"/>
      <c r="O447" s="12"/>
      <c r="P447" s="12"/>
    </row>
    <row r="448" spans="1:16" x14ac:dyDescent="0.25">
      <c r="A448" s="12"/>
      <c r="B448" s="27"/>
      <c r="C448" s="12"/>
      <c r="D448" s="12"/>
      <c r="E448" s="12"/>
      <c r="F448" s="12"/>
      <c r="G448" s="12"/>
      <c r="H448" s="12"/>
      <c r="I448" s="12"/>
      <c r="J448" s="12"/>
      <c r="K448" s="12"/>
      <c r="L448" s="12"/>
      <c r="M448" s="116"/>
      <c r="N448" s="116"/>
      <c r="O448" s="12"/>
      <c r="P448" s="12"/>
    </row>
    <row r="449" spans="1:16" x14ac:dyDescent="0.25">
      <c r="A449" s="12"/>
      <c r="B449" s="27"/>
      <c r="C449" s="12"/>
      <c r="D449" s="12"/>
      <c r="E449" s="12"/>
      <c r="F449" s="12"/>
      <c r="G449" s="12"/>
      <c r="H449" s="12"/>
      <c r="I449" s="12"/>
      <c r="J449" s="12"/>
      <c r="K449" s="12"/>
      <c r="L449" s="12"/>
      <c r="M449" s="116"/>
      <c r="N449" s="116"/>
      <c r="O449" s="12"/>
      <c r="P449" s="12"/>
    </row>
    <row r="450" spans="1:16" x14ac:dyDescent="0.25">
      <c r="A450" s="12"/>
      <c r="B450" s="27"/>
      <c r="C450" s="12"/>
      <c r="D450" s="12"/>
      <c r="E450" s="12"/>
      <c r="F450" s="12"/>
      <c r="G450" s="12"/>
      <c r="H450" s="12"/>
      <c r="I450" s="12"/>
      <c r="J450" s="12"/>
      <c r="K450" s="12"/>
      <c r="L450" s="12"/>
      <c r="M450" s="116"/>
      <c r="N450" s="116"/>
      <c r="O450" s="12"/>
      <c r="P450" s="12"/>
    </row>
    <row r="451" spans="1:16" x14ac:dyDescent="0.25">
      <c r="A451" s="12"/>
      <c r="B451" s="27"/>
      <c r="C451" s="12"/>
      <c r="D451" s="12"/>
      <c r="E451" s="12"/>
      <c r="F451" s="12"/>
      <c r="G451" s="12"/>
      <c r="H451" s="12"/>
      <c r="I451" s="12"/>
      <c r="J451" s="12"/>
      <c r="K451" s="12"/>
      <c r="L451" s="12"/>
      <c r="M451" s="116"/>
      <c r="N451" s="116"/>
      <c r="O451" s="12"/>
      <c r="P451" s="12"/>
    </row>
    <row r="452" spans="1:16" x14ac:dyDescent="0.25">
      <c r="A452" s="12"/>
      <c r="B452" s="27"/>
      <c r="C452" s="12"/>
      <c r="D452" s="12"/>
      <c r="E452" s="12"/>
      <c r="F452" s="12"/>
      <c r="G452" s="12"/>
      <c r="H452" s="12"/>
      <c r="I452" s="12"/>
      <c r="J452" s="12"/>
      <c r="K452" s="12"/>
      <c r="L452" s="12"/>
      <c r="M452" s="116"/>
      <c r="N452" s="116"/>
      <c r="O452" s="12"/>
      <c r="P452" s="12"/>
    </row>
    <row r="453" spans="1:16" x14ac:dyDescent="0.25">
      <c r="A453" s="12"/>
      <c r="B453" s="27"/>
      <c r="C453" s="12"/>
      <c r="D453" s="12"/>
      <c r="E453" s="12"/>
      <c r="F453" s="12"/>
      <c r="G453" s="12"/>
      <c r="H453" s="12"/>
      <c r="I453" s="12"/>
      <c r="J453" s="12"/>
      <c r="K453" s="12"/>
      <c r="L453" s="12"/>
      <c r="M453" s="116"/>
      <c r="N453" s="116"/>
      <c r="O453" s="12"/>
      <c r="P453" s="12"/>
    </row>
    <row r="454" spans="1:16" x14ac:dyDescent="0.25">
      <c r="A454" s="12"/>
      <c r="B454" s="27"/>
      <c r="C454" s="12"/>
      <c r="D454" s="12"/>
      <c r="E454" s="12"/>
      <c r="F454" s="12"/>
      <c r="G454" s="12"/>
      <c r="H454" s="12"/>
      <c r="I454" s="12"/>
      <c r="J454" s="12"/>
      <c r="K454" s="12"/>
      <c r="L454" s="12"/>
      <c r="M454" s="116"/>
      <c r="N454" s="116"/>
      <c r="O454" s="12"/>
      <c r="P454" s="12"/>
    </row>
    <row r="455" spans="1:16" x14ac:dyDescent="0.25">
      <c r="A455" s="12"/>
      <c r="B455" s="27"/>
      <c r="C455" s="12"/>
      <c r="D455" s="12"/>
      <c r="E455" s="12"/>
      <c r="F455" s="12"/>
      <c r="G455" s="12"/>
      <c r="H455" s="12"/>
      <c r="I455" s="12"/>
      <c r="J455" s="12"/>
      <c r="K455" s="12"/>
      <c r="L455" s="12"/>
      <c r="M455" s="116"/>
      <c r="N455" s="116"/>
      <c r="O455" s="12"/>
      <c r="P455" s="12"/>
    </row>
    <row r="456" spans="1:16" x14ac:dyDescent="0.25">
      <c r="A456" s="12"/>
      <c r="B456" s="27"/>
      <c r="C456" s="12"/>
      <c r="D456" s="12"/>
      <c r="E456" s="12"/>
      <c r="F456" s="12"/>
      <c r="G456" s="12"/>
      <c r="H456" s="12"/>
      <c r="I456" s="12"/>
      <c r="J456" s="12"/>
      <c r="K456" s="12"/>
      <c r="L456" s="12"/>
      <c r="M456" s="116"/>
      <c r="N456" s="116"/>
      <c r="O456" s="12"/>
      <c r="P456" s="12"/>
    </row>
    <row r="457" spans="1:16" x14ac:dyDescent="0.25">
      <c r="A457" s="12"/>
      <c r="B457" s="27"/>
      <c r="C457" s="12"/>
      <c r="D457" s="12"/>
      <c r="E457" s="12"/>
      <c r="F457" s="12"/>
      <c r="G457" s="12"/>
      <c r="H457" s="12"/>
      <c r="I457" s="12"/>
      <c r="J457" s="12"/>
      <c r="K457" s="12"/>
      <c r="L457" s="12"/>
      <c r="M457" s="116"/>
      <c r="N457" s="116"/>
      <c r="O457" s="12"/>
      <c r="P457" s="12"/>
    </row>
    <row r="458" spans="1:16" x14ac:dyDescent="0.25">
      <c r="A458" s="12"/>
      <c r="B458" s="27"/>
      <c r="C458" s="12"/>
      <c r="D458" s="12"/>
      <c r="E458" s="12"/>
      <c r="F458" s="12"/>
      <c r="G458" s="12"/>
      <c r="H458" s="12"/>
      <c r="I458" s="12"/>
      <c r="J458" s="12"/>
      <c r="K458" s="12"/>
      <c r="L458" s="12"/>
      <c r="M458" s="116"/>
      <c r="N458" s="116"/>
      <c r="O458" s="12"/>
      <c r="P458" s="12"/>
    </row>
    <row r="459" spans="1:16" x14ac:dyDescent="0.25">
      <c r="A459" s="12"/>
      <c r="B459" s="27"/>
      <c r="C459" s="12"/>
      <c r="D459" s="12"/>
      <c r="E459" s="12"/>
      <c r="F459" s="12"/>
      <c r="G459" s="12"/>
      <c r="H459" s="12"/>
      <c r="I459" s="12"/>
      <c r="J459" s="12"/>
      <c r="K459" s="12"/>
      <c r="L459" s="12"/>
      <c r="M459" s="116"/>
      <c r="N459" s="116"/>
      <c r="O459" s="12"/>
      <c r="P459" s="12"/>
    </row>
    <row r="460" spans="1:16" x14ac:dyDescent="0.25">
      <c r="A460" s="12"/>
      <c r="B460" s="27"/>
      <c r="C460" s="12"/>
      <c r="D460" s="12"/>
      <c r="E460" s="12"/>
      <c r="F460" s="12"/>
      <c r="G460" s="12"/>
      <c r="H460" s="12"/>
      <c r="I460" s="12"/>
      <c r="J460" s="12"/>
      <c r="K460" s="12"/>
      <c r="L460" s="12"/>
      <c r="M460" s="116"/>
      <c r="N460" s="116"/>
      <c r="O460" s="12"/>
      <c r="P460" s="12"/>
    </row>
    <row r="461" spans="1:16" x14ac:dyDescent="0.25">
      <c r="A461" s="12"/>
      <c r="B461" s="27"/>
      <c r="C461" s="12"/>
      <c r="D461" s="12"/>
      <c r="E461" s="12"/>
      <c r="F461" s="12"/>
      <c r="G461" s="12"/>
      <c r="H461" s="12"/>
      <c r="I461" s="12"/>
      <c r="J461" s="12"/>
      <c r="K461" s="12"/>
      <c r="L461" s="12"/>
      <c r="M461" s="116"/>
      <c r="N461" s="116"/>
      <c r="O461" s="12"/>
      <c r="P461" s="12"/>
    </row>
    <row r="462" spans="1:16" x14ac:dyDescent="0.25">
      <c r="A462" s="12"/>
      <c r="B462" s="27"/>
      <c r="C462" s="12"/>
      <c r="D462" s="12"/>
      <c r="E462" s="12"/>
      <c r="F462" s="12"/>
      <c r="G462" s="12"/>
      <c r="H462" s="12"/>
      <c r="I462" s="12"/>
      <c r="J462" s="12"/>
      <c r="K462" s="12"/>
      <c r="L462" s="12"/>
      <c r="M462" s="116"/>
      <c r="N462" s="116"/>
      <c r="O462" s="12"/>
      <c r="P462" s="12"/>
    </row>
    <row r="463" spans="1:16" x14ac:dyDescent="0.25">
      <c r="A463" s="12"/>
      <c r="B463" s="27"/>
      <c r="C463" s="12"/>
      <c r="D463" s="12"/>
      <c r="E463" s="12"/>
      <c r="F463" s="12"/>
      <c r="G463" s="12"/>
      <c r="H463" s="12"/>
      <c r="I463" s="12"/>
      <c r="J463" s="12"/>
      <c r="K463" s="12"/>
      <c r="L463" s="12"/>
      <c r="M463" s="116"/>
      <c r="N463" s="116"/>
      <c r="O463" s="12"/>
      <c r="P463" s="12"/>
    </row>
    <row r="464" spans="1:16" x14ac:dyDescent="0.25">
      <c r="A464" s="12"/>
      <c r="B464" s="27"/>
      <c r="C464" s="12"/>
      <c r="D464" s="12"/>
      <c r="E464" s="12"/>
      <c r="F464" s="12"/>
      <c r="G464" s="12"/>
      <c r="H464" s="12"/>
      <c r="I464" s="12"/>
      <c r="J464" s="12"/>
      <c r="K464" s="12"/>
      <c r="L464" s="12"/>
      <c r="M464" s="116"/>
      <c r="N464" s="116"/>
      <c r="O464" s="12"/>
      <c r="P464" s="12"/>
    </row>
    <row r="465" spans="1:16" x14ac:dyDescent="0.25">
      <c r="A465" s="12"/>
      <c r="B465" s="27"/>
      <c r="C465" s="12"/>
      <c r="D465" s="12"/>
      <c r="E465" s="12"/>
      <c r="F465" s="12"/>
      <c r="G465" s="12"/>
      <c r="H465" s="12"/>
      <c r="I465" s="12"/>
      <c r="J465" s="12"/>
      <c r="K465" s="12"/>
      <c r="L465" s="12"/>
      <c r="M465" s="116"/>
      <c r="N465" s="116"/>
      <c r="O465" s="12"/>
      <c r="P465" s="12"/>
    </row>
    <row r="466" spans="1:16" x14ac:dyDescent="0.25">
      <c r="A466" s="12"/>
      <c r="B466" s="27"/>
      <c r="C466" s="12"/>
      <c r="D466" s="12"/>
      <c r="E466" s="12"/>
      <c r="F466" s="12"/>
      <c r="G466" s="12"/>
      <c r="H466" s="12"/>
      <c r="I466" s="12"/>
      <c r="J466" s="12"/>
      <c r="K466" s="12"/>
      <c r="L466" s="12"/>
      <c r="M466" s="116"/>
      <c r="N466" s="116"/>
      <c r="O466" s="12"/>
      <c r="P466" s="12"/>
    </row>
    <row r="467" spans="1:16" x14ac:dyDescent="0.25">
      <c r="A467" s="12"/>
      <c r="B467" s="27"/>
      <c r="C467" s="12"/>
      <c r="D467" s="12"/>
      <c r="E467" s="12"/>
      <c r="F467" s="12"/>
      <c r="G467" s="12"/>
      <c r="H467" s="12"/>
      <c r="I467" s="12"/>
      <c r="J467" s="12"/>
      <c r="K467" s="12"/>
      <c r="L467" s="12"/>
      <c r="M467" s="116"/>
      <c r="N467" s="116"/>
      <c r="O467" s="12"/>
      <c r="P467" s="12"/>
    </row>
    <row r="468" spans="1:16" x14ac:dyDescent="0.25">
      <c r="A468" s="12"/>
      <c r="B468" s="27"/>
      <c r="C468" s="12"/>
      <c r="D468" s="12"/>
      <c r="E468" s="12"/>
      <c r="F468" s="12"/>
      <c r="G468" s="12"/>
      <c r="H468" s="12"/>
      <c r="I468" s="12"/>
      <c r="J468" s="12"/>
      <c r="K468" s="12"/>
      <c r="L468" s="12"/>
      <c r="M468" s="116"/>
      <c r="N468" s="116"/>
      <c r="O468" s="12"/>
      <c r="P468" s="12"/>
    </row>
    <row r="469" spans="1:16" x14ac:dyDescent="0.25">
      <c r="A469" s="12"/>
      <c r="B469" s="27"/>
      <c r="C469" s="12"/>
      <c r="D469" s="12"/>
      <c r="E469" s="12"/>
      <c r="F469" s="12"/>
      <c r="G469" s="12"/>
      <c r="H469" s="12"/>
      <c r="I469" s="12"/>
      <c r="J469" s="12"/>
      <c r="K469" s="12"/>
      <c r="L469" s="12"/>
      <c r="M469" s="116"/>
      <c r="N469" s="116"/>
      <c r="O469" s="12"/>
      <c r="P469" s="12"/>
    </row>
    <row r="470" spans="1:16" x14ac:dyDescent="0.25">
      <c r="A470" s="12"/>
      <c r="B470" s="27"/>
      <c r="C470" s="12"/>
      <c r="D470" s="12"/>
      <c r="E470" s="12"/>
      <c r="F470" s="12"/>
      <c r="G470" s="12"/>
      <c r="H470" s="12"/>
      <c r="I470" s="12"/>
      <c r="J470" s="12"/>
      <c r="K470" s="12"/>
      <c r="L470" s="12"/>
      <c r="M470" s="116"/>
      <c r="N470" s="116"/>
      <c r="O470" s="12"/>
      <c r="P470" s="12"/>
    </row>
    <row r="471" spans="1:16" x14ac:dyDescent="0.25">
      <c r="A471" s="12"/>
      <c r="B471" s="27"/>
      <c r="C471" s="12"/>
      <c r="D471" s="12"/>
      <c r="E471" s="12"/>
      <c r="F471" s="12"/>
      <c r="G471" s="12"/>
      <c r="H471" s="12"/>
      <c r="I471" s="12"/>
      <c r="J471" s="12"/>
      <c r="K471" s="12"/>
      <c r="L471" s="12"/>
      <c r="M471" s="116"/>
      <c r="N471" s="116"/>
      <c r="O471" s="12"/>
      <c r="P471" s="12"/>
    </row>
    <row r="472" spans="1:16" x14ac:dyDescent="0.25">
      <c r="A472" s="12"/>
      <c r="B472" s="27"/>
      <c r="C472" s="12"/>
      <c r="D472" s="12"/>
      <c r="E472" s="12"/>
      <c r="F472" s="12"/>
      <c r="G472" s="12"/>
      <c r="H472" s="12"/>
      <c r="I472" s="12"/>
      <c r="J472" s="12"/>
      <c r="K472" s="12"/>
      <c r="L472" s="12"/>
      <c r="M472" s="116"/>
      <c r="N472" s="116"/>
      <c r="O472" s="12"/>
      <c r="P472" s="12"/>
    </row>
    <row r="473" spans="1:16" x14ac:dyDescent="0.25">
      <c r="A473" s="12"/>
      <c r="B473" s="27"/>
      <c r="C473" s="12"/>
      <c r="D473" s="12"/>
      <c r="E473" s="12"/>
      <c r="F473" s="12"/>
      <c r="G473" s="12"/>
      <c r="H473" s="12"/>
      <c r="I473" s="12"/>
      <c r="J473" s="12"/>
      <c r="K473" s="12"/>
      <c r="L473" s="12"/>
      <c r="M473" s="116"/>
      <c r="N473" s="116"/>
      <c r="O473" s="12"/>
      <c r="P473" s="12"/>
    </row>
    <row r="474" spans="1:16" x14ac:dyDescent="0.25">
      <c r="A474" s="12"/>
      <c r="B474" s="27"/>
      <c r="C474" s="12"/>
      <c r="D474" s="12"/>
      <c r="E474" s="12"/>
      <c r="F474" s="12"/>
      <c r="G474" s="12"/>
      <c r="H474" s="12"/>
      <c r="I474" s="12"/>
      <c r="J474" s="12"/>
      <c r="K474" s="12"/>
      <c r="L474" s="12"/>
      <c r="M474" s="116"/>
      <c r="N474" s="116"/>
      <c r="O474" s="12"/>
      <c r="P474" s="12"/>
    </row>
    <row r="475" spans="1:16" x14ac:dyDescent="0.25">
      <c r="A475" s="12"/>
      <c r="B475" s="27"/>
      <c r="C475" s="12"/>
      <c r="D475" s="12"/>
      <c r="E475" s="12"/>
      <c r="F475" s="12"/>
      <c r="G475" s="12"/>
      <c r="H475" s="12"/>
      <c r="I475" s="12"/>
      <c r="J475" s="12"/>
      <c r="K475" s="12"/>
      <c r="L475" s="12"/>
      <c r="M475" s="116"/>
      <c r="N475" s="116"/>
      <c r="O475" s="12"/>
      <c r="P475" s="12"/>
    </row>
    <row r="476" spans="1:16" x14ac:dyDescent="0.25">
      <c r="A476" s="12"/>
      <c r="B476" s="27"/>
      <c r="C476" s="12"/>
      <c r="D476" s="12"/>
      <c r="E476" s="12"/>
      <c r="F476" s="12"/>
      <c r="G476" s="12"/>
      <c r="H476" s="12"/>
      <c r="I476" s="12"/>
      <c r="J476" s="12"/>
      <c r="K476" s="12"/>
      <c r="L476" s="12"/>
      <c r="M476" s="116"/>
      <c r="N476" s="116"/>
      <c r="O476" s="12"/>
      <c r="P476" s="12"/>
    </row>
    <row r="477" spans="1:16" x14ac:dyDescent="0.25">
      <c r="A477" s="12"/>
      <c r="B477" s="27"/>
      <c r="C477" s="12"/>
      <c r="D477" s="12"/>
      <c r="E477" s="12"/>
      <c r="F477" s="12"/>
      <c r="G477" s="12"/>
      <c r="H477" s="12"/>
      <c r="I477" s="12"/>
      <c r="J477" s="12"/>
      <c r="K477" s="12"/>
      <c r="L477" s="12"/>
      <c r="M477" s="116"/>
      <c r="N477" s="116"/>
      <c r="O477" s="12"/>
      <c r="P477" s="12"/>
    </row>
    <row r="478" spans="1:16" x14ac:dyDescent="0.25">
      <c r="A478" s="12"/>
      <c r="B478" s="27"/>
      <c r="C478" s="12"/>
      <c r="D478" s="12"/>
      <c r="E478" s="12"/>
      <c r="F478" s="12"/>
      <c r="G478" s="12"/>
      <c r="H478" s="12"/>
      <c r="I478" s="12"/>
      <c r="J478" s="12"/>
      <c r="K478" s="12"/>
      <c r="L478" s="12"/>
      <c r="M478" s="116"/>
      <c r="N478" s="116"/>
      <c r="O478" s="12"/>
      <c r="P478" s="12"/>
    </row>
    <row r="479" spans="1:16" x14ac:dyDescent="0.25">
      <c r="A479" s="12"/>
      <c r="B479" s="27"/>
      <c r="C479" s="12"/>
      <c r="D479" s="12"/>
      <c r="E479" s="12"/>
      <c r="F479" s="12"/>
      <c r="G479" s="12"/>
      <c r="H479" s="12"/>
      <c r="I479" s="12"/>
      <c r="J479" s="12"/>
      <c r="K479" s="12"/>
      <c r="L479" s="12"/>
      <c r="M479" s="116"/>
      <c r="N479" s="116"/>
      <c r="O479" s="12"/>
      <c r="P479" s="12"/>
    </row>
    <row r="480" spans="1:16" x14ac:dyDescent="0.25">
      <c r="A480" s="12"/>
      <c r="B480" s="27"/>
      <c r="C480" s="12"/>
      <c r="D480" s="12"/>
      <c r="E480" s="12"/>
      <c r="F480" s="12"/>
      <c r="G480" s="12"/>
      <c r="H480" s="12"/>
      <c r="I480" s="12"/>
      <c r="J480" s="12"/>
      <c r="K480" s="12"/>
      <c r="L480" s="12"/>
      <c r="M480" s="116"/>
      <c r="N480" s="116"/>
      <c r="O480" s="12"/>
      <c r="P480" s="12"/>
    </row>
    <row r="481" spans="1:16" x14ac:dyDescent="0.25">
      <c r="A481" s="12"/>
      <c r="B481" s="27"/>
      <c r="C481" s="12"/>
      <c r="D481" s="12"/>
      <c r="E481" s="12"/>
      <c r="F481" s="12"/>
      <c r="G481" s="12"/>
      <c r="H481" s="12"/>
      <c r="I481" s="12"/>
      <c r="J481" s="12"/>
      <c r="K481" s="12"/>
      <c r="L481" s="12"/>
      <c r="M481" s="116"/>
      <c r="N481" s="116"/>
      <c r="O481" s="12"/>
      <c r="P481" s="12"/>
    </row>
    <row r="482" spans="1:16" x14ac:dyDescent="0.25">
      <c r="A482" s="12"/>
      <c r="B482" s="27"/>
      <c r="C482" s="12"/>
      <c r="D482" s="12"/>
      <c r="E482" s="12"/>
      <c r="F482" s="12"/>
      <c r="G482" s="12"/>
      <c r="H482" s="12"/>
      <c r="I482" s="12"/>
      <c r="J482" s="12"/>
      <c r="K482" s="12"/>
      <c r="L482" s="12"/>
      <c r="M482" s="116"/>
      <c r="N482" s="116"/>
      <c r="O482" s="12"/>
      <c r="P482" s="12"/>
    </row>
    <row r="483" spans="1:16" x14ac:dyDescent="0.25">
      <c r="A483" s="12"/>
      <c r="B483" s="27"/>
      <c r="C483" s="12"/>
      <c r="D483" s="12"/>
      <c r="E483" s="12"/>
      <c r="F483" s="12"/>
      <c r="G483" s="12"/>
      <c r="H483" s="12"/>
      <c r="I483" s="12"/>
      <c r="J483" s="12"/>
      <c r="K483" s="12"/>
      <c r="L483" s="12"/>
      <c r="M483" s="116"/>
      <c r="N483" s="116"/>
      <c r="O483" s="12"/>
      <c r="P483" s="12"/>
    </row>
    <row r="484" spans="1:16" x14ac:dyDescent="0.25">
      <c r="A484" s="12"/>
      <c r="B484" s="27"/>
      <c r="C484" s="12"/>
      <c r="D484" s="12"/>
      <c r="E484" s="12"/>
      <c r="F484" s="12"/>
      <c r="G484" s="12"/>
      <c r="H484" s="12"/>
      <c r="I484" s="12"/>
      <c r="J484" s="12"/>
      <c r="K484" s="12"/>
      <c r="L484" s="12"/>
      <c r="M484" s="116"/>
      <c r="N484" s="116"/>
      <c r="O484" s="12"/>
      <c r="P484" s="12"/>
    </row>
    <row r="485" spans="1:16" x14ac:dyDescent="0.25">
      <c r="A485" s="12"/>
      <c r="B485" s="27"/>
      <c r="C485" s="12"/>
      <c r="D485" s="12"/>
      <c r="E485" s="12"/>
      <c r="F485" s="12"/>
      <c r="G485" s="12"/>
      <c r="H485" s="12"/>
      <c r="I485" s="12"/>
      <c r="J485" s="12"/>
      <c r="K485" s="12"/>
      <c r="L485" s="12"/>
      <c r="M485" s="116"/>
      <c r="N485" s="116"/>
      <c r="O485" s="12"/>
      <c r="P485" s="12"/>
    </row>
    <row r="486" spans="1:16" x14ac:dyDescent="0.25">
      <c r="A486" s="12"/>
      <c r="B486" s="27"/>
      <c r="C486" s="12"/>
      <c r="D486" s="12"/>
      <c r="E486" s="12"/>
      <c r="F486" s="12"/>
      <c r="G486" s="12"/>
      <c r="H486" s="12"/>
      <c r="I486" s="12"/>
      <c r="J486" s="12"/>
      <c r="K486" s="12"/>
      <c r="L486" s="12"/>
      <c r="M486" s="116"/>
      <c r="N486" s="116"/>
      <c r="O486" s="12"/>
      <c r="P486" s="12"/>
    </row>
    <row r="487" spans="1:16" x14ac:dyDescent="0.25">
      <c r="A487" s="12"/>
      <c r="B487" s="27"/>
      <c r="C487" s="12"/>
      <c r="D487" s="12"/>
      <c r="E487" s="12"/>
      <c r="F487" s="12"/>
      <c r="G487" s="12"/>
      <c r="H487" s="12"/>
      <c r="I487" s="12"/>
      <c r="J487" s="12"/>
      <c r="K487" s="12"/>
      <c r="L487" s="12"/>
      <c r="M487" s="116"/>
      <c r="N487" s="116"/>
      <c r="O487" s="12"/>
      <c r="P487" s="12"/>
    </row>
    <row r="488" spans="1:16" x14ac:dyDescent="0.25">
      <c r="A488" s="12"/>
      <c r="B488" s="27"/>
      <c r="C488" s="12"/>
      <c r="D488" s="12"/>
      <c r="E488" s="12"/>
      <c r="F488" s="12"/>
      <c r="G488" s="12"/>
      <c r="H488" s="12"/>
      <c r="I488" s="12"/>
      <c r="J488" s="12"/>
      <c r="K488" s="12"/>
      <c r="L488" s="12"/>
      <c r="M488" s="116"/>
      <c r="N488" s="116"/>
      <c r="O488" s="12"/>
      <c r="P488" s="12"/>
    </row>
    <row r="489" spans="1:16" x14ac:dyDescent="0.25">
      <c r="A489" s="12"/>
      <c r="B489" s="27"/>
      <c r="C489" s="12"/>
      <c r="D489" s="12"/>
      <c r="E489" s="12"/>
      <c r="F489" s="12"/>
      <c r="G489" s="12"/>
      <c r="H489" s="12"/>
      <c r="I489" s="12"/>
      <c r="J489" s="12"/>
      <c r="K489" s="12"/>
      <c r="L489" s="12"/>
      <c r="M489" s="116"/>
      <c r="N489" s="116"/>
      <c r="O489" s="12"/>
      <c r="P489" s="12"/>
    </row>
    <row r="490" spans="1:16" x14ac:dyDescent="0.25">
      <c r="A490" s="12"/>
      <c r="B490" s="27"/>
      <c r="C490" s="12"/>
      <c r="D490" s="12"/>
      <c r="E490" s="12"/>
      <c r="F490" s="12"/>
      <c r="G490" s="12"/>
      <c r="H490" s="12"/>
      <c r="I490" s="12"/>
      <c r="J490" s="12"/>
      <c r="K490" s="12"/>
      <c r="L490" s="12"/>
      <c r="M490" s="116"/>
      <c r="N490" s="116"/>
      <c r="O490" s="12"/>
      <c r="P490" s="12"/>
    </row>
    <row r="491" spans="1:16" x14ac:dyDescent="0.25">
      <c r="A491" s="12"/>
      <c r="B491" s="27"/>
      <c r="C491" s="12"/>
      <c r="D491" s="12"/>
      <c r="E491" s="12"/>
      <c r="F491" s="12"/>
      <c r="G491" s="12"/>
      <c r="H491" s="12"/>
      <c r="I491" s="12"/>
      <c r="J491" s="12"/>
      <c r="K491" s="12"/>
      <c r="L491" s="12"/>
      <c r="M491" s="116"/>
      <c r="N491" s="116"/>
      <c r="O491" s="12"/>
      <c r="P491" s="12"/>
    </row>
    <row r="492" spans="1:16" x14ac:dyDescent="0.25">
      <c r="A492" s="12"/>
      <c r="B492" s="27"/>
      <c r="C492" s="12"/>
      <c r="D492" s="12"/>
      <c r="E492" s="12"/>
      <c r="F492" s="12"/>
      <c r="G492" s="12"/>
      <c r="H492" s="12"/>
      <c r="I492" s="12"/>
      <c r="J492" s="12"/>
      <c r="K492" s="12"/>
      <c r="L492" s="12"/>
      <c r="M492" s="116"/>
      <c r="N492" s="116"/>
      <c r="O492" s="12"/>
      <c r="P492" s="12"/>
    </row>
    <row r="493" spans="1:16" x14ac:dyDescent="0.25">
      <c r="A493" s="12"/>
      <c r="B493" s="27"/>
      <c r="C493" s="12"/>
      <c r="D493" s="12"/>
      <c r="E493" s="12"/>
      <c r="F493" s="12"/>
      <c r="G493" s="12"/>
      <c r="H493" s="12"/>
      <c r="I493" s="12"/>
      <c r="J493" s="12"/>
      <c r="K493" s="12"/>
      <c r="L493" s="12"/>
      <c r="M493" s="116"/>
      <c r="N493" s="116"/>
      <c r="O493" s="12"/>
      <c r="P493" s="12"/>
    </row>
    <row r="494" spans="1:16" x14ac:dyDescent="0.25">
      <c r="A494" s="12"/>
      <c r="B494" s="27"/>
      <c r="C494" s="12"/>
      <c r="D494" s="12"/>
      <c r="E494" s="12"/>
      <c r="F494" s="12"/>
      <c r="G494" s="12"/>
      <c r="H494" s="12"/>
      <c r="I494" s="12"/>
      <c r="J494" s="12"/>
      <c r="K494" s="12"/>
      <c r="L494" s="12"/>
      <c r="M494" s="116"/>
      <c r="N494" s="116"/>
      <c r="O494" s="12"/>
      <c r="P494" s="12"/>
    </row>
    <row r="495" spans="1:16" x14ac:dyDescent="0.25">
      <c r="A495" s="12"/>
      <c r="B495" s="27"/>
      <c r="C495" s="12"/>
      <c r="D495" s="12"/>
      <c r="E495" s="12"/>
      <c r="F495" s="12"/>
      <c r="G495" s="12"/>
      <c r="H495" s="12"/>
      <c r="I495" s="12"/>
      <c r="J495" s="12"/>
      <c r="K495" s="12"/>
      <c r="L495" s="12"/>
      <c r="M495" s="116"/>
      <c r="N495" s="116"/>
      <c r="O495" s="12"/>
      <c r="P495" s="12"/>
    </row>
    <row r="496" spans="1:16" x14ac:dyDescent="0.25">
      <c r="A496" s="12"/>
      <c r="B496" s="27"/>
      <c r="C496" s="12"/>
      <c r="D496" s="12"/>
      <c r="E496" s="12"/>
      <c r="F496" s="12"/>
      <c r="G496" s="12"/>
      <c r="H496" s="12"/>
      <c r="I496" s="12"/>
      <c r="J496" s="12"/>
      <c r="K496" s="12"/>
      <c r="L496" s="12"/>
      <c r="M496" s="116"/>
      <c r="N496" s="116"/>
      <c r="O496" s="12"/>
      <c r="P496" s="12"/>
    </row>
    <row r="497" spans="1:16" x14ac:dyDescent="0.25">
      <c r="A497" s="12"/>
      <c r="B497" s="27"/>
      <c r="C497" s="12"/>
      <c r="D497" s="12"/>
      <c r="E497" s="12"/>
      <c r="F497" s="12"/>
      <c r="G497" s="12"/>
      <c r="H497" s="12"/>
      <c r="I497" s="12"/>
      <c r="J497" s="12"/>
      <c r="K497" s="12"/>
      <c r="L497" s="12"/>
      <c r="M497" s="116"/>
      <c r="N497" s="116"/>
      <c r="O497" s="12"/>
      <c r="P497" s="12"/>
    </row>
    <row r="498" spans="1:16" x14ac:dyDescent="0.25">
      <c r="A498" s="12"/>
      <c r="B498" s="27"/>
      <c r="C498" s="12"/>
      <c r="D498" s="12"/>
      <c r="E498" s="12"/>
      <c r="F498" s="12"/>
      <c r="G498" s="12"/>
      <c r="H498" s="12"/>
      <c r="I498" s="12"/>
      <c r="J498" s="12"/>
      <c r="K498" s="12"/>
      <c r="L498" s="12"/>
      <c r="M498" s="116"/>
      <c r="N498" s="116"/>
      <c r="O498" s="12"/>
      <c r="P498" s="12"/>
    </row>
    <row r="499" spans="1:16" x14ac:dyDescent="0.25">
      <c r="A499" s="12"/>
      <c r="B499" s="27"/>
      <c r="C499" s="12"/>
      <c r="D499" s="12"/>
      <c r="E499" s="12"/>
      <c r="F499" s="12"/>
      <c r="G499" s="12"/>
      <c r="H499" s="12"/>
      <c r="I499" s="12"/>
      <c r="J499" s="12"/>
      <c r="K499" s="12"/>
      <c r="L499" s="12"/>
      <c r="M499" s="116"/>
      <c r="N499" s="116"/>
      <c r="O499" s="12"/>
      <c r="P499" s="12"/>
    </row>
    <row r="500" spans="1:16" x14ac:dyDescent="0.25">
      <c r="A500" s="12"/>
      <c r="B500" s="27"/>
      <c r="C500" s="12"/>
      <c r="D500" s="12"/>
      <c r="E500" s="12"/>
      <c r="F500" s="12"/>
      <c r="G500" s="12"/>
      <c r="H500" s="12"/>
      <c r="I500" s="12"/>
      <c r="J500" s="12"/>
      <c r="K500" s="12"/>
      <c r="L500" s="12"/>
      <c r="M500" s="116"/>
      <c r="N500" s="116"/>
      <c r="O500" s="12"/>
      <c r="P500" s="12"/>
    </row>
    <row r="501" spans="1:16" x14ac:dyDescent="0.25">
      <c r="A501" s="12"/>
      <c r="B501" s="27"/>
      <c r="C501" s="12"/>
      <c r="D501" s="12"/>
      <c r="E501" s="12"/>
      <c r="F501" s="12"/>
      <c r="G501" s="12"/>
      <c r="H501" s="12"/>
      <c r="I501" s="12"/>
      <c r="J501" s="12"/>
      <c r="K501" s="12"/>
      <c r="L501" s="12"/>
      <c r="M501" s="116"/>
      <c r="N501" s="116"/>
      <c r="O501" s="12"/>
      <c r="P501" s="12"/>
    </row>
    <row r="502" spans="1:16" x14ac:dyDescent="0.25">
      <c r="A502" s="12"/>
      <c r="B502" s="12"/>
      <c r="C502" s="12"/>
      <c r="D502" s="12"/>
      <c r="E502" s="12"/>
      <c r="F502" s="12"/>
      <c r="G502" s="12"/>
      <c r="H502" s="12"/>
      <c r="I502" s="12"/>
      <c r="J502" s="12"/>
      <c r="K502" s="12"/>
      <c r="L502" s="12"/>
      <c r="M502" s="116"/>
      <c r="N502" s="116"/>
      <c r="O502" s="12"/>
      <c r="P502" s="12"/>
    </row>
    <row r="503" spans="1:16" x14ac:dyDescent="0.25">
      <c r="A503" s="12"/>
      <c r="B503" s="12"/>
      <c r="C503" s="12"/>
      <c r="D503" s="12"/>
      <c r="E503" s="12"/>
      <c r="F503" s="12"/>
      <c r="G503" s="12"/>
      <c r="H503" s="12"/>
      <c r="I503" s="12"/>
      <c r="J503" s="12"/>
      <c r="K503" s="12"/>
      <c r="L503" s="12"/>
      <c r="M503" s="116"/>
      <c r="N503" s="116"/>
      <c r="O503" s="12"/>
      <c r="P503" s="12"/>
    </row>
    <row r="504" spans="1:16" x14ac:dyDescent="0.25">
      <c r="A504" s="12"/>
      <c r="B504" s="12"/>
      <c r="C504" s="12"/>
      <c r="D504" s="12"/>
      <c r="E504" s="12"/>
      <c r="F504" s="12"/>
      <c r="G504" s="12"/>
      <c r="H504" s="12"/>
      <c r="I504" s="12"/>
      <c r="J504" s="12"/>
      <c r="K504" s="12"/>
      <c r="L504" s="12"/>
      <c r="M504" s="116"/>
      <c r="N504" s="116"/>
      <c r="O504" s="12"/>
      <c r="P504" s="12"/>
    </row>
    <row r="505" spans="1:16" x14ac:dyDescent="0.25">
      <c r="A505" s="12"/>
      <c r="B505" s="12"/>
      <c r="C505" s="12"/>
      <c r="D505" s="12"/>
      <c r="E505" s="12"/>
      <c r="F505" s="12"/>
      <c r="G505" s="12"/>
      <c r="H505" s="12"/>
      <c r="I505" s="12"/>
      <c r="J505" s="12"/>
      <c r="K505" s="12"/>
      <c r="L505" s="12"/>
      <c r="M505" s="116"/>
      <c r="N505" s="116"/>
      <c r="O505" s="12"/>
      <c r="P505" s="12"/>
    </row>
    <row r="506" spans="1:16" x14ac:dyDescent="0.25">
      <c r="A506" s="12"/>
      <c r="B506" s="12"/>
      <c r="C506" s="12"/>
      <c r="D506" s="12"/>
      <c r="E506" s="12"/>
      <c r="F506" s="12"/>
      <c r="G506" s="12"/>
      <c r="H506" s="12"/>
      <c r="I506" s="12"/>
      <c r="J506" s="12"/>
      <c r="K506" s="12"/>
      <c r="L506" s="12"/>
      <c r="M506" s="116"/>
      <c r="N506" s="116"/>
      <c r="O506" s="12"/>
      <c r="P506" s="12"/>
    </row>
    <row r="507" spans="1:16" x14ac:dyDescent="0.25">
      <c r="A507" s="12"/>
      <c r="B507" s="12"/>
      <c r="C507" s="12"/>
      <c r="D507" s="12"/>
      <c r="E507" s="12"/>
      <c r="F507" s="12"/>
      <c r="G507" s="12"/>
      <c r="H507" s="12"/>
      <c r="I507" s="12"/>
      <c r="J507" s="12"/>
      <c r="K507" s="12"/>
      <c r="L507" s="12"/>
      <c r="M507" s="116"/>
      <c r="N507" s="116"/>
      <c r="O507" s="12"/>
      <c r="P507" s="12"/>
    </row>
    <row r="508" spans="1:16" x14ac:dyDescent="0.25">
      <c r="A508" s="12"/>
      <c r="B508" s="12"/>
      <c r="C508" s="12"/>
      <c r="D508" s="12"/>
      <c r="E508" s="12"/>
      <c r="F508" s="12"/>
      <c r="G508" s="12"/>
      <c r="H508" s="12"/>
      <c r="I508" s="12"/>
      <c r="J508" s="12"/>
      <c r="K508" s="12"/>
      <c r="L508" s="12"/>
      <c r="M508" s="116"/>
      <c r="N508" s="116"/>
      <c r="O508" s="12"/>
      <c r="P508" s="12"/>
    </row>
    <row r="509" spans="1:16" x14ac:dyDescent="0.25">
      <c r="A509" s="12"/>
      <c r="B509" s="12"/>
      <c r="C509" s="12"/>
      <c r="D509" s="12"/>
      <c r="E509" s="12"/>
      <c r="F509" s="12"/>
      <c r="G509" s="12"/>
      <c r="H509" s="12"/>
      <c r="I509" s="12"/>
      <c r="J509" s="12"/>
      <c r="K509" s="12"/>
      <c r="L509" s="12"/>
      <c r="M509" s="116"/>
      <c r="N509" s="116"/>
      <c r="O509" s="12"/>
      <c r="P509" s="12"/>
    </row>
    <row r="510" spans="1:16" x14ac:dyDescent="0.25">
      <c r="A510" s="12"/>
      <c r="B510" s="12"/>
      <c r="C510" s="12"/>
      <c r="D510" s="12"/>
      <c r="E510" s="12"/>
      <c r="F510" s="12"/>
      <c r="G510" s="12"/>
      <c r="H510" s="12"/>
      <c r="I510" s="12"/>
      <c r="J510" s="12"/>
      <c r="K510" s="12"/>
      <c r="L510" s="12"/>
      <c r="M510" s="116"/>
      <c r="N510" s="116"/>
      <c r="O510" s="12"/>
      <c r="P510" s="12"/>
    </row>
    <row r="511" spans="1:16" x14ac:dyDescent="0.25">
      <c r="A511" s="12"/>
      <c r="B511" s="12"/>
      <c r="C511" s="12"/>
      <c r="D511" s="12"/>
      <c r="E511" s="12"/>
      <c r="F511" s="12"/>
      <c r="G511" s="12"/>
      <c r="H511" s="12"/>
      <c r="I511" s="12"/>
      <c r="J511" s="12"/>
      <c r="K511" s="12"/>
      <c r="L511" s="12"/>
      <c r="M511" s="116"/>
      <c r="N511" s="116"/>
      <c r="O511" s="12"/>
      <c r="P511" s="12"/>
    </row>
    <row r="512" spans="1:16" x14ac:dyDescent="0.25">
      <c r="A512" s="12"/>
      <c r="B512" s="12"/>
      <c r="C512" s="12"/>
      <c r="D512" s="12"/>
      <c r="E512" s="12"/>
      <c r="F512" s="12"/>
      <c r="G512" s="12"/>
      <c r="H512" s="12"/>
      <c r="I512" s="12"/>
      <c r="J512" s="12"/>
      <c r="K512" s="12"/>
      <c r="L512" s="12"/>
      <c r="M512" s="116"/>
      <c r="N512" s="116"/>
      <c r="O512" s="12"/>
      <c r="P512" s="12"/>
    </row>
    <row r="513" spans="1:16" x14ac:dyDescent="0.25">
      <c r="A513" s="12"/>
      <c r="B513" s="12"/>
      <c r="C513" s="12"/>
      <c r="D513" s="12"/>
      <c r="E513" s="12"/>
      <c r="F513" s="12"/>
      <c r="G513" s="12"/>
      <c r="H513" s="12"/>
      <c r="I513" s="12"/>
      <c r="J513" s="12"/>
      <c r="K513" s="12"/>
      <c r="L513" s="12"/>
      <c r="M513" s="116"/>
      <c r="N513" s="116"/>
      <c r="O513" s="12"/>
      <c r="P513" s="12"/>
    </row>
    <row r="514" spans="1:16" x14ac:dyDescent="0.25">
      <c r="A514" s="12"/>
      <c r="B514" s="12"/>
      <c r="C514" s="12"/>
      <c r="D514" s="12"/>
      <c r="E514" s="12"/>
      <c r="F514" s="12"/>
      <c r="G514" s="12"/>
      <c r="H514" s="12"/>
      <c r="I514" s="12"/>
      <c r="J514" s="12"/>
      <c r="K514" s="12"/>
      <c r="L514" s="12"/>
      <c r="M514" s="116"/>
      <c r="N514" s="116"/>
      <c r="O514" s="12"/>
      <c r="P514" s="12"/>
    </row>
    <row r="515" spans="1:16" x14ac:dyDescent="0.25">
      <c r="A515" s="12"/>
      <c r="B515" s="12"/>
      <c r="C515" s="12"/>
      <c r="D515" s="12"/>
      <c r="E515" s="12"/>
      <c r="F515" s="12"/>
      <c r="G515" s="12"/>
      <c r="H515" s="12"/>
      <c r="I515" s="12"/>
      <c r="J515" s="12"/>
      <c r="K515" s="12"/>
      <c r="L515" s="12"/>
      <c r="M515" s="116"/>
      <c r="N515" s="116"/>
      <c r="O515" s="12"/>
      <c r="P515" s="12"/>
    </row>
    <row r="516" spans="1:16" x14ac:dyDescent="0.25">
      <c r="A516" s="12"/>
      <c r="B516" s="12"/>
      <c r="C516" s="12"/>
      <c r="D516" s="12"/>
      <c r="E516" s="12"/>
      <c r="F516" s="12"/>
      <c r="G516" s="12"/>
      <c r="H516" s="12"/>
      <c r="I516" s="12"/>
      <c r="J516" s="12"/>
      <c r="K516" s="12"/>
      <c r="L516" s="12"/>
      <c r="M516" s="116"/>
      <c r="N516" s="116"/>
      <c r="O516" s="12"/>
      <c r="P516" s="12"/>
    </row>
    <row r="517" spans="1:16" x14ac:dyDescent="0.25">
      <c r="A517" s="12"/>
      <c r="B517" s="12"/>
      <c r="C517" s="12"/>
      <c r="D517" s="12"/>
      <c r="E517" s="12"/>
      <c r="F517" s="12"/>
      <c r="G517" s="12"/>
      <c r="H517" s="12"/>
      <c r="I517" s="12"/>
      <c r="J517" s="12"/>
      <c r="K517" s="12"/>
      <c r="L517" s="12"/>
      <c r="M517" s="116"/>
      <c r="N517" s="116"/>
      <c r="O517" s="12"/>
      <c r="P517" s="12"/>
    </row>
    <row r="518" spans="1:16" x14ac:dyDescent="0.25">
      <c r="A518" s="12"/>
      <c r="B518" s="12"/>
      <c r="C518" s="12"/>
      <c r="D518" s="12"/>
      <c r="E518" s="12"/>
      <c r="F518" s="12"/>
      <c r="G518" s="12"/>
      <c r="H518" s="12"/>
      <c r="I518" s="12"/>
      <c r="J518" s="12"/>
      <c r="K518" s="12"/>
      <c r="L518" s="12"/>
      <c r="M518" s="116"/>
      <c r="N518" s="116"/>
      <c r="O518" s="12"/>
      <c r="P518" s="12"/>
    </row>
    <row r="519" spans="1:16" x14ac:dyDescent="0.25">
      <c r="A519" s="12"/>
      <c r="B519" s="12"/>
      <c r="C519" s="12"/>
      <c r="D519" s="12"/>
      <c r="E519" s="12"/>
      <c r="F519" s="12"/>
      <c r="G519" s="12"/>
      <c r="H519" s="12"/>
      <c r="I519" s="12"/>
      <c r="J519" s="12"/>
      <c r="K519" s="12"/>
      <c r="L519" s="12"/>
      <c r="M519" s="116"/>
      <c r="N519" s="116"/>
      <c r="O519" s="12"/>
      <c r="P519" s="12"/>
    </row>
    <row r="520" spans="1:16" x14ac:dyDescent="0.25">
      <c r="A520" s="12"/>
      <c r="B520" s="12"/>
      <c r="C520" s="12"/>
      <c r="D520" s="12"/>
      <c r="E520" s="12"/>
      <c r="F520" s="12"/>
      <c r="G520" s="12"/>
      <c r="H520" s="12"/>
      <c r="I520" s="12"/>
      <c r="J520" s="12"/>
      <c r="K520" s="12"/>
      <c r="L520" s="12"/>
      <c r="M520" s="116"/>
      <c r="N520" s="116"/>
      <c r="O520" s="12"/>
      <c r="P520" s="12"/>
    </row>
    <row r="521" spans="1:16" x14ac:dyDescent="0.25">
      <c r="A521" s="12"/>
      <c r="B521" s="12"/>
      <c r="C521" s="12"/>
      <c r="D521" s="12"/>
      <c r="E521" s="12"/>
      <c r="F521" s="12"/>
      <c r="G521" s="12"/>
      <c r="H521" s="12"/>
      <c r="I521" s="12"/>
      <c r="J521" s="12"/>
      <c r="K521" s="12"/>
      <c r="L521" s="12"/>
      <c r="M521" s="116"/>
      <c r="N521" s="116"/>
      <c r="O521" s="12"/>
      <c r="P521" s="12"/>
    </row>
    <row r="522" spans="1:16" x14ac:dyDescent="0.25">
      <c r="A522" s="12"/>
      <c r="B522" s="12"/>
      <c r="C522" s="12"/>
      <c r="D522" s="12"/>
      <c r="E522" s="12"/>
      <c r="F522" s="12"/>
      <c r="G522" s="12"/>
      <c r="H522" s="12"/>
      <c r="I522" s="12"/>
      <c r="J522" s="12"/>
      <c r="K522" s="12"/>
      <c r="L522" s="12"/>
      <c r="M522" s="116"/>
      <c r="N522" s="116"/>
      <c r="O522" s="12"/>
      <c r="P522" s="12"/>
    </row>
    <row r="523" spans="1:16" x14ac:dyDescent="0.25">
      <c r="A523" s="12"/>
      <c r="B523" s="12"/>
      <c r="C523" s="12"/>
      <c r="D523" s="12"/>
      <c r="E523" s="12"/>
      <c r="F523" s="12"/>
      <c r="G523" s="12"/>
      <c r="H523" s="12"/>
      <c r="I523" s="12"/>
      <c r="J523" s="12"/>
      <c r="K523" s="12"/>
      <c r="L523" s="12"/>
      <c r="M523" s="116"/>
      <c r="N523" s="116"/>
      <c r="O523" s="12"/>
      <c r="P523" s="12"/>
    </row>
    <row r="524" spans="1:16" x14ac:dyDescent="0.25">
      <c r="A524" s="12"/>
      <c r="B524" s="12"/>
      <c r="C524" s="12"/>
      <c r="D524" s="12"/>
      <c r="E524" s="12"/>
      <c r="F524" s="12"/>
      <c r="G524" s="12"/>
      <c r="H524" s="12"/>
      <c r="I524" s="12"/>
      <c r="J524" s="12"/>
      <c r="K524" s="12"/>
      <c r="L524" s="12"/>
      <c r="M524" s="116"/>
      <c r="N524" s="116"/>
      <c r="O524" s="12"/>
      <c r="P524" s="12"/>
    </row>
    <row r="525" spans="1:16" x14ac:dyDescent="0.25">
      <c r="A525" s="12"/>
      <c r="B525" s="12"/>
      <c r="C525" s="12"/>
      <c r="D525" s="12"/>
      <c r="E525" s="12"/>
      <c r="F525" s="12"/>
      <c r="G525" s="12"/>
      <c r="H525" s="12"/>
      <c r="I525" s="12"/>
      <c r="J525" s="12"/>
      <c r="K525" s="12"/>
      <c r="L525" s="12"/>
      <c r="M525" s="116"/>
      <c r="N525" s="116"/>
      <c r="O525" s="12"/>
      <c r="P525" s="12"/>
    </row>
    <row r="526" spans="1:16" x14ac:dyDescent="0.25">
      <c r="A526" s="12"/>
      <c r="B526" s="12"/>
      <c r="C526" s="12"/>
      <c r="D526" s="12"/>
      <c r="E526" s="12"/>
      <c r="F526" s="12"/>
      <c r="G526" s="12"/>
      <c r="H526" s="12"/>
      <c r="I526" s="12"/>
      <c r="J526" s="12"/>
      <c r="K526" s="12"/>
      <c r="L526" s="12"/>
      <c r="M526" s="116"/>
      <c r="N526" s="116"/>
      <c r="O526" s="12"/>
      <c r="P526" s="12"/>
    </row>
    <row r="527" spans="1:16" x14ac:dyDescent="0.25">
      <c r="A527" s="12"/>
      <c r="B527" s="12"/>
      <c r="C527" s="12"/>
      <c r="D527" s="12"/>
      <c r="E527" s="12"/>
      <c r="F527" s="12"/>
      <c r="G527" s="12"/>
      <c r="H527" s="12"/>
      <c r="I527" s="12"/>
      <c r="J527" s="12"/>
      <c r="K527" s="12"/>
      <c r="L527" s="12"/>
      <c r="M527" s="116"/>
      <c r="N527" s="116"/>
      <c r="O527" s="12"/>
      <c r="P527" s="12"/>
    </row>
    <row r="528" spans="1:16" x14ac:dyDescent="0.25">
      <c r="A528" s="12"/>
      <c r="B528" s="12"/>
      <c r="C528" s="12"/>
      <c r="D528" s="12"/>
      <c r="E528" s="12"/>
      <c r="F528" s="12"/>
      <c r="G528" s="12"/>
      <c r="H528" s="12"/>
      <c r="I528" s="12"/>
      <c r="J528" s="12"/>
      <c r="K528" s="12"/>
      <c r="L528" s="12"/>
      <c r="M528" s="116"/>
      <c r="N528" s="116"/>
      <c r="O528" s="12"/>
      <c r="P528" s="12"/>
    </row>
    <row r="529" spans="1:16" x14ac:dyDescent="0.25">
      <c r="A529" s="12"/>
      <c r="B529" s="12"/>
      <c r="C529" s="12"/>
      <c r="D529" s="12"/>
      <c r="E529" s="12"/>
      <c r="F529" s="12"/>
      <c r="G529" s="12"/>
      <c r="H529" s="12"/>
      <c r="I529" s="12"/>
      <c r="J529" s="12"/>
      <c r="K529" s="12"/>
      <c r="L529" s="12"/>
      <c r="M529" s="116"/>
      <c r="N529" s="116"/>
      <c r="O529" s="12"/>
      <c r="P529" s="12"/>
    </row>
    <row r="530" spans="1:16" x14ac:dyDescent="0.25">
      <c r="A530" s="12"/>
      <c r="B530" s="12"/>
      <c r="C530" s="12"/>
      <c r="D530" s="12"/>
      <c r="E530" s="12"/>
      <c r="F530" s="12"/>
      <c r="G530" s="12"/>
      <c r="H530" s="12"/>
      <c r="I530" s="12"/>
      <c r="J530" s="12"/>
      <c r="K530" s="12"/>
      <c r="L530" s="12"/>
      <c r="M530" s="116"/>
      <c r="N530" s="116"/>
      <c r="O530" s="12"/>
      <c r="P530" s="12"/>
    </row>
    <row r="531" spans="1:16" x14ac:dyDescent="0.25">
      <c r="A531" s="12"/>
      <c r="B531" s="12"/>
      <c r="C531" s="12"/>
      <c r="D531" s="12"/>
      <c r="E531" s="12"/>
      <c r="F531" s="12"/>
      <c r="G531" s="12"/>
      <c r="H531" s="12"/>
      <c r="I531" s="12"/>
      <c r="J531" s="12"/>
      <c r="K531" s="12"/>
      <c r="L531" s="12"/>
      <c r="M531" s="116"/>
      <c r="N531" s="116"/>
      <c r="O531" s="12"/>
      <c r="P531" s="12"/>
    </row>
    <row r="532" spans="1:16" x14ac:dyDescent="0.25">
      <c r="A532" s="12"/>
      <c r="B532" s="12"/>
      <c r="C532" s="12"/>
      <c r="D532" s="12"/>
      <c r="E532" s="12"/>
      <c r="F532" s="12"/>
      <c r="G532" s="12"/>
      <c r="H532" s="12"/>
      <c r="I532" s="12"/>
      <c r="J532" s="12"/>
      <c r="K532" s="12"/>
      <c r="L532" s="12"/>
      <c r="M532" s="116"/>
      <c r="N532" s="116"/>
      <c r="O532" s="12"/>
      <c r="P532" s="12"/>
    </row>
    <row r="533" spans="1:16" x14ac:dyDescent="0.25">
      <c r="A533" s="12"/>
      <c r="B533" s="12"/>
      <c r="C533" s="12"/>
      <c r="D533" s="12"/>
      <c r="E533" s="12"/>
      <c r="F533" s="12"/>
      <c r="G533" s="12"/>
      <c r="H533" s="12"/>
      <c r="I533" s="12"/>
      <c r="J533" s="12"/>
      <c r="K533" s="12"/>
      <c r="L533" s="12"/>
      <c r="M533" s="116"/>
      <c r="N533" s="116"/>
      <c r="O533" s="12"/>
      <c r="P533" s="12"/>
    </row>
    <row r="534" spans="1:16" x14ac:dyDescent="0.25">
      <c r="A534" s="12"/>
      <c r="B534" s="12"/>
      <c r="C534" s="12"/>
      <c r="D534" s="12"/>
      <c r="E534" s="12"/>
      <c r="F534" s="12"/>
      <c r="G534" s="12"/>
      <c r="H534" s="12"/>
      <c r="I534" s="12"/>
      <c r="J534" s="12"/>
      <c r="K534" s="12"/>
      <c r="L534" s="12"/>
      <c r="M534" s="116"/>
      <c r="N534" s="116"/>
      <c r="O534" s="12"/>
      <c r="P534" s="12"/>
    </row>
    <row r="535" spans="1:16" x14ac:dyDescent="0.25">
      <c r="A535" s="12"/>
      <c r="B535" s="12"/>
      <c r="C535" s="12"/>
      <c r="D535" s="12"/>
      <c r="E535" s="12"/>
      <c r="F535" s="12"/>
      <c r="G535" s="12"/>
      <c r="H535" s="12"/>
      <c r="I535" s="12"/>
      <c r="J535" s="12"/>
      <c r="K535" s="12"/>
      <c r="L535" s="12"/>
      <c r="M535" s="116"/>
      <c r="N535" s="116"/>
      <c r="O535" s="12"/>
      <c r="P535" s="12"/>
    </row>
    <row r="536" spans="1:16" x14ac:dyDescent="0.25">
      <c r="A536" s="12"/>
      <c r="B536" s="12"/>
      <c r="C536" s="12"/>
      <c r="D536" s="12"/>
      <c r="E536" s="12"/>
      <c r="F536" s="12"/>
      <c r="G536" s="12"/>
      <c r="H536" s="12"/>
      <c r="I536" s="12"/>
      <c r="J536" s="12"/>
      <c r="K536" s="12"/>
      <c r="L536" s="12"/>
      <c r="M536" s="116"/>
      <c r="N536" s="116"/>
      <c r="O536" s="12"/>
      <c r="P536" s="12"/>
    </row>
    <row r="537" spans="1:16" x14ac:dyDescent="0.25">
      <c r="A537" s="12"/>
      <c r="B537" s="12"/>
      <c r="C537" s="12"/>
      <c r="D537" s="12"/>
      <c r="E537" s="12"/>
      <c r="F537" s="12"/>
      <c r="G537" s="12"/>
      <c r="H537" s="12"/>
      <c r="I537" s="12"/>
      <c r="J537" s="12"/>
      <c r="K537" s="12"/>
      <c r="L537" s="12"/>
      <c r="M537" s="116"/>
      <c r="N537" s="116"/>
      <c r="O537" s="12"/>
      <c r="P537" s="12"/>
    </row>
    <row r="538" spans="1:16" x14ac:dyDescent="0.25">
      <c r="A538" s="12"/>
      <c r="B538" s="12"/>
      <c r="C538" s="12"/>
      <c r="D538" s="12"/>
      <c r="E538" s="12"/>
      <c r="F538" s="12"/>
      <c r="G538" s="12"/>
      <c r="H538" s="12"/>
      <c r="I538" s="12"/>
      <c r="J538" s="12"/>
      <c r="K538" s="12"/>
      <c r="L538" s="12"/>
      <c r="M538" s="116"/>
      <c r="N538" s="116"/>
      <c r="O538" s="12"/>
      <c r="P538" s="12"/>
    </row>
    <row r="539" spans="1:16" x14ac:dyDescent="0.25">
      <c r="A539" s="12"/>
      <c r="B539" s="12"/>
      <c r="C539" s="12"/>
      <c r="D539" s="12"/>
      <c r="E539" s="12"/>
      <c r="F539" s="12"/>
      <c r="G539" s="12"/>
      <c r="H539" s="12"/>
      <c r="I539" s="12"/>
      <c r="J539" s="12"/>
      <c r="K539" s="12"/>
      <c r="L539" s="12"/>
      <c r="M539" s="116"/>
      <c r="N539" s="116"/>
      <c r="O539" s="12"/>
      <c r="P539" s="12"/>
    </row>
    <row r="540" spans="1:16" x14ac:dyDescent="0.25">
      <c r="A540" s="12"/>
      <c r="B540" s="12"/>
      <c r="C540" s="12"/>
      <c r="D540" s="12"/>
      <c r="E540" s="12"/>
      <c r="F540" s="12"/>
      <c r="G540" s="12"/>
      <c r="H540" s="12"/>
      <c r="I540" s="12"/>
      <c r="J540" s="12"/>
      <c r="K540" s="12"/>
      <c r="L540" s="12"/>
      <c r="M540" s="116"/>
      <c r="N540" s="116"/>
      <c r="O540" s="12"/>
      <c r="P540" s="12"/>
    </row>
    <row r="541" spans="1:16" x14ac:dyDescent="0.25">
      <c r="A541" s="12"/>
      <c r="B541" s="12"/>
      <c r="C541" s="12"/>
      <c r="D541" s="12"/>
      <c r="E541" s="12"/>
      <c r="F541" s="12"/>
      <c r="G541" s="12"/>
      <c r="H541" s="12"/>
      <c r="I541" s="12"/>
      <c r="J541" s="12"/>
      <c r="K541" s="12"/>
      <c r="L541" s="12"/>
      <c r="M541" s="116"/>
      <c r="N541" s="116"/>
      <c r="O541" s="12"/>
      <c r="P541" s="12"/>
    </row>
    <row r="542" spans="1:16" x14ac:dyDescent="0.25">
      <c r="A542" s="12"/>
      <c r="B542" s="12"/>
      <c r="C542" s="12"/>
      <c r="D542" s="12"/>
      <c r="E542" s="12"/>
      <c r="F542" s="12"/>
      <c r="G542" s="12"/>
      <c r="H542" s="12"/>
      <c r="I542" s="12"/>
      <c r="J542" s="12"/>
      <c r="K542" s="12"/>
      <c r="L542" s="12"/>
      <c r="M542" s="116"/>
      <c r="N542" s="116"/>
      <c r="O542" s="12"/>
      <c r="P542" s="12"/>
    </row>
    <row r="543" spans="1:16" x14ac:dyDescent="0.25">
      <c r="A543" s="12"/>
      <c r="B543" s="12"/>
      <c r="C543" s="12"/>
      <c r="D543" s="12"/>
      <c r="E543" s="12"/>
      <c r="F543" s="12"/>
      <c r="G543" s="12"/>
      <c r="H543" s="12"/>
      <c r="I543" s="12"/>
      <c r="J543" s="12"/>
      <c r="K543" s="12"/>
      <c r="L543" s="12"/>
      <c r="M543" s="116"/>
      <c r="N543" s="116"/>
      <c r="O543" s="12"/>
      <c r="P543" s="12"/>
    </row>
    <row r="544" spans="1:16" x14ac:dyDescent="0.25">
      <c r="A544" s="12"/>
      <c r="B544" s="12"/>
      <c r="C544" s="12"/>
      <c r="D544" s="12"/>
      <c r="E544" s="12"/>
      <c r="F544" s="12"/>
      <c r="G544" s="12"/>
      <c r="H544" s="12"/>
      <c r="I544" s="12"/>
      <c r="J544" s="12"/>
      <c r="K544" s="12"/>
      <c r="L544" s="12"/>
      <c r="M544" s="116"/>
      <c r="N544" s="116"/>
      <c r="O544" s="12"/>
      <c r="P544" s="12"/>
    </row>
    <row r="545" spans="1:16" x14ac:dyDescent="0.25">
      <c r="A545" s="12"/>
      <c r="B545" s="12"/>
      <c r="C545" s="12"/>
      <c r="D545" s="12"/>
      <c r="E545" s="12"/>
      <c r="F545" s="12"/>
      <c r="G545" s="12"/>
      <c r="H545" s="12"/>
      <c r="I545" s="12"/>
      <c r="J545" s="12"/>
      <c r="K545" s="12"/>
      <c r="L545" s="12"/>
      <c r="M545" s="116"/>
      <c r="N545" s="116"/>
      <c r="O545" s="12"/>
      <c r="P545" s="12"/>
    </row>
    <row r="546" spans="1:16" x14ac:dyDescent="0.25">
      <c r="A546" s="12"/>
      <c r="B546" s="12"/>
      <c r="C546" s="12"/>
      <c r="D546" s="12"/>
      <c r="E546" s="12"/>
      <c r="F546" s="12"/>
      <c r="G546" s="12"/>
      <c r="H546" s="12"/>
      <c r="I546" s="12"/>
      <c r="J546" s="12"/>
      <c r="K546" s="12"/>
      <c r="L546" s="12"/>
      <c r="M546" s="116"/>
      <c r="N546" s="116"/>
      <c r="O546" s="12"/>
      <c r="P546" s="12"/>
    </row>
    <row r="547" spans="1:16" x14ac:dyDescent="0.25">
      <c r="A547" s="12"/>
      <c r="B547" s="12"/>
      <c r="C547" s="12"/>
      <c r="D547" s="12"/>
      <c r="E547" s="12"/>
      <c r="F547" s="12"/>
      <c r="G547" s="12"/>
      <c r="H547" s="12"/>
      <c r="I547" s="12"/>
      <c r="J547" s="12"/>
      <c r="K547" s="12"/>
      <c r="L547" s="12"/>
      <c r="M547" s="116"/>
      <c r="N547" s="116"/>
      <c r="O547" s="12"/>
      <c r="P547" s="12"/>
    </row>
    <row r="548" spans="1:16" x14ac:dyDescent="0.25">
      <c r="A548" s="12"/>
      <c r="B548" s="12"/>
      <c r="C548" s="12"/>
      <c r="D548" s="12"/>
      <c r="E548" s="12"/>
      <c r="F548" s="12"/>
      <c r="G548" s="12"/>
      <c r="H548" s="12"/>
      <c r="I548" s="12"/>
      <c r="J548" s="12"/>
      <c r="K548" s="12"/>
      <c r="L548" s="12"/>
      <c r="M548" s="116"/>
      <c r="N548" s="116"/>
      <c r="O548" s="12"/>
      <c r="P548" s="12"/>
    </row>
    <row r="549" spans="1:16" x14ac:dyDescent="0.25">
      <c r="A549" s="12"/>
      <c r="B549" s="12"/>
      <c r="C549" s="12"/>
      <c r="D549" s="12"/>
      <c r="E549" s="12"/>
      <c r="F549" s="12"/>
      <c r="G549" s="12"/>
      <c r="H549" s="12"/>
      <c r="I549" s="12"/>
      <c r="J549" s="12"/>
      <c r="K549" s="12"/>
      <c r="L549" s="12"/>
      <c r="M549" s="116"/>
      <c r="N549" s="116"/>
      <c r="O549" s="12"/>
      <c r="P549" s="12"/>
    </row>
    <row r="550" spans="1:16" x14ac:dyDescent="0.25">
      <c r="A550" s="12"/>
      <c r="B550" s="12"/>
      <c r="C550" s="12"/>
      <c r="D550" s="12"/>
      <c r="E550" s="12"/>
      <c r="F550" s="12"/>
      <c r="G550" s="12"/>
      <c r="H550" s="12"/>
      <c r="I550" s="12"/>
      <c r="J550" s="12"/>
      <c r="K550" s="12"/>
      <c r="L550" s="12"/>
      <c r="M550" s="116"/>
      <c r="N550" s="116"/>
      <c r="O550" s="12"/>
      <c r="P550" s="12"/>
    </row>
    <row r="551" spans="1:16" x14ac:dyDescent="0.25">
      <c r="A551" s="12"/>
      <c r="B551" s="12"/>
      <c r="C551" s="12"/>
      <c r="D551" s="12"/>
      <c r="E551" s="12"/>
      <c r="F551" s="12"/>
      <c r="G551" s="12"/>
      <c r="H551" s="12"/>
      <c r="I551" s="12"/>
      <c r="J551" s="12"/>
      <c r="K551" s="12"/>
      <c r="L551" s="12"/>
      <c r="M551" s="116"/>
      <c r="N551" s="116"/>
      <c r="O551" s="12"/>
      <c r="P551" s="12"/>
    </row>
    <row r="552" spans="1:16" x14ac:dyDescent="0.25">
      <c r="A552" s="12"/>
      <c r="B552" s="12"/>
      <c r="C552" s="12"/>
      <c r="D552" s="12"/>
      <c r="E552" s="12"/>
      <c r="F552" s="12"/>
      <c r="G552" s="12"/>
      <c r="H552" s="12"/>
      <c r="I552" s="12"/>
      <c r="J552" s="12"/>
      <c r="K552" s="12"/>
      <c r="L552" s="12"/>
      <c r="M552" s="116"/>
      <c r="N552" s="116"/>
      <c r="O552" s="12"/>
      <c r="P552" s="12"/>
    </row>
    <row r="553" spans="1:16" x14ac:dyDescent="0.25">
      <c r="A553" s="12"/>
      <c r="B553" s="12"/>
      <c r="C553" s="12"/>
      <c r="D553" s="12"/>
      <c r="E553" s="12"/>
      <c r="F553" s="12"/>
      <c r="G553" s="12"/>
      <c r="H553" s="12"/>
      <c r="I553" s="12"/>
      <c r="J553" s="12"/>
      <c r="K553" s="12"/>
      <c r="L553" s="12"/>
      <c r="M553" s="116"/>
      <c r="N553" s="116"/>
      <c r="O553" s="12"/>
      <c r="P553" s="12"/>
    </row>
    <row r="554" spans="1:16" x14ac:dyDescent="0.25">
      <c r="A554" s="12"/>
      <c r="B554" s="12"/>
      <c r="C554" s="12"/>
      <c r="D554" s="12"/>
      <c r="E554" s="12"/>
      <c r="F554" s="12"/>
      <c r="G554" s="12"/>
      <c r="H554" s="12"/>
      <c r="I554" s="12"/>
      <c r="J554" s="12"/>
      <c r="K554" s="12"/>
      <c r="L554" s="12"/>
      <c r="M554" s="116"/>
      <c r="N554" s="116"/>
      <c r="O554" s="12"/>
      <c r="P554" s="12"/>
    </row>
    <row r="555" spans="1:16" x14ac:dyDescent="0.25">
      <c r="A555" s="12"/>
      <c r="B555" s="12"/>
      <c r="C555" s="12"/>
      <c r="D555" s="12"/>
      <c r="E555" s="12"/>
      <c r="F555" s="12"/>
      <c r="G555" s="12"/>
      <c r="H555" s="12"/>
      <c r="I555" s="12"/>
      <c r="J555" s="12"/>
      <c r="K555" s="12"/>
      <c r="L555" s="12"/>
      <c r="M555" s="116"/>
      <c r="N555" s="116"/>
      <c r="O555" s="12"/>
      <c r="P555" s="12"/>
    </row>
    <row r="556" spans="1:16" x14ac:dyDescent="0.25">
      <c r="A556" s="12"/>
      <c r="B556" s="12"/>
      <c r="C556" s="12"/>
      <c r="D556" s="12"/>
      <c r="E556" s="12"/>
      <c r="F556" s="12"/>
      <c r="G556" s="12"/>
      <c r="H556" s="12"/>
      <c r="I556" s="12"/>
      <c r="J556" s="12"/>
      <c r="K556" s="12"/>
      <c r="L556" s="12"/>
      <c r="M556" s="116"/>
      <c r="N556" s="116"/>
      <c r="O556" s="12"/>
      <c r="P556" s="12"/>
    </row>
    <row r="557" spans="1:16" x14ac:dyDescent="0.25">
      <c r="A557" s="12"/>
      <c r="B557" s="12"/>
      <c r="C557" s="12"/>
      <c r="D557" s="12"/>
      <c r="E557" s="12"/>
      <c r="F557" s="12"/>
      <c r="G557" s="12"/>
      <c r="H557" s="12"/>
      <c r="I557" s="12"/>
      <c r="J557" s="12"/>
      <c r="K557" s="12"/>
      <c r="L557" s="12"/>
      <c r="M557" s="116"/>
      <c r="N557" s="116"/>
      <c r="O557" s="12"/>
      <c r="P557" s="12"/>
    </row>
    <row r="558" spans="1:16" x14ac:dyDescent="0.25">
      <c r="A558" s="12"/>
      <c r="B558" s="12"/>
      <c r="C558" s="12"/>
      <c r="D558" s="12"/>
      <c r="E558" s="12"/>
      <c r="F558" s="12"/>
      <c r="G558" s="12"/>
      <c r="H558" s="12"/>
      <c r="I558" s="12"/>
      <c r="J558" s="12"/>
      <c r="K558" s="12"/>
      <c r="L558" s="12"/>
      <c r="M558" s="116"/>
      <c r="N558" s="116"/>
      <c r="O558" s="12"/>
      <c r="P558" s="12"/>
    </row>
    <row r="559" spans="1:16" x14ac:dyDescent="0.25">
      <c r="A559" s="12"/>
      <c r="B559" s="12"/>
      <c r="C559" s="12"/>
      <c r="D559" s="12"/>
      <c r="E559" s="12"/>
      <c r="F559" s="12"/>
      <c r="G559" s="12"/>
      <c r="H559" s="12"/>
      <c r="I559" s="12"/>
      <c r="J559" s="12"/>
      <c r="K559" s="12"/>
      <c r="L559" s="12"/>
      <c r="M559" s="116"/>
      <c r="N559" s="116"/>
      <c r="O559" s="12"/>
      <c r="P559" s="12"/>
    </row>
    <row r="560" spans="1:16" x14ac:dyDescent="0.25">
      <c r="A560" s="12"/>
      <c r="B560" s="12"/>
      <c r="C560" s="12"/>
      <c r="D560" s="12"/>
      <c r="E560" s="12"/>
      <c r="F560" s="12"/>
      <c r="G560" s="12"/>
      <c r="H560" s="12"/>
      <c r="I560" s="12"/>
      <c r="J560" s="12"/>
      <c r="K560" s="12"/>
      <c r="L560" s="12"/>
      <c r="M560" s="116"/>
      <c r="N560" s="116"/>
      <c r="O560" s="12"/>
      <c r="P560" s="12"/>
    </row>
    <row r="561" spans="1:16" x14ac:dyDescent="0.25">
      <c r="A561" s="12"/>
      <c r="B561" s="12"/>
      <c r="C561" s="12"/>
      <c r="D561" s="12"/>
      <c r="E561" s="12"/>
      <c r="F561" s="12"/>
      <c r="G561" s="12"/>
      <c r="H561" s="12"/>
      <c r="I561" s="12"/>
      <c r="J561" s="12"/>
      <c r="K561" s="12"/>
      <c r="L561" s="12"/>
      <c r="M561" s="116"/>
      <c r="N561" s="116"/>
      <c r="O561" s="12"/>
      <c r="P561" s="12"/>
    </row>
    <row r="562" spans="1:16" x14ac:dyDescent="0.25">
      <c r="A562" s="12"/>
      <c r="B562" s="12"/>
      <c r="C562" s="12"/>
      <c r="D562" s="12"/>
      <c r="E562" s="12"/>
      <c r="F562" s="12"/>
      <c r="G562" s="12"/>
      <c r="H562" s="12"/>
      <c r="I562" s="12"/>
      <c r="J562" s="12"/>
      <c r="K562" s="12"/>
      <c r="L562" s="12"/>
      <c r="M562" s="116"/>
      <c r="N562" s="116"/>
      <c r="O562" s="12"/>
      <c r="P562" s="12"/>
    </row>
    <row r="563" spans="1:16" x14ac:dyDescent="0.25">
      <c r="A563" s="12"/>
      <c r="B563" s="12"/>
      <c r="C563" s="12"/>
      <c r="D563" s="12"/>
      <c r="E563" s="12"/>
      <c r="F563" s="12"/>
      <c r="G563" s="12"/>
      <c r="H563" s="12"/>
      <c r="I563" s="12"/>
      <c r="J563" s="12"/>
      <c r="K563" s="12"/>
      <c r="L563" s="12"/>
      <c r="M563" s="116"/>
      <c r="N563" s="116"/>
      <c r="O563" s="12"/>
      <c r="P563" s="12"/>
    </row>
    <row r="564" spans="1:16" x14ac:dyDescent="0.25">
      <c r="A564" s="12"/>
      <c r="B564" s="12"/>
      <c r="C564" s="12"/>
      <c r="D564" s="12"/>
      <c r="E564" s="12"/>
      <c r="F564" s="12"/>
      <c r="G564" s="12"/>
      <c r="H564" s="12"/>
      <c r="I564" s="12"/>
      <c r="J564" s="12"/>
      <c r="K564" s="12"/>
      <c r="L564" s="12"/>
      <c r="M564" s="116"/>
      <c r="N564" s="116"/>
      <c r="O564" s="12"/>
      <c r="P564" s="12"/>
    </row>
    <row r="565" spans="1:16" x14ac:dyDescent="0.25">
      <c r="A565" s="12"/>
      <c r="B565" s="12"/>
      <c r="C565" s="12"/>
      <c r="D565" s="12"/>
      <c r="E565" s="12"/>
      <c r="F565" s="12"/>
      <c r="G565" s="12"/>
      <c r="H565" s="12"/>
      <c r="I565" s="12"/>
      <c r="J565" s="12"/>
      <c r="K565" s="12"/>
      <c r="L565" s="12"/>
      <c r="M565" s="116"/>
      <c r="N565" s="116"/>
      <c r="O565" s="12"/>
      <c r="P565" s="12"/>
    </row>
    <row r="566" spans="1:16" x14ac:dyDescent="0.25">
      <c r="A566" s="12"/>
      <c r="B566" s="12"/>
      <c r="C566" s="12"/>
      <c r="D566" s="12"/>
      <c r="E566" s="12"/>
      <c r="F566" s="12"/>
      <c r="G566" s="12"/>
      <c r="H566" s="12"/>
      <c r="I566" s="12"/>
      <c r="J566" s="12"/>
      <c r="K566" s="12"/>
      <c r="L566" s="12"/>
      <c r="M566" s="116"/>
      <c r="N566" s="116"/>
      <c r="O566" s="12"/>
      <c r="P566" s="12"/>
    </row>
    <row r="567" spans="1:16" x14ac:dyDescent="0.25">
      <c r="A567" s="12"/>
      <c r="B567" s="12"/>
      <c r="C567" s="12"/>
      <c r="D567" s="12"/>
      <c r="E567" s="12"/>
      <c r="F567" s="12"/>
      <c r="G567" s="12"/>
      <c r="H567" s="12"/>
      <c r="I567" s="12"/>
      <c r="J567" s="12"/>
      <c r="K567" s="12"/>
      <c r="L567" s="12"/>
      <c r="M567" s="116"/>
      <c r="N567" s="116"/>
      <c r="O567" s="12"/>
      <c r="P567" s="12"/>
    </row>
    <row r="568" spans="1:16" x14ac:dyDescent="0.25">
      <c r="A568" s="12"/>
      <c r="B568" s="12"/>
      <c r="C568" s="12"/>
      <c r="D568" s="12"/>
      <c r="E568" s="12"/>
      <c r="F568" s="12"/>
      <c r="G568" s="12"/>
      <c r="H568" s="12"/>
      <c r="I568" s="12"/>
      <c r="J568" s="12"/>
      <c r="K568" s="12"/>
      <c r="L568" s="12"/>
      <c r="M568" s="116"/>
      <c r="N568" s="116"/>
      <c r="O568" s="12"/>
      <c r="P568" s="12"/>
    </row>
    <row r="569" spans="1:16" x14ac:dyDescent="0.25">
      <c r="A569" s="12"/>
      <c r="B569" s="12"/>
      <c r="C569" s="12"/>
      <c r="D569" s="12"/>
      <c r="E569" s="12"/>
      <c r="F569" s="12"/>
      <c r="G569" s="12"/>
      <c r="H569" s="12"/>
      <c r="I569" s="12"/>
      <c r="J569" s="12"/>
      <c r="K569" s="12"/>
      <c r="L569" s="12"/>
      <c r="M569" s="116"/>
      <c r="N569" s="116"/>
      <c r="O569" s="12"/>
      <c r="P569" s="12"/>
    </row>
    <row r="570" spans="1:16" x14ac:dyDescent="0.25">
      <c r="A570" s="12"/>
      <c r="B570" s="12"/>
      <c r="C570" s="12"/>
      <c r="D570" s="12"/>
      <c r="E570" s="12"/>
      <c r="F570" s="12"/>
      <c r="G570" s="12"/>
      <c r="H570" s="12"/>
      <c r="I570" s="12"/>
      <c r="J570" s="12"/>
      <c r="K570" s="12"/>
      <c r="L570" s="12"/>
      <c r="M570" s="116"/>
      <c r="N570" s="116"/>
      <c r="O570" s="12"/>
      <c r="P570" s="12"/>
    </row>
    <row r="571" spans="1:16" x14ac:dyDescent="0.25">
      <c r="A571" s="12"/>
      <c r="B571" s="12"/>
      <c r="C571" s="12"/>
      <c r="D571" s="12"/>
      <c r="E571" s="12"/>
      <c r="F571" s="12"/>
      <c r="G571" s="12"/>
      <c r="H571" s="12"/>
      <c r="I571" s="12"/>
      <c r="J571" s="12"/>
      <c r="K571" s="12"/>
      <c r="L571" s="12"/>
      <c r="M571" s="116"/>
      <c r="N571" s="116"/>
      <c r="O571" s="12"/>
      <c r="P571" s="12"/>
    </row>
    <row r="572" spans="1:16" x14ac:dyDescent="0.25">
      <c r="A572" s="12"/>
      <c r="B572" s="12"/>
      <c r="C572" s="12"/>
      <c r="D572" s="12"/>
      <c r="E572" s="12"/>
      <c r="F572" s="12"/>
      <c r="G572" s="12"/>
      <c r="H572" s="12"/>
      <c r="I572" s="12"/>
      <c r="J572" s="12"/>
      <c r="K572" s="12"/>
      <c r="L572" s="12"/>
      <c r="M572" s="116"/>
      <c r="N572" s="116"/>
      <c r="O572" s="12"/>
      <c r="P572" s="12"/>
    </row>
    <row r="573" spans="1:16" x14ac:dyDescent="0.25">
      <c r="A573" s="12"/>
      <c r="B573" s="12"/>
      <c r="C573" s="12"/>
      <c r="D573" s="12"/>
      <c r="E573" s="12"/>
      <c r="F573" s="12"/>
      <c r="G573" s="12"/>
      <c r="H573" s="12"/>
      <c r="I573" s="12"/>
      <c r="J573" s="12"/>
      <c r="K573" s="12"/>
      <c r="L573" s="12"/>
      <c r="M573" s="116"/>
      <c r="N573" s="116"/>
      <c r="O573" s="12"/>
      <c r="P573" s="12"/>
    </row>
    <row r="574" spans="1:16" x14ac:dyDescent="0.25">
      <c r="A574" s="12"/>
      <c r="B574" s="12"/>
      <c r="C574" s="12"/>
      <c r="D574" s="12"/>
      <c r="E574" s="12"/>
      <c r="F574" s="12"/>
      <c r="G574" s="12"/>
      <c r="H574" s="12"/>
      <c r="I574" s="12"/>
      <c r="J574" s="12"/>
      <c r="K574" s="12"/>
      <c r="L574" s="12"/>
      <c r="M574" s="116"/>
      <c r="N574" s="116"/>
      <c r="O574" s="12"/>
      <c r="P574" s="12"/>
    </row>
    <row r="575" spans="1:16" x14ac:dyDescent="0.25">
      <c r="A575" s="12"/>
      <c r="B575" s="12"/>
      <c r="C575" s="12"/>
      <c r="D575" s="12"/>
      <c r="E575" s="12"/>
      <c r="F575" s="12"/>
      <c r="G575" s="12"/>
      <c r="H575" s="12"/>
      <c r="I575" s="12"/>
      <c r="J575" s="12"/>
      <c r="K575" s="12"/>
      <c r="L575" s="12"/>
      <c r="M575" s="116"/>
      <c r="N575" s="116"/>
      <c r="O575" s="12"/>
      <c r="P575" s="12"/>
    </row>
    <row r="576" spans="1:16" x14ac:dyDescent="0.25">
      <c r="A576" s="12"/>
      <c r="B576" s="12"/>
      <c r="C576" s="12"/>
      <c r="D576" s="12"/>
      <c r="E576" s="12"/>
      <c r="F576" s="12"/>
      <c r="G576" s="12"/>
      <c r="H576" s="12"/>
      <c r="I576" s="12"/>
      <c r="J576" s="12"/>
      <c r="K576" s="12"/>
      <c r="L576" s="12"/>
      <c r="M576" s="116"/>
      <c r="N576" s="116"/>
      <c r="O576" s="12"/>
      <c r="P576" s="12"/>
    </row>
    <row r="577" spans="1:16" x14ac:dyDescent="0.25">
      <c r="A577" s="12"/>
      <c r="B577" s="12"/>
      <c r="C577" s="12"/>
      <c r="D577" s="12"/>
      <c r="E577" s="12"/>
      <c r="F577" s="12"/>
      <c r="G577" s="12"/>
      <c r="H577" s="12"/>
      <c r="I577" s="12"/>
      <c r="J577" s="12"/>
      <c r="K577" s="12"/>
      <c r="L577" s="12"/>
      <c r="M577" s="116"/>
      <c r="N577" s="116"/>
      <c r="O577" s="12"/>
      <c r="P577" s="12"/>
    </row>
    <row r="578" spans="1:16" x14ac:dyDescent="0.25">
      <c r="A578" s="12"/>
      <c r="B578" s="12"/>
      <c r="C578" s="12"/>
      <c r="D578" s="12"/>
      <c r="E578" s="12"/>
      <c r="F578" s="12"/>
      <c r="G578" s="12"/>
      <c r="H578" s="12"/>
      <c r="I578" s="12"/>
      <c r="J578" s="12"/>
      <c r="K578" s="12"/>
      <c r="L578" s="12"/>
      <c r="M578" s="116"/>
      <c r="N578" s="116"/>
      <c r="O578" s="12"/>
      <c r="P578" s="12"/>
    </row>
    <row r="579" spans="1:16" x14ac:dyDescent="0.25">
      <c r="A579" s="12"/>
      <c r="B579" s="12"/>
      <c r="C579" s="12"/>
      <c r="D579" s="12"/>
      <c r="E579" s="12"/>
      <c r="F579" s="12"/>
      <c r="G579" s="12"/>
      <c r="H579" s="12"/>
      <c r="I579" s="12"/>
      <c r="J579" s="12"/>
      <c r="K579" s="12"/>
      <c r="L579" s="12"/>
      <c r="M579" s="116"/>
      <c r="N579" s="116"/>
      <c r="O579" s="12"/>
      <c r="P579" s="12"/>
    </row>
    <row r="580" spans="1:16" x14ac:dyDescent="0.25">
      <c r="A580" s="12"/>
      <c r="B580" s="12"/>
      <c r="C580" s="12"/>
      <c r="D580" s="12"/>
      <c r="E580" s="12"/>
      <c r="F580" s="12"/>
      <c r="G580" s="12"/>
      <c r="H580" s="12"/>
      <c r="I580" s="12"/>
      <c r="J580" s="12"/>
      <c r="K580" s="12"/>
      <c r="L580" s="12"/>
      <c r="M580" s="116"/>
      <c r="N580" s="116"/>
      <c r="O580" s="12"/>
      <c r="P580" s="12"/>
    </row>
    <row r="581" spans="1:16" x14ac:dyDescent="0.25">
      <c r="A581" s="12"/>
      <c r="B581" s="12"/>
      <c r="C581" s="12"/>
      <c r="D581" s="12"/>
      <c r="E581" s="12"/>
      <c r="F581" s="12"/>
      <c r="G581" s="12"/>
      <c r="H581" s="12"/>
      <c r="I581" s="12"/>
      <c r="J581" s="12"/>
      <c r="K581" s="12"/>
      <c r="L581" s="12"/>
      <c r="M581" s="116"/>
      <c r="N581" s="116"/>
      <c r="O581" s="12"/>
      <c r="P581" s="12"/>
    </row>
    <row r="582" spans="1:16" x14ac:dyDescent="0.25">
      <c r="A582" s="12"/>
      <c r="B582" s="12"/>
      <c r="C582" s="12"/>
      <c r="D582" s="12"/>
      <c r="E582" s="12"/>
      <c r="F582" s="12"/>
      <c r="G582" s="12"/>
      <c r="H582" s="12"/>
      <c r="I582" s="12"/>
      <c r="J582" s="12"/>
      <c r="K582" s="12"/>
      <c r="L582" s="12"/>
      <c r="M582" s="116"/>
      <c r="N582" s="116"/>
      <c r="O582" s="12"/>
      <c r="P582" s="12"/>
    </row>
    <row r="583" spans="1:16" x14ac:dyDescent="0.25">
      <c r="A583" s="12"/>
      <c r="B583" s="12"/>
      <c r="C583" s="12"/>
      <c r="D583" s="12"/>
      <c r="E583" s="12"/>
      <c r="F583" s="12"/>
      <c r="G583" s="12"/>
      <c r="H583" s="12"/>
      <c r="I583" s="12"/>
      <c r="J583" s="12"/>
      <c r="K583" s="12"/>
      <c r="L583" s="12"/>
      <c r="M583" s="116"/>
      <c r="N583" s="116"/>
      <c r="O583" s="12"/>
      <c r="P583" s="12"/>
    </row>
    <row r="584" spans="1:16" x14ac:dyDescent="0.25">
      <c r="A584" s="12"/>
      <c r="B584" s="12"/>
      <c r="C584" s="12"/>
      <c r="D584" s="12"/>
      <c r="E584" s="12"/>
      <c r="F584" s="12"/>
      <c r="G584" s="12"/>
      <c r="H584" s="12"/>
      <c r="I584" s="12"/>
      <c r="J584" s="12"/>
      <c r="K584" s="12"/>
      <c r="L584" s="12"/>
      <c r="M584" s="116"/>
      <c r="N584" s="116"/>
      <c r="O584" s="12"/>
      <c r="P584" s="12"/>
    </row>
    <row r="585" spans="1:16" x14ac:dyDescent="0.25">
      <c r="A585" s="12"/>
      <c r="B585" s="12"/>
      <c r="C585" s="12"/>
      <c r="D585" s="12"/>
      <c r="E585" s="12"/>
      <c r="F585" s="12"/>
      <c r="G585" s="12"/>
      <c r="H585" s="12"/>
      <c r="I585" s="12"/>
      <c r="J585" s="12"/>
      <c r="K585" s="12"/>
      <c r="L585" s="12"/>
      <c r="M585" s="116"/>
      <c r="N585" s="116"/>
      <c r="O585" s="12"/>
      <c r="P585" s="12"/>
    </row>
    <row r="586" spans="1:16" x14ac:dyDescent="0.25">
      <c r="A586" s="12"/>
      <c r="B586" s="12"/>
      <c r="C586" s="12"/>
      <c r="D586" s="12"/>
      <c r="E586" s="12"/>
      <c r="F586" s="12"/>
      <c r="G586" s="12"/>
      <c r="H586" s="12"/>
      <c r="I586" s="12"/>
      <c r="J586" s="12"/>
      <c r="K586" s="12"/>
      <c r="L586" s="12"/>
      <c r="M586" s="116"/>
      <c r="N586" s="116"/>
      <c r="O586" s="12"/>
      <c r="P586" s="12"/>
    </row>
    <row r="587" spans="1:16" x14ac:dyDescent="0.25">
      <c r="A587" s="12"/>
      <c r="B587" s="12"/>
      <c r="C587" s="12"/>
      <c r="D587" s="12"/>
      <c r="E587" s="12"/>
      <c r="F587" s="12"/>
      <c r="G587" s="12"/>
      <c r="H587" s="12"/>
      <c r="I587" s="12"/>
      <c r="J587" s="12"/>
      <c r="K587" s="12"/>
      <c r="L587" s="12"/>
      <c r="M587" s="116"/>
      <c r="N587" s="116"/>
      <c r="O587" s="12"/>
      <c r="P587" s="12"/>
    </row>
    <row r="588" spans="1:16" x14ac:dyDescent="0.25">
      <c r="A588" s="12"/>
      <c r="B588" s="12"/>
      <c r="C588" s="12"/>
      <c r="D588" s="12"/>
      <c r="E588" s="12"/>
      <c r="F588" s="12"/>
      <c r="G588" s="12"/>
      <c r="H588" s="12"/>
      <c r="I588" s="12"/>
      <c r="J588" s="12"/>
      <c r="K588" s="12"/>
      <c r="L588" s="12"/>
      <c r="M588" s="116"/>
      <c r="N588" s="116"/>
      <c r="O588" s="12"/>
      <c r="P588" s="12"/>
    </row>
    <row r="589" spans="1:16" x14ac:dyDescent="0.25">
      <c r="A589" s="12"/>
      <c r="B589" s="12"/>
      <c r="C589" s="12"/>
      <c r="D589" s="12"/>
      <c r="E589" s="12"/>
      <c r="F589" s="12"/>
      <c r="G589" s="12"/>
      <c r="H589" s="12"/>
      <c r="I589" s="12"/>
      <c r="J589" s="12"/>
      <c r="K589" s="12"/>
      <c r="L589" s="12"/>
      <c r="M589" s="116"/>
      <c r="N589" s="116"/>
      <c r="O589" s="12"/>
      <c r="P589" s="12"/>
    </row>
    <row r="590" spans="1:16" x14ac:dyDescent="0.25">
      <c r="A590" s="12"/>
      <c r="B590" s="12"/>
      <c r="C590" s="12"/>
      <c r="D590" s="12"/>
      <c r="E590" s="12"/>
      <c r="F590" s="12"/>
      <c r="G590" s="12"/>
      <c r="H590" s="12"/>
      <c r="I590" s="12"/>
      <c r="J590" s="12"/>
      <c r="K590" s="12"/>
      <c r="L590" s="12"/>
      <c r="M590" s="116"/>
      <c r="N590" s="116"/>
      <c r="O590" s="12"/>
      <c r="P590" s="12"/>
    </row>
    <row r="591" spans="1:16" x14ac:dyDescent="0.25">
      <c r="A591" s="12"/>
      <c r="B591" s="12"/>
      <c r="C591" s="12"/>
      <c r="D591" s="12"/>
      <c r="E591" s="12"/>
      <c r="F591" s="12"/>
      <c r="G591" s="12"/>
      <c r="H591" s="12"/>
      <c r="I591" s="12"/>
      <c r="J591" s="12"/>
      <c r="K591" s="12"/>
      <c r="L591" s="12"/>
      <c r="M591" s="116"/>
      <c r="N591" s="116"/>
      <c r="O591" s="12"/>
      <c r="P591" s="12"/>
    </row>
    <row r="592" spans="1:16" x14ac:dyDescent="0.25">
      <c r="A592" s="12"/>
      <c r="B592" s="12"/>
      <c r="C592" s="12"/>
      <c r="D592" s="12"/>
      <c r="E592" s="12"/>
      <c r="F592" s="12"/>
      <c r="G592" s="12"/>
      <c r="H592" s="12"/>
      <c r="I592" s="12"/>
      <c r="J592" s="12"/>
      <c r="K592" s="12"/>
      <c r="L592" s="12"/>
      <c r="M592" s="116"/>
      <c r="N592" s="116"/>
      <c r="O592" s="12"/>
      <c r="P592" s="12"/>
    </row>
    <row r="593" spans="1:16" x14ac:dyDescent="0.25">
      <c r="A593" s="12"/>
      <c r="B593" s="12"/>
      <c r="C593" s="12"/>
      <c r="D593" s="12"/>
      <c r="E593" s="12"/>
      <c r="F593" s="12"/>
      <c r="G593" s="12"/>
      <c r="H593" s="12"/>
      <c r="I593" s="12"/>
      <c r="J593" s="12"/>
      <c r="K593" s="12"/>
      <c r="L593" s="12"/>
      <c r="M593" s="116"/>
      <c r="N593" s="116"/>
      <c r="O593" s="12"/>
      <c r="P593" s="12"/>
    </row>
    <row r="594" spans="1:16" x14ac:dyDescent="0.25">
      <c r="A594" s="12"/>
      <c r="B594" s="12"/>
      <c r="C594" s="12"/>
      <c r="D594" s="12"/>
      <c r="E594" s="12"/>
      <c r="F594" s="12"/>
      <c r="G594" s="12"/>
      <c r="H594" s="12"/>
      <c r="I594" s="12"/>
      <c r="J594" s="12"/>
      <c r="K594" s="12"/>
      <c r="L594" s="12"/>
      <c r="M594" s="116"/>
      <c r="N594" s="116"/>
      <c r="O594" s="12"/>
      <c r="P594" s="12"/>
    </row>
    <row r="595" spans="1:16" x14ac:dyDescent="0.25">
      <c r="A595" s="12"/>
      <c r="B595" s="12"/>
      <c r="C595" s="12"/>
      <c r="D595" s="12"/>
      <c r="E595" s="12"/>
      <c r="F595" s="12"/>
      <c r="G595" s="12"/>
      <c r="H595" s="12"/>
      <c r="I595" s="12"/>
      <c r="J595" s="12"/>
      <c r="K595" s="12"/>
      <c r="L595" s="12"/>
      <c r="M595" s="116"/>
      <c r="N595" s="116"/>
      <c r="O595" s="12"/>
      <c r="P595" s="12"/>
    </row>
    <row r="596" spans="1:16" x14ac:dyDescent="0.25">
      <c r="A596" s="12"/>
      <c r="B596" s="12"/>
      <c r="C596" s="12"/>
      <c r="D596" s="12"/>
      <c r="E596" s="12"/>
      <c r="F596" s="12"/>
      <c r="G596" s="12"/>
      <c r="H596" s="12"/>
      <c r="I596" s="12"/>
      <c r="J596" s="12"/>
      <c r="K596" s="12"/>
      <c r="L596" s="12"/>
      <c r="M596" s="116"/>
      <c r="N596" s="116"/>
      <c r="O596" s="12"/>
      <c r="P596" s="12"/>
    </row>
    <row r="597" spans="1:16" x14ac:dyDescent="0.25">
      <c r="A597" s="12"/>
      <c r="B597" s="12"/>
      <c r="C597" s="12"/>
      <c r="D597" s="12"/>
      <c r="E597" s="12"/>
      <c r="F597" s="12"/>
      <c r="G597" s="12"/>
      <c r="H597" s="12"/>
      <c r="I597" s="12"/>
      <c r="J597" s="12"/>
      <c r="K597" s="12"/>
      <c r="L597" s="12"/>
      <c r="M597" s="116"/>
      <c r="N597" s="116"/>
      <c r="O597" s="12"/>
      <c r="P597" s="12"/>
    </row>
    <row r="598" spans="1:16" x14ac:dyDescent="0.25">
      <c r="A598" s="12"/>
      <c r="B598" s="12"/>
      <c r="C598" s="12"/>
      <c r="D598" s="12"/>
      <c r="E598" s="12"/>
      <c r="F598" s="12"/>
      <c r="G598" s="12"/>
      <c r="H598" s="12"/>
      <c r="I598" s="12"/>
      <c r="J598" s="12"/>
      <c r="K598" s="12"/>
      <c r="L598" s="12"/>
      <c r="M598" s="116"/>
      <c r="N598" s="116"/>
      <c r="O598" s="12"/>
      <c r="P598" s="12"/>
    </row>
    <row r="599" spans="1:16" x14ac:dyDescent="0.25">
      <c r="A599" s="12"/>
      <c r="B599" s="12"/>
      <c r="C599" s="12"/>
      <c r="D599" s="12"/>
      <c r="E599" s="12"/>
      <c r="F599" s="12"/>
      <c r="G599" s="12"/>
      <c r="H599" s="12"/>
      <c r="I599" s="12"/>
      <c r="J599" s="12"/>
      <c r="K599" s="12"/>
      <c r="L599" s="12"/>
      <c r="M599" s="116"/>
      <c r="N599" s="116"/>
      <c r="O599" s="12"/>
      <c r="P599" s="12"/>
    </row>
    <row r="600" spans="1:16" x14ac:dyDescent="0.25">
      <c r="A600" s="12"/>
      <c r="B600" s="12"/>
      <c r="C600" s="12"/>
      <c r="D600" s="12"/>
      <c r="E600" s="12"/>
      <c r="F600" s="12"/>
      <c r="G600" s="12"/>
      <c r="H600" s="12"/>
      <c r="I600" s="12"/>
      <c r="J600" s="12"/>
      <c r="K600" s="12"/>
      <c r="L600" s="12"/>
      <c r="M600" s="116"/>
      <c r="N600" s="116"/>
      <c r="O600" s="12"/>
      <c r="P600" s="12"/>
    </row>
    <row r="601" spans="1:16" x14ac:dyDescent="0.25">
      <c r="A601" s="12"/>
      <c r="B601" s="12"/>
      <c r="C601" s="12"/>
      <c r="D601" s="12"/>
      <c r="E601" s="12"/>
      <c r="F601" s="12"/>
      <c r="G601" s="12"/>
      <c r="H601" s="12"/>
      <c r="I601" s="12"/>
      <c r="J601" s="12"/>
      <c r="K601" s="12"/>
      <c r="L601" s="12"/>
      <c r="M601" s="116"/>
      <c r="N601" s="116"/>
      <c r="O601" s="12"/>
      <c r="P601" s="12"/>
    </row>
    <row r="602" spans="1:16" x14ac:dyDescent="0.25">
      <c r="A602" s="12"/>
      <c r="B602" s="12"/>
      <c r="C602" s="12"/>
      <c r="D602" s="12"/>
      <c r="E602" s="12"/>
      <c r="F602" s="12"/>
      <c r="G602" s="12"/>
      <c r="H602" s="12"/>
      <c r="I602" s="12"/>
      <c r="J602" s="12"/>
      <c r="K602" s="12"/>
      <c r="L602" s="12"/>
      <c r="M602" s="116"/>
      <c r="N602" s="116"/>
      <c r="O602" s="12"/>
      <c r="P602" s="12"/>
    </row>
    <row r="603" spans="1:16" x14ac:dyDescent="0.25">
      <c r="A603" s="12"/>
      <c r="B603" s="12"/>
      <c r="C603" s="12"/>
      <c r="D603" s="12"/>
      <c r="E603" s="12"/>
      <c r="F603" s="12"/>
      <c r="G603" s="12"/>
      <c r="H603" s="12"/>
      <c r="I603" s="12"/>
      <c r="J603" s="12"/>
      <c r="K603" s="12"/>
      <c r="L603" s="12"/>
      <c r="M603" s="116"/>
      <c r="N603" s="116"/>
      <c r="O603" s="12"/>
      <c r="P603" s="12"/>
    </row>
    <row r="604" spans="1:16" x14ac:dyDescent="0.25">
      <c r="A604" s="12"/>
      <c r="B604" s="12"/>
      <c r="C604" s="12"/>
      <c r="D604" s="12"/>
      <c r="E604" s="12"/>
      <c r="F604" s="12"/>
      <c r="G604" s="12"/>
      <c r="H604" s="12"/>
      <c r="I604" s="12"/>
      <c r="J604" s="12"/>
      <c r="K604" s="12"/>
      <c r="L604" s="12"/>
      <c r="M604" s="116"/>
      <c r="N604" s="116"/>
      <c r="O604" s="12"/>
      <c r="P604" s="12"/>
    </row>
    <row r="605" spans="1:16" x14ac:dyDescent="0.25">
      <c r="A605" s="12"/>
      <c r="B605" s="12"/>
      <c r="C605" s="12"/>
      <c r="D605" s="12"/>
      <c r="E605" s="12"/>
      <c r="F605" s="12"/>
      <c r="G605" s="12"/>
      <c r="H605" s="12"/>
      <c r="I605" s="12"/>
      <c r="J605" s="12"/>
      <c r="K605" s="12"/>
      <c r="L605" s="12"/>
      <c r="M605" s="116"/>
      <c r="N605" s="116"/>
      <c r="O605" s="12"/>
      <c r="P605" s="12"/>
    </row>
    <row r="606" spans="1:16" x14ac:dyDescent="0.25">
      <c r="A606" s="12"/>
      <c r="B606" s="12"/>
      <c r="C606" s="12"/>
      <c r="D606" s="12"/>
      <c r="E606" s="12"/>
      <c r="F606" s="12"/>
      <c r="G606" s="12"/>
      <c r="H606" s="12"/>
      <c r="I606" s="12"/>
      <c r="J606" s="12"/>
      <c r="K606" s="12"/>
      <c r="L606" s="12"/>
      <c r="M606" s="116"/>
      <c r="N606" s="116"/>
      <c r="O606" s="12"/>
      <c r="P606" s="12"/>
    </row>
    <row r="607" spans="1:16" x14ac:dyDescent="0.25">
      <c r="A607" s="12"/>
      <c r="B607" s="12"/>
      <c r="C607" s="12"/>
      <c r="D607" s="12"/>
      <c r="E607" s="12"/>
      <c r="F607" s="12"/>
      <c r="G607" s="12"/>
      <c r="H607" s="12"/>
      <c r="I607" s="12"/>
      <c r="J607" s="12"/>
      <c r="K607" s="12"/>
      <c r="L607" s="12"/>
      <c r="M607" s="116"/>
      <c r="N607" s="116"/>
      <c r="O607" s="12"/>
      <c r="P607" s="12"/>
    </row>
    <row r="608" spans="1:16" x14ac:dyDescent="0.25">
      <c r="A608" s="12"/>
      <c r="B608" s="12"/>
      <c r="C608" s="12"/>
      <c r="D608" s="12"/>
      <c r="E608" s="12"/>
      <c r="F608" s="12"/>
      <c r="G608" s="12"/>
      <c r="H608" s="12"/>
      <c r="I608" s="12"/>
      <c r="J608" s="12"/>
      <c r="K608" s="12"/>
      <c r="L608" s="12"/>
      <c r="M608" s="116"/>
      <c r="N608" s="116"/>
      <c r="O608" s="12"/>
      <c r="P608" s="12"/>
    </row>
    <row r="609" spans="1:16" x14ac:dyDescent="0.25">
      <c r="A609" s="12"/>
      <c r="B609" s="12"/>
      <c r="C609" s="12"/>
      <c r="D609" s="12"/>
      <c r="E609" s="12"/>
      <c r="F609" s="12"/>
      <c r="G609" s="12"/>
      <c r="H609" s="12"/>
      <c r="I609" s="12"/>
      <c r="J609" s="12"/>
      <c r="K609" s="12"/>
      <c r="L609" s="12"/>
      <c r="M609" s="116"/>
      <c r="N609" s="116"/>
      <c r="O609" s="12"/>
      <c r="P609" s="12"/>
    </row>
    <row r="610" spans="1:16" x14ac:dyDescent="0.25">
      <c r="A610" s="12"/>
      <c r="B610" s="12"/>
      <c r="C610" s="12"/>
      <c r="D610" s="12"/>
      <c r="E610" s="12"/>
      <c r="F610" s="12"/>
      <c r="G610" s="12"/>
      <c r="H610" s="12"/>
      <c r="I610" s="12"/>
      <c r="J610" s="12"/>
      <c r="K610" s="12"/>
      <c r="L610" s="12"/>
      <c r="M610" s="116"/>
      <c r="N610" s="116"/>
      <c r="O610" s="12"/>
      <c r="P610" s="12"/>
    </row>
    <row r="611" spans="1:16" x14ac:dyDescent="0.25">
      <c r="A611" s="12"/>
      <c r="B611" s="12"/>
      <c r="C611" s="12"/>
      <c r="D611" s="12"/>
      <c r="E611" s="12"/>
      <c r="F611" s="12"/>
      <c r="G611" s="12"/>
      <c r="H611" s="12"/>
      <c r="I611" s="12"/>
      <c r="J611" s="12"/>
      <c r="K611" s="12"/>
      <c r="L611" s="12"/>
      <c r="M611" s="116"/>
      <c r="N611" s="116"/>
      <c r="O611" s="12"/>
      <c r="P611" s="12"/>
    </row>
    <row r="612" spans="1:16" x14ac:dyDescent="0.25">
      <c r="A612" s="12"/>
      <c r="B612" s="12"/>
      <c r="C612" s="12"/>
      <c r="D612" s="12"/>
      <c r="E612" s="12"/>
      <c r="F612" s="12"/>
      <c r="G612" s="12"/>
      <c r="H612" s="12"/>
      <c r="I612" s="12"/>
      <c r="J612" s="12"/>
      <c r="K612" s="12"/>
      <c r="L612" s="12"/>
      <c r="M612" s="116"/>
      <c r="N612" s="116"/>
      <c r="O612" s="12"/>
      <c r="P612" s="12"/>
    </row>
    <row r="613" spans="1:16" x14ac:dyDescent="0.25">
      <c r="A613" s="12"/>
      <c r="B613" s="12"/>
      <c r="C613" s="12"/>
      <c r="D613" s="12"/>
      <c r="E613" s="12"/>
      <c r="F613" s="12"/>
      <c r="G613" s="12"/>
      <c r="H613" s="12"/>
      <c r="I613" s="12"/>
      <c r="J613" s="12"/>
      <c r="K613" s="12"/>
      <c r="L613" s="12"/>
      <c r="M613" s="116"/>
      <c r="N613" s="116"/>
      <c r="O613" s="12"/>
      <c r="P613" s="12"/>
    </row>
    <row r="614" spans="1:16" x14ac:dyDescent="0.25">
      <c r="A614" s="12"/>
      <c r="B614" s="12"/>
      <c r="C614" s="12"/>
      <c r="D614" s="12"/>
      <c r="E614" s="12"/>
      <c r="F614" s="12"/>
      <c r="G614" s="12"/>
      <c r="H614" s="12"/>
      <c r="I614" s="12"/>
      <c r="J614" s="12"/>
      <c r="K614" s="12"/>
      <c r="L614" s="12"/>
      <c r="M614" s="116"/>
      <c r="N614" s="116"/>
      <c r="O614" s="12"/>
      <c r="P614" s="12"/>
    </row>
    <row r="615" spans="1:16" x14ac:dyDescent="0.25">
      <c r="A615" s="12"/>
      <c r="B615" s="12"/>
      <c r="C615" s="12"/>
      <c r="D615" s="12"/>
      <c r="E615" s="12"/>
      <c r="F615" s="12"/>
      <c r="G615" s="12"/>
      <c r="H615" s="12"/>
      <c r="I615" s="12"/>
      <c r="J615" s="12"/>
      <c r="K615" s="12"/>
      <c r="L615" s="12"/>
      <c r="M615" s="116"/>
      <c r="N615" s="116"/>
      <c r="O615" s="12"/>
      <c r="P615" s="12"/>
    </row>
    <row r="616" spans="1:16" x14ac:dyDescent="0.25">
      <c r="A616" s="12"/>
      <c r="B616" s="12"/>
      <c r="C616" s="12"/>
      <c r="D616" s="12"/>
      <c r="E616" s="12"/>
      <c r="F616" s="12"/>
      <c r="G616" s="12"/>
      <c r="H616" s="12"/>
      <c r="I616" s="12"/>
      <c r="J616" s="12"/>
      <c r="K616" s="12"/>
      <c r="L616" s="12"/>
      <c r="M616" s="116"/>
      <c r="N616" s="116"/>
      <c r="O616" s="12"/>
      <c r="P616" s="12"/>
    </row>
    <row r="617" spans="1:16" x14ac:dyDescent="0.25">
      <c r="A617" s="12"/>
      <c r="B617" s="12"/>
      <c r="C617" s="12"/>
      <c r="D617" s="12"/>
      <c r="E617" s="12"/>
      <c r="F617" s="12"/>
      <c r="G617" s="12"/>
      <c r="H617" s="12"/>
      <c r="I617" s="12"/>
      <c r="J617" s="12"/>
      <c r="K617" s="12"/>
      <c r="L617" s="12"/>
      <c r="M617" s="116"/>
      <c r="N617" s="116"/>
      <c r="O617" s="12"/>
      <c r="P617" s="12"/>
    </row>
    <row r="618" spans="1:16" x14ac:dyDescent="0.25">
      <c r="A618" s="12"/>
      <c r="B618" s="12"/>
      <c r="C618" s="12"/>
      <c r="D618" s="12"/>
      <c r="E618" s="12"/>
      <c r="F618" s="12"/>
      <c r="G618" s="12"/>
      <c r="H618" s="12"/>
      <c r="I618" s="12"/>
      <c r="J618" s="12"/>
      <c r="K618" s="12"/>
      <c r="L618" s="12"/>
      <c r="M618" s="116"/>
      <c r="N618" s="116"/>
      <c r="O618" s="12"/>
      <c r="P618" s="12"/>
    </row>
    <row r="619" spans="1:16" x14ac:dyDescent="0.25">
      <c r="A619" s="12"/>
      <c r="B619" s="12"/>
      <c r="C619" s="12"/>
      <c r="D619" s="12"/>
      <c r="E619" s="12"/>
      <c r="F619" s="12"/>
      <c r="G619" s="12"/>
      <c r="H619" s="12"/>
      <c r="I619" s="12"/>
      <c r="J619" s="12"/>
      <c r="K619" s="12"/>
      <c r="L619" s="12"/>
      <c r="M619" s="116"/>
      <c r="N619" s="116"/>
      <c r="O619" s="12"/>
      <c r="P619" s="12"/>
    </row>
    <row r="620" spans="1:16" x14ac:dyDescent="0.25">
      <c r="A620" s="12"/>
      <c r="B620" s="12"/>
      <c r="C620" s="12"/>
      <c r="D620" s="12"/>
      <c r="E620" s="12"/>
      <c r="F620" s="12"/>
      <c r="G620" s="12"/>
      <c r="H620" s="12"/>
      <c r="I620" s="12"/>
      <c r="J620" s="12"/>
      <c r="K620" s="12"/>
      <c r="L620" s="12"/>
      <c r="M620" s="116"/>
      <c r="N620" s="116"/>
      <c r="O620" s="12"/>
      <c r="P620" s="12"/>
    </row>
    <row r="621" spans="1:16" x14ac:dyDescent="0.25">
      <c r="A621" s="12"/>
      <c r="B621" s="12"/>
      <c r="C621" s="12"/>
      <c r="D621" s="12"/>
      <c r="E621" s="12"/>
      <c r="F621" s="12"/>
      <c r="G621" s="12"/>
      <c r="H621" s="12"/>
      <c r="I621" s="12"/>
      <c r="J621" s="12"/>
      <c r="K621" s="12"/>
      <c r="L621" s="12"/>
      <c r="M621" s="116"/>
      <c r="N621" s="116"/>
      <c r="O621" s="12"/>
      <c r="P621" s="12"/>
    </row>
    <row r="622" spans="1:16" x14ac:dyDescent="0.25">
      <c r="A622" s="12"/>
      <c r="B622" s="12"/>
      <c r="C622" s="12"/>
      <c r="D622" s="12"/>
      <c r="E622" s="12"/>
      <c r="F622" s="12"/>
      <c r="G622" s="12"/>
      <c r="H622" s="12"/>
      <c r="I622" s="12"/>
      <c r="J622" s="12"/>
      <c r="K622" s="12"/>
      <c r="L622" s="12"/>
      <c r="M622" s="116"/>
      <c r="N622" s="116"/>
      <c r="O622" s="12"/>
      <c r="P622" s="12"/>
    </row>
    <row r="623" spans="1:16" x14ac:dyDescent="0.25">
      <c r="A623" s="12"/>
      <c r="B623" s="12"/>
      <c r="C623" s="12"/>
      <c r="D623" s="12"/>
      <c r="E623" s="12"/>
      <c r="F623" s="12"/>
      <c r="G623" s="12"/>
      <c r="H623" s="12"/>
      <c r="I623" s="12"/>
      <c r="J623" s="12"/>
      <c r="K623" s="12"/>
      <c r="L623" s="12"/>
      <c r="M623" s="116"/>
      <c r="N623" s="116"/>
      <c r="O623" s="12"/>
      <c r="P623" s="12"/>
    </row>
    <row r="624" spans="1:16" x14ac:dyDescent="0.25">
      <c r="A624" s="12"/>
      <c r="B624" s="12"/>
      <c r="C624" s="12"/>
      <c r="D624" s="12"/>
      <c r="E624" s="12"/>
      <c r="F624" s="12"/>
      <c r="G624" s="12"/>
      <c r="H624" s="12"/>
      <c r="I624" s="12"/>
      <c r="J624" s="12"/>
      <c r="K624" s="12"/>
      <c r="L624" s="12"/>
      <c r="M624" s="116"/>
      <c r="N624" s="116"/>
      <c r="O624" s="12"/>
      <c r="P624" s="12"/>
    </row>
    <row r="625" spans="1:16" x14ac:dyDescent="0.25">
      <c r="A625" s="12"/>
      <c r="B625" s="12"/>
      <c r="C625" s="12"/>
      <c r="D625" s="12"/>
      <c r="E625" s="12"/>
      <c r="F625" s="12"/>
      <c r="G625" s="12"/>
      <c r="H625" s="12"/>
      <c r="I625" s="12"/>
      <c r="J625" s="12"/>
      <c r="K625" s="12"/>
      <c r="L625" s="12"/>
      <c r="M625" s="116"/>
      <c r="N625" s="116"/>
      <c r="O625" s="12"/>
      <c r="P625" s="12"/>
    </row>
    <row r="626" spans="1:16" x14ac:dyDescent="0.25">
      <c r="A626" s="12"/>
      <c r="B626" s="12"/>
      <c r="C626" s="12"/>
      <c r="D626" s="12"/>
      <c r="E626" s="12"/>
      <c r="F626" s="12"/>
      <c r="G626" s="12"/>
      <c r="H626" s="12"/>
      <c r="I626" s="12"/>
      <c r="J626" s="12"/>
      <c r="K626" s="12"/>
      <c r="L626" s="12"/>
      <c r="M626" s="116"/>
      <c r="N626" s="116"/>
      <c r="O626" s="12"/>
      <c r="P626" s="12"/>
    </row>
    <row r="627" spans="1:16" x14ac:dyDescent="0.25">
      <c r="A627" s="12"/>
      <c r="B627" s="12"/>
      <c r="C627" s="12"/>
      <c r="D627" s="12"/>
      <c r="E627" s="12"/>
      <c r="F627" s="12"/>
      <c r="G627" s="12"/>
      <c r="H627" s="12"/>
      <c r="I627" s="12"/>
      <c r="J627" s="12"/>
      <c r="K627" s="12"/>
      <c r="L627" s="12"/>
      <c r="M627" s="116"/>
      <c r="N627" s="116"/>
      <c r="O627" s="12"/>
      <c r="P627" s="12"/>
    </row>
    <row r="628" spans="1:16" x14ac:dyDescent="0.25">
      <c r="A628" s="12"/>
      <c r="B628" s="12"/>
      <c r="C628" s="12"/>
      <c r="D628" s="12"/>
      <c r="E628" s="12"/>
      <c r="F628" s="12"/>
      <c r="G628" s="12"/>
      <c r="H628" s="12"/>
      <c r="I628" s="12"/>
      <c r="J628" s="12"/>
      <c r="K628" s="12"/>
      <c r="L628" s="12"/>
      <c r="M628" s="116"/>
      <c r="N628" s="116"/>
      <c r="O628" s="12"/>
      <c r="P628" s="12"/>
    </row>
    <row r="629" spans="1:16" x14ac:dyDescent="0.25">
      <c r="A629" s="12"/>
      <c r="B629" s="12"/>
      <c r="C629" s="12"/>
      <c r="D629" s="12"/>
      <c r="E629" s="12"/>
      <c r="F629" s="12"/>
      <c r="G629" s="12"/>
      <c r="H629" s="12"/>
      <c r="I629" s="12"/>
      <c r="J629" s="12"/>
      <c r="K629" s="12"/>
      <c r="L629" s="12"/>
      <c r="M629" s="116"/>
      <c r="N629" s="116"/>
      <c r="O629" s="12"/>
      <c r="P629" s="12"/>
    </row>
    <row r="630" spans="1:16" x14ac:dyDescent="0.25">
      <c r="A630" s="12"/>
      <c r="B630" s="12"/>
      <c r="C630" s="12"/>
      <c r="D630" s="12"/>
      <c r="E630" s="12"/>
      <c r="F630" s="12"/>
      <c r="G630" s="12"/>
      <c r="H630" s="12"/>
      <c r="I630" s="12"/>
      <c r="J630" s="12"/>
      <c r="K630" s="12"/>
      <c r="L630" s="12"/>
      <c r="M630" s="116"/>
      <c r="N630" s="116"/>
      <c r="O630" s="12"/>
      <c r="P630" s="12"/>
    </row>
    <row r="631" spans="1:16" x14ac:dyDescent="0.25">
      <c r="A631" s="12"/>
      <c r="B631" s="12"/>
      <c r="C631" s="12"/>
      <c r="D631" s="12"/>
      <c r="E631" s="12"/>
      <c r="F631" s="12"/>
      <c r="G631" s="12"/>
      <c r="H631" s="12"/>
      <c r="I631" s="12"/>
      <c r="J631" s="12"/>
      <c r="K631" s="12"/>
      <c r="L631" s="12"/>
      <c r="M631" s="116"/>
      <c r="N631" s="116"/>
      <c r="O631" s="12"/>
      <c r="P631" s="12"/>
    </row>
    <row r="632" spans="1:16" x14ac:dyDescent="0.25">
      <c r="A632" s="12"/>
      <c r="B632" s="12"/>
      <c r="C632" s="12"/>
      <c r="D632" s="12"/>
      <c r="E632" s="12"/>
      <c r="F632" s="12"/>
      <c r="G632" s="12"/>
      <c r="H632" s="12"/>
      <c r="I632" s="12"/>
      <c r="J632" s="12"/>
      <c r="K632" s="12"/>
      <c r="L632" s="12"/>
      <c r="M632" s="116"/>
      <c r="N632" s="116"/>
      <c r="O632" s="12"/>
      <c r="P632" s="12"/>
    </row>
    <row r="633" spans="1:16" x14ac:dyDescent="0.25">
      <c r="A633" s="12"/>
      <c r="B633" s="12"/>
      <c r="C633" s="12"/>
      <c r="D633" s="12"/>
      <c r="E633" s="12"/>
      <c r="F633" s="12"/>
      <c r="G633" s="12"/>
      <c r="H633" s="12"/>
      <c r="I633" s="12"/>
      <c r="J633" s="12"/>
      <c r="K633" s="12"/>
      <c r="L633" s="12"/>
      <c r="M633" s="116"/>
      <c r="N633" s="116"/>
      <c r="O633" s="12"/>
      <c r="P633" s="12"/>
    </row>
    <row r="634" spans="1:16" x14ac:dyDescent="0.25">
      <c r="A634" s="12"/>
      <c r="B634" s="12"/>
      <c r="C634" s="12"/>
      <c r="D634" s="12"/>
      <c r="E634" s="12"/>
      <c r="F634" s="12"/>
      <c r="G634" s="12"/>
      <c r="H634" s="12"/>
      <c r="I634" s="12"/>
      <c r="J634" s="12"/>
      <c r="K634" s="12"/>
      <c r="L634" s="12"/>
      <c r="M634" s="116"/>
      <c r="N634" s="116"/>
      <c r="O634" s="12"/>
      <c r="P634" s="12"/>
    </row>
    <row r="635" spans="1:16" x14ac:dyDescent="0.25">
      <c r="A635" s="12"/>
      <c r="B635" s="12"/>
      <c r="C635" s="12"/>
      <c r="D635" s="12"/>
      <c r="E635" s="12"/>
      <c r="F635" s="12"/>
      <c r="G635" s="12"/>
      <c r="H635" s="12"/>
      <c r="I635" s="12"/>
      <c r="J635" s="12"/>
      <c r="K635" s="12"/>
      <c r="L635" s="12"/>
      <c r="M635" s="116"/>
      <c r="N635" s="116"/>
      <c r="O635" s="12"/>
      <c r="P635" s="12"/>
    </row>
    <row r="636" spans="1:16" x14ac:dyDescent="0.25">
      <c r="A636" s="12"/>
      <c r="B636" s="12"/>
      <c r="C636" s="12"/>
      <c r="D636" s="12"/>
      <c r="E636" s="12"/>
      <c r="F636" s="12"/>
      <c r="G636" s="12"/>
      <c r="H636" s="12"/>
      <c r="I636" s="12"/>
      <c r="J636" s="12"/>
      <c r="K636" s="12"/>
      <c r="L636" s="12"/>
      <c r="M636" s="116"/>
      <c r="N636" s="116"/>
      <c r="O636" s="12"/>
      <c r="P636" s="12"/>
    </row>
    <row r="637" spans="1:16" x14ac:dyDescent="0.25">
      <c r="A637" s="12"/>
      <c r="B637" s="12"/>
      <c r="C637" s="12"/>
      <c r="D637" s="12"/>
      <c r="E637" s="12"/>
      <c r="F637" s="12"/>
      <c r="G637" s="12"/>
      <c r="H637" s="12"/>
      <c r="I637" s="12"/>
      <c r="J637" s="12"/>
      <c r="K637" s="12"/>
      <c r="L637" s="12"/>
      <c r="M637" s="116"/>
      <c r="N637" s="116"/>
      <c r="O637" s="12"/>
      <c r="P637" s="12"/>
    </row>
    <row r="638" spans="1:16" x14ac:dyDescent="0.25">
      <c r="A638" s="12"/>
      <c r="B638" s="12"/>
      <c r="C638" s="12"/>
      <c r="D638" s="12"/>
      <c r="E638" s="12"/>
      <c r="F638" s="12"/>
      <c r="G638" s="12"/>
      <c r="H638" s="12"/>
      <c r="I638" s="12"/>
      <c r="J638" s="12"/>
      <c r="K638" s="12"/>
      <c r="L638" s="12"/>
      <c r="M638" s="116"/>
      <c r="N638" s="116"/>
      <c r="O638" s="12"/>
      <c r="P638" s="12"/>
    </row>
    <row r="639" spans="1:16" x14ac:dyDescent="0.25">
      <c r="A639" s="12"/>
      <c r="B639" s="12"/>
      <c r="C639" s="12"/>
      <c r="D639" s="12"/>
      <c r="E639" s="12"/>
      <c r="F639" s="12"/>
      <c r="G639" s="12"/>
      <c r="H639" s="12"/>
      <c r="I639" s="12"/>
      <c r="J639" s="12"/>
      <c r="K639" s="12"/>
      <c r="L639" s="12"/>
      <c r="M639" s="116"/>
      <c r="N639" s="116"/>
      <c r="O639" s="12"/>
      <c r="P639" s="12"/>
    </row>
    <row r="640" spans="1:16" x14ac:dyDescent="0.25">
      <c r="A640" s="12"/>
      <c r="B640" s="12"/>
      <c r="C640" s="12"/>
      <c r="D640" s="12"/>
      <c r="E640" s="12"/>
      <c r="F640" s="12"/>
      <c r="G640" s="12"/>
      <c r="H640" s="12"/>
      <c r="I640" s="12"/>
      <c r="J640" s="12"/>
      <c r="K640" s="12"/>
      <c r="L640" s="12"/>
      <c r="M640" s="116"/>
      <c r="N640" s="116"/>
      <c r="O640" s="12"/>
      <c r="P640" s="12"/>
    </row>
    <row r="641" spans="1:16" x14ac:dyDescent="0.25">
      <c r="A641" s="12"/>
      <c r="B641" s="12"/>
      <c r="C641" s="12"/>
      <c r="D641" s="12"/>
      <c r="E641" s="12"/>
      <c r="F641" s="12"/>
      <c r="G641" s="12"/>
      <c r="H641" s="12"/>
      <c r="I641" s="12"/>
      <c r="J641" s="12"/>
      <c r="K641" s="12"/>
      <c r="L641" s="12"/>
      <c r="M641" s="116"/>
      <c r="N641" s="116"/>
      <c r="O641" s="12"/>
      <c r="P641" s="12"/>
    </row>
    <row r="642" spans="1:16" x14ac:dyDescent="0.25">
      <c r="A642" s="12"/>
      <c r="B642" s="12"/>
      <c r="C642" s="12"/>
      <c r="D642" s="12"/>
      <c r="E642" s="12"/>
      <c r="F642" s="12"/>
      <c r="G642" s="12"/>
      <c r="H642" s="12"/>
      <c r="I642" s="12"/>
      <c r="J642" s="12"/>
      <c r="K642" s="12"/>
      <c r="L642" s="12"/>
      <c r="M642" s="116"/>
      <c r="N642" s="116"/>
      <c r="O642" s="12"/>
      <c r="P642" s="12"/>
    </row>
    <row r="643" spans="1:16" x14ac:dyDescent="0.25">
      <c r="A643" s="12"/>
      <c r="B643" s="12"/>
      <c r="C643" s="12"/>
      <c r="D643" s="12"/>
      <c r="E643" s="12"/>
      <c r="F643" s="12"/>
      <c r="G643" s="12"/>
      <c r="H643" s="12"/>
      <c r="I643" s="12"/>
      <c r="J643" s="12"/>
      <c r="K643" s="12"/>
      <c r="L643" s="12"/>
      <c r="M643" s="116"/>
      <c r="N643" s="116"/>
      <c r="O643" s="12"/>
      <c r="P643" s="12"/>
    </row>
    <row r="644" spans="1:16" x14ac:dyDescent="0.25">
      <c r="A644" s="12"/>
      <c r="B644" s="12"/>
      <c r="C644" s="12"/>
      <c r="D644" s="12"/>
      <c r="E644" s="12"/>
      <c r="F644" s="12"/>
      <c r="G644" s="12"/>
      <c r="H644" s="12"/>
      <c r="I644" s="12"/>
      <c r="J644" s="12"/>
      <c r="K644" s="12"/>
      <c r="L644" s="12"/>
      <c r="M644" s="116"/>
      <c r="N644" s="116"/>
      <c r="O644" s="12"/>
      <c r="P644" s="12"/>
    </row>
    <row r="645" spans="1:16" x14ac:dyDescent="0.25">
      <c r="A645" s="12"/>
      <c r="B645" s="12"/>
      <c r="C645" s="12"/>
      <c r="D645" s="12"/>
      <c r="E645" s="12"/>
      <c r="F645" s="12"/>
      <c r="G645" s="12"/>
      <c r="H645" s="12"/>
      <c r="I645" s="12"/>
      <c r="J645" s="12"/>
      <c r="K645" s="12"/>
      <c r="L645" s="12"/>
      <c r="M645" s="116"/>
      <c r="N645" s="116"/>
      <c r="O645" s="12"/>
      <c r="P645" s="12"/>
    </row>
    <row r="646" spans="1:16" x14ac:dyDescent="0.25">
      <c r="A646" s="12"/>
      <c r="B646" s="12"/>
      <c r="C646" s="12"/>
      <c r="D646" s="12"/>
      <c r="E646" s="12"/>
      <c r="F646" s="12"/>
      <c r="G646" s="12"/>
      <c r="H646" s="12"/>
      <c r="I646" s="12"/>
      <c r="J646" s="12"/>
      <c r="K646" s="12"/>
      <c r="L646" s="12"/>
      <c r="M646" s="116"/>
      <c r="N646" s="116"/>
      <c r="O646" s="12"/>
      <c r="P646" s="12"/>
    </row>
    <row r="647" spans="1:16" x14ac:dyDescent="0.25">
      <c r="A647" s="12"/>
      <c r="B647" s="12"/>
      <c r="C647" s="12"/>
      <c r="D647" s="12"/>
      <c r="E647" s="12"/>
      <c r="F647" s="12"/>
      <c r="G647" s="12"/>
      <c r="H647" s="12"/>
      <c r="I647" s="12"/>
      <c r="J647" s="12"/>
      <c r="K647" s="12"/>
      <c r="L647" s="12"/>
      <c r="M647" s="116"/>
      <c r="N647" s="116"/>
      <c r="O647" s="12"/>
      <c r="P647" s="12"/>
    </row>
    <row r="648" spans="1:16" x14ac:dyDescent="0.25">
      <c r="A648" s="12"/>
      <c r="B648" s="12"/>
      <c r="C648" s="12"/>
      <c r="D648" s="12"/>
      <c r="E648" s="12"/>
      <c r="F648" s="12"/>
      <c r="G648" s="12"/>
      <c r="H648" s="12"/>
      <c r="I648" s="12"/>
      <c r="J648" s="12"/>
      <c r="K648" s="12"/>
      <c r="L648" s="12"/>
      <c r="M648" s="116"/>
      <c r="N648" s="116"/>
      <c r="O648" s="12"/>
      <c r="P648" s="12"/>
    </row>
    <row r="649" spans="1:16" x14ac:dyDescent="0.25">
      <c r="A649" s="12"/>
      <c r="B649" s="12"/>
      <c r="C649" s="12"/>
      <c r="D649" s="12"/>
      <c r="E649" s="12"/>
      <c r="F649" s="12"/>
      <c r="G649" s="12"/>
      <c r="H649" s="12"/>
      <c r="I649" s="12"/>
      <c r="J649" s="12"/>
      <c r="K649" s="12"/>
      <c r="L649" s="12"/>
      <c r="M649" s="116"/>
      <c r="N649" s="116"/>
      <c r="O649" s="12"/>
      <c r="P649" s="12"/>
    </row>
    <row r="650" spans="1:16" x14ac:dyDescent="0.25">
      <c r="A650" s="12"/>
      <c r="B650" s="12"/>
      <c r="C650" s="12"/>
      <c r="D650" s="12"/>
      <c r="E650" s="12"/>
      <c r="F650" s="12"/>
      <c r="G650" s="12"/>
      <c r="H650" s="12"/>
      <c r="I650" s="12"/>
      <c r="J650" s="12"/>
      <c r="K650" s="12"/>
      <c r="L650" s="12"/>
      <c r="M650" s="116"/>
      <c r="N650" s="116"/>
      <c r="O650" s="12"/>
      <c r="P650" s="12"/>
    </row>
    <row r="651" spans="1:16" x14ac:dyDescent="0.25">
      <c r="A651" s="12"/>
      <c r="B651" s="12"/>
      <c r="C651" s="12"/>
      <c r="D651" s="12"/>
      <c r="E651" s="12"/>
      <c r="F651" s="12"/>
      <c r="G651" s="12"/>
      <c r="H651" s="12"/>
      <c r="I651" s="12"/>
      <c r="J651" s="12"/>
      <c r="K651" s="12"/>
      <c r="L651" s="12"/>
      <c r="M651" s="116"/>
      <c r="N651" s="116"/>
      <c r="O651" s="12"/>
      <c r="P651" s="12"/>
    </row>
    <row r="652" spans="1:16" x14ac:dyDescent="0.25">
      <c r="A652" s="12"/>
      <c r="B652" s="12"/>
      <c r="C652" s="12"/>
      <c r="D652" s="12"/>
      <c r="E652" s="12"/>
      <c r="F652" s="12"/>
      <c r="G652" s="12"/>
      <c r="H652" s="12"/>
      <c r="I652" s="12"/>
      <c r="J652" s="12"/>
      <c r="K652" s="12"/>
      <c r="L652" s="12"/>
      <c r="M652" s="116"/>
      <c r="N652" s="116"/>
      <c r="O652" s="12"/>
      <c r="P652" s="12"/>
    </row>
    <row r="653" spans="1:16" x14ac:dyDescent="0.25">
      <c r="A653" s="12"/>
      <c r="B653" s="12"/>
      <c r="C653" s="12"/>
      <c r="D653" s="12"/>
      <c r="E653" s="12"/>
      <c r="F653" s="12"/>
      <c r="G653" s="12"/>
      <c r="H653" s="12"/>
      <c r="I653" s="12"/>
      <c r="J653" s="12"/>
      <c r="K653" s="12"/>
      <c r="L653" s="12"/>
      <c r="M653" s="116"/>
      <c r="N653" s="116"/>
      <c r="O653" s="12"/>
      <c r="P653" s="12"/>
    </row>
    <row r="654" spans="1:16" x14ac:dyDescent="0.25">
      <c r="A654" s="12"/>
      <c r="B654" s="12"/>
      <c r="C654" s="12"/>
      <c r="D654" s="12"/>
      <c r="E654" s="12"/>
      <c r="F654" s="12"/>
      <c r="G654" s="12"/>
      <c r="H654" s="12"/>
      <c r="I654" s="12"/>
      <c r="J654" s="12"/>
      <c r="K654" s="12"/>
      <c r="L654" s="12"/>
      <c r="M654" s="116"/>
      <c r="N654" s="116"/>
      <c r="O654" s="12"/>
      <c r="P654" s="12"/>
    </row>
    <row r="655" spans="1:16" x14ac:dyDescent="0.25">
      <c r="A655" s="12"/>
      <c r="B655" s="12"/>
      <c r="C655" s="12"/>
      <c r="D655" s="12"/>
      <c r="E655" s="12"/>
      <c r="F655" s="12"/>
      <c r="G655" s="12"/>
      <c r="H655" s="12"/>
      <c r="I655" s="12"/>
      <c r="J655" s="12"/>
      <c r="K655" s="12"/>
      <c r="L655" s="12"/>
      <c r="M655" s="116"/>
      <c r="N655" s="116"/>
      <c r="O655" s="12"/>
      <c r="P655" s="12"/>
    </row>
    <row r="656" spans="1:16" x14ac:dyDescent="0.25">
      <c r="A656" s="12"/>
      <c r="B656" s="12"/>
      <c r="C656" s="12"/>
      <c r="D656" s="12"/>
      <c r="E656" s="12"/>
      <c r="F656" s="12"/>
      <c r="G656" s="12"/>
      <c r="H656" s="12"/>
      <c r="I656" s="12"/>
      <c r="J656" s="12"/>
      <c r="K656" s="12"/>
      <c r="L656" s="12"/>
      <c r="M656" s="116"/>
      <c r="N656" s="116"/>
      <c r="O656" s="12"/>
      <c r="P656" s="12"/>
    </row>
    <row r="657" spans="1:16" x14ac:dyDescent="0.25">
      <c r="A657" s="12"/>
      <c r="B657" s="12"/>
      <c r="C657" s="12"/>
      <c r="D657" s="12"/>
      <c r="E657" s="12"/>
      <c r="F657" s="12"/>
      <c r="G657" s="12"/>
      <c r="H657" s="12"/>
      <c r="I657" s="12"/>
      <c r="J657" s="12"/>
      <c r="K657" s="12"/>
      <c r="L657" s="12"/>
      <c r="M657" s="116"/>
      <c r="N657" s="116"/>
      <c r="O657" s="12"/>
      <c r="P657" s="12"/>
    </row>
    <row r="658" spans="1:16" x14ac:dyDescent="0.25">
      <c r="A658" s="12"/>
      <c r="B658" s="12"/>
      <c r="C658" s="12"/>
      <c r="D658" s="12"/>
      <c r="E658" s="12"/>
      <c r="F658" s="12"/>
      <c r="G658" s="12"/>
      <c r="H658" s="12"/>
      <c r="I658" s="12"/>
      <c r="J658" s="12"/>
      <c r="K658" s="12"/>
      <c r="L658" s="12"/>
      <c r="M658" s="116"/>
      <c r="N658" s="116"/>
      <c r="O658" s="12"/>
      <c r="P658" s="12"/>
    </row>
    <row r="659" spans="1:16" x14ac:dyDescent="0.25">
      <c r="A659" s="12"/>
      <c r="B659" s="12"/>
      <c r="C659" s="12"/>
      <c r="D659" s="12"/>
      <c r="E659" s="12"/>
      <c r="F659" s="12"/>
      <c r="G659" s="12"/>
      <c r="H659" s="12"/>
      <c r="I659" s="12"/>
      <c r="J659" s="12"/>
      <c r="K659" s="12"/>
      <c r="L659" s="12"/>
      <c r="M659" s="116"/>
      <c r="N659" s="116"/>
      <c r="O659" s="12"/>
      <c r="P659" s="12"/>
    </row>
    <row r="660" spans="1:16" x14ac:dyDescent="0.25">
      <c r="A660" s="12"/>
      <c r="B660" s="12"/>
      <c r="C660" s="12"/>
      <c r="D660" s="12"/>
      <c r="E660" s="12"/>
      <c r="F660" s="12"/>
      <c r="G660" s="12"/>
      <c r="H660" s="12"/>
      <c r="I660" s="12"/>
      <c r="J660" s="12"/>
      <c r="K660" s="12"/>
      <c r="L660" s="12"/>
      <c r="M660" s="116"/>
      <c r="N660" s="116"/>
      <c r="O660" s="12"/>
      <c r="P660" s="12"/>
    </row>
    <row r="661" spans="1:16" x14ac:dyDescent="0.25">
      <c r="A661" s="12"/>
      <c r="B661" s="12"/>
      <c r="C661" s="12"/>
      <c r="D661" s="12"/>
      <c r="E661" s="12"/>
      <c r="F661" s="12"/>
      <c r="G661" s="12"/>
      <c r="H661" s="12"/>
      <c r="I661" s="12"/>
      <c r="J661" s="12"/>
      <c r="K661" s="12"/>
      <c r="L661" s="12"/>
      <c r="M661" s="116"/>
      <c r="N661" s="116"/>
      <c r="O661" s="12"/>
      <c r="P661" s="12"/>
    </row>
    <row r="662" spans="1:16" x14ac:dyDescent="0.25">
      <c r="A662" s="12"/>
      <c r="B662" s="12"/>
      <c r="C662" s="12"/>
      <c r="D662" s="12"/>
      <c r="E662" s="12"/>
      <c r="F662" s="12"/>
      <c r="G662" s="12"/>
      <c r="H662" s="12"/>
      <c r="I662" s="12"/>
      <c r="J662" s="12"/>
      <c r="K662" s="12"/>
      <c r="L662" s="12"/>
      <c r="M662" s="116"/>
      <c r="N662" s="116"/>
      <c r="O662" s="12"/>
      <c r="P662" s="12"/>
    </row>
    <row r="663" spans="1:16" x14ac:dyDescent="0.25">
      <c r="A663" s="12"/>
      <c r="B663" s="12"/>
      <c r="C663" s="12"/>
      <c r="D663" s="12"/>
      <c r="E663" s="12"/>
      <c r="F663" s="12"/>
      <c r="G663" s="12"/>
      <c r="H663" s="12"/>
      <c r="I663" s="12"/>
      <c r="J663" s="12"/>
      <c r="K663" s="12"/>
      <c r="L663" s="12"/>
      <c r="M663" s="116"/>
      <c r="N663" s="116"/>
      <c r="O663" s="12"/>
      <c r="P663" s="12"/>
    </row>
    <row r="664" spans="1:16" x14ac:dyDescent="0.25">
      <c r="A664" s="12"/>
      <c r="B664" s="12"/>
      <c r="C664" s="12"/>
      <c r="D664" s="12"/>
      <c r="E664" s="12"/>
      <c r="F664" s="12"/>
      <c r="G664" s="12"/>
      <c r="H664" s="12"/>
      <c r="I664" s="12"/>
      <c r="J664" s="12"/>
      <c r="K664" s="12"/>
      <c r="L664" s="12"/>
      <c r="M664" s="116"/>
      <c r="N664" s="116"/>
      <c r="O664" s="12"/>
      <c r="P664" s="12"/>
    </row>
    <row r="665" spans="1:16" x14ac:dyDescent="0.25">
      <c r="A665" s="12"/>
      <c r="B665" s="12"/>
      <c r="C665" s="12"/>
      <c r="D665" s="12"/>
      <c r="E665" s="12"/>
      <c r="F665" s="12"/>
      <c r="G665" s="12"/>
      <c r="H665" s="12"/>
      <c r="I665" s="12"/>
      <c r="J665" s="12"/>
      <c r="K665" s="12"/>
      <c r="L665" s="12"/>
      <c r="M665" s="116"/>
      <c r="N665" s="116"/>
      <c r="O665" s="12"/>
      <c r="P665" s="12"/>
    </row>
    <row r="666" spans="1:16" x14ac:dyDescent="0.25">
      <c r="A666" s="12"/>
      <c r="B666" s="12"/>
      <c r="C666" s="12"/>
      <c r="D666" s="12"/>
      <c r="E666" s="12"/>
      <c r="F666" s="12"/>
      <c r="G666" s="12"/>
      <c r="H666" s="12"/>
      <c r="I666" s="12"/>
      <c r="J666" s="12"/>
      <c r="K666" s="12"/>
      <c r="L666" s="12"/>
      <c r="M666" s="116"/>
      <c r="N666" s="116"/>
      <c r="O666" s="12"/>
      <c r="P666" s="12"/>
    </row>
    <row r="667" spans="1:16" x14ac:dyDescent="0.25">
      <c r="A667" s="12"/>
      <c r="B667" s="12"/>
      <c r="C667" s="12"/>
      <c r="D667" s="12"/>
      <c r="E667" s="12"/>
      <c r="F667" s="12"/>
      <c r="G667" s="12"/>
      <c r="H667" s="12"/>
      <c r="I667" s="12"/>
      <c r="J667" s="12"/>
      <c r="K667" s="12"/>
      <c r="L667" s="12"/>
      <c r="M667" s="116"/>
      <c r="N667" s="116"/>
      <c r="O667" s="12"/>
      <c r="P667" s="12"/>
    </row>
    <row r="668" spans="1:16" x14ac:dyDescent="0.25">
      <c r="A668" s="12"/>
      <c r="B668" s="12"/>
      <c r="C668" s="12"/>
      <c r="D668" s="12"/>
      <c r="E668" s="12"/>
      <c r="F668" s="12"/>
      <c r="G668" s="12"/>
      <c r="H668" s="12"/>
      <c r="I668" s="12"/>
      <c r="J668" s="12"/>
      <c r="K668" s="12"/>
      <c r="L668" s="12"/>
      <c r="M668" s="116"/>
      <c r="N668" s="116"/>
      <c r="O668" s="12"/>
      <c r="P668" s="12"/>
    </row>
    <row r="669" spans="1:16" x14ac:dyDescent="0.25">
      <c r="A669" s="12"/>
      <c r="B669" s="12"/>
      <c r="C669" s="12"/>
      <c r="D669" s="12"/>
      <c r="E669" s="12"/>
      <c r="F669" s="12"/>
      <c r="G669" s="12"/>
      <c r="H669" s="12"/>
      <c r="I669" s="12"/>
      <c r="J669" s="12"/>
      <c r="K669" s="12"/>
      <c r="L669" s="12"/>
      <c r="M669" s="116"/>
      <c r="N669" s="116"/>
      <c r="O669" s="12"/>
      <c r="P669" s="12"/>
    </row>
    <row r="670" spans="1:16" x14ac:dyDescent="0.25">
      <c r="A670" s="12"/>
      <c r="B670" s="12"/>
      <c r="C670" s="12"/>
      <c r="D670" s="12"/>
      <c r="E670" s="12"/>
      <c r="F670" s="12"/>
      <c r="G670" s="12"/>
      <c r="H670" s="12"/>
      <c r="I670" s="12"/>
      <c r="J670" s="12"/>
      <c r="K670" s="12"/>
      <c r="L670" s="12"/>
      <c r="M670" s="116"/>
      <c r="N670" s="116"/>
      <c r="O670" s="12"/>
      <c r="P670" s="12"/>
    </row>
    <row r="671" spans="1:16" x14ac:dyDescent="0.25">
      <c r="A671" s="12"/>
      <c r="B671" s="12"/>
      <c r="C671" s="12"/>
      <c r="D671" s="12"/>
      <c r="E671" s="12"/>
      <c r="F671" s="12"/>
      <c r="G671" s="12"/>
      <c r="H671" s="12"/>
      <c r="I671" s="12"/>
      <c r="J671" s="12"/>
      <c r="K671" s="12"/>
      <c r="L671" s="12"/>
      <c r="M671" s="116"/>
      <c r="N671" s="116"/>
      <c r="O671" s="12"/>
      <c r="P671" s="12"/>
    </row>
    <row r="672" spans="1:16" x14ac:dyDescent="0.25">
      <c r="A672" s="12"/>
      <c r="B672" s="12"/>
      <c r="C672" s="12"/>
      <c r="D672" s="12"/>
      <c r="E672" s="12"/>
      <c r="F672" s="12"/>
      <c r="G672" s="12"/>
      <c r="H672" s="12"/>
      <c r="I672" s="12"/>
      <c r="J672" s="12"/>
      <c r="K672" s="12"/>
      <c r="L672" s="12"/>
      <c r="M672" s="116"/>
      <c r="N672" s="116"/>
      <c r="O672" s="12"/>
      <c r="P672" s="12"/>
    </row>
    <row r="673" spans="1:16" x14ac:dyDescent="0.25">
      <c r="A673" s="12"/>
      <c r="B673" s="12"/>
      <c r="C673" s="12"/>
      <c r="D673" s="12"/>
      <c r="E673" s="12"/>
      <c r="F673" s="12"/>
      <c r="G673" s="12"/>
      <c r="H673" s="12"/>
      <c r="I673" s="12"/>
      <c r="J673" s="12"/>
      <c r="K673" s="12"/>
      <c r="L673" s="12"/>
      <c r="M673" s="116"/>
      <c r="N673" s="116"/>
      <c r="O673" s="12"/>
      <c r="P673" s="12"/>
    </row>
    <row r="674" spans="1:16" x14ac:dyDescent="0.25">
      <c r="A674" s="12"/>
      <c r="B674" s="12"/>
      <c r="C674" s="12"/>
      <c r="D674" s="12"/>
      <c r="E674" s="12"/>
      <c r="F674" s="12"/>
      <c r="G674" s="12"/>
      <c r="H674" s="12"/>
      <c r="I674" s="12"/>
      <c r="J674" s="12"/>
      <c r="K674" s="12"/>
      <c r="L674" s="12"/>
      <c r="M674" s="116"/>
      <c r="N674" s="116"/>
      <c r="O674" s="12"/>
      <c r="P674" s="12"/>
    </row>
    <row r="675" spans="1:16" x14ac:dyDescent="0.25">
      <c r="A675" s="12"/>
      <c r="B675" s="12"/>
      <c r="C675" s="12"/>
      <c r="D675" s="12"/>
      <c r="E675" s="12"/>
      <c r="F675" s="12"/>
      <c r="G675" s="12"/>
      <c r="H675" s="12"/>
      <c r="I675" s="12"/>
      <c r="J675" s="12"/>
      <c r="K675" s="12"/>
      <c r="L675" s="12"/>
      <c r="M675" s="116"/>
      <c r="N675" s="116"/>
      <c r="O675" s="12"/>
      <c r="P675" s="12"/>
    </row>
    <row r="676" spans="1:16" x14ac:dyDescent="0.25">
      <c r="A676" s="12"/>
      <c r="B676" s="12"/>
      <c r="C676" s="12"/>
      <c r="D676" s="12"/>
      <c r="E676" s="12"/>
      <c r="F676" s="12"/>
      <c r="G676" s="12"/>
      <c r="H676" s="12"/>
      <c r="I676" s="12"/>
      <c r="J676" s="12"/>
      <c r="K676" s="12"/>
      <c r="L676" s="12"/>
      <c r="M676" s="116"/>
      <c r="N676" s="116"/>
      <c r="O676" s="12"/>
      <c r="P676" s="12"/>
    </row>
    <row r="677" spans="1:16" x14ac:dyDescent="0.25">
      <c r="A677" s="12"/>
      <c r="B677" s="12"/>
      <c r="C677" s="12"/>
      <c r="D677" s="12"/>
      <c r="E677" s="12"/>
      <c r="F677" s="12"/>
      <c r="G677" s="12"/>
      <c r="H677" s="12"/>
      <c r="I677" s="12"/>
      <c r="J677" s="12"/>
      <c r="K677" s="12"/>
      <c r="L677" s="12"/>
      <c r="M677" s="116"/>
      <c r="N677" s="116"/>
      <c r="O677" s="12"/>
      <c r="P677" s="12"/>
    </row>
    <row r="678" spans="1:16" x14ac:dyDescent="0.25">
      <c r="A678" s="12"/>
      <c r="B678" s="12"/>
      <c r="C678" s="12"/>
      <c r="D678" s="12"/>
      <c r="E678" s="12"/>
      <c r="F678" s="12"/>
      <c r="G678" s="12"/>
      <c r="H678" s="12"/>
      <c r="I678" s="12"/>
      <c r="J678" s="12"/>
      <c r="K678" s="12"/>
      <c r="L678" s="12"/>
      <c r="M678" s="116"/>
      <c r="N678" s="116"/>
      <c r="O678" s="12"/>
      <c r="P678" s="12"/>
    </row>
    <row r="679" spans="1:16" x14ac:dyDescent="0.25">
      <c r="A679" s="12"/>
      <c r="B679" s="12"/>
      <c r="C679" s="12"/>
      <c r="D679" s="12"/>
      <c r="E679" s="12"/>
      <c r="F679" s="12"/>
      <c r="G679" s="12"/>
      <c r="H679" s="12"/>
      <c r="I679" s="12"/>
      <c r="J679" s="12"/>
      <c r="K679" s="12"/>
      <c r="L679" s="12"/>
      <c r="M679" s="116"/>
      <c r="N679" s="116"/>
      <c r="O679" s="12"/>
      <c r="P679" s="12"/>
    </row>
    <row r="680" spans="1:16" x14ac:dyDescent="0.25">
      <c r="A680" s="12"/>
      <c r="B680" s="12"/>
      <c r="C680" s="12"/>
      <c r="D680" s="12"/>
      <c r="E680" s="12"/>
      <c r="F680" s="12"/>
      <c r="G680" s="12"/>
      <c r="H680" s="12"/>
      <c r="I680" s="12"/>
      <c r="J680" s="12"/>
      <c r="K680" s="12"/>
      <c r="L680" s="12"/>
      <c r="M680" s="116"/>
      <c r="N680" s="116"/>
      <c r="O680" s="12"/>
      <c r="P680" s="12"/>
    </row>
    <row r="681" spans="1:16" x14ac:dyDescent="0.25">
      <c r="A681" s="12"/>
      <c r="B681" s="12"/>
      <c r="C681" s="12"/>
      <c r="D681" s="12"/>
      <c r="E681" s="12"/>
      <c r="F681" s="12"/>
      <c r="G681" s="12"/>
      <c r="H681" s="12"/>
      <c r="I681" s="12"/>
      <c r="J681" s="12"/>
      <c r="K681" s="12"/>
      <c r="L681" s="12"/>
      <c r="M681" s="116"/>
      <c r="N681" s="116"/>
      <c r="O681" s="12"/>
      <c r="P681" s="12"/>
    </row>
    <row r="682" spans="1:16" x14ac:dyDescent="0.25">
      <c r="A682" s="12"/>
      <c r="B682" s="12"/>
      <c r="C682" s="12"/>
      <c r="D682" s="12"/>
      <c r="E682" s="12"/>
      <c r="F682" s="12"/>
      <c r="G682" s="12"/>
      <c r="H682" s="12"/>
      <c r="I682" s="12"/>
      <c r="J682" s="12"/>
      <c r="K682" s="12"/>
      <c r="L682" s="12"/>
      <c r="M682" s="116"/>
      <c r="N682" s="116"/>
      <c r="O682" s="12"/>
      <c r="P682" s="12"/>
    </row>
    <row r="683" spans="1:16" x14ac:dyDescent="0.25">
      <c r="A683" s="12"/>
      <c r="B683" s="12"/>
      <c r="C683" s="12"/>
      <c r="D683" s="12"/>
      <c r="E683" s="12"/>
      <c r="F683" s="12"/>
      <c r="G683" s="12"/>
      <c r="H683" s="12"/>
      <c r="I683" s="12"/>
      <c r="J683" s="12"/>
      <c r="K683" s="12"/>
      <c r="L683" s="12"/>
      <c r="M683" s="116"/>
      <c r="N683" s="116"/>
      <c r="O683" s="12"/>
      <c r="P683" s="12"/>
    </row>
    <row r="684" spans="1:16" x14ac:dyDescent="0.25">
      <c r="A684" s="12"/>
      <c r="B684" s="12"/>
      <c r="C684" s="12"/>
      <c r="D684" s="12"/>
      <c r="E684" s="12"/>
      <c r="F684" s="12"/>
      <c r="G684" s="12"/>
      <c r="H684" s="12"/>
      <c r="I684" s="12"/>
      <c r="J684" s="12"/>
      <c r="K684" s="12"/>
      <c r="L684" s="12"/>
      <c r="M684" s="116"/>
      <c r="N684" s="116"/>
      <c r="O684" s="12"/>
      <c r="P684" s="12"/>
    </row>
    <row r="685" spans="1:16" x14ac:dyDescent="0.25">
      <c r="A685" s="12"/>
      <c r="B685" s="12"/>
      <c r="C685" s="12"/>
      <c r="D685" s="12"/>
      <c r="E685" s="12"/>
      <c r="F685" s="12"/>
      <c r="G685" s="12"/>
      <c r="H685" s="12"/>
      <c r="I685" s="12"/>
      <c r="J685" s="12"/>
      <c r="K685" s="12"/>
      <c r="L685" s="12"/>
      <c r="M685" s="116"/>
      <c r="N685" s="116"/>
      <c r="O685" s="12"/>
      <c r="P685" s="12"/>
    </row>
    <row r="686" spans="1:16" x14ac:dyDescent="0.25">
      <c r="A686" s="12"/>
      <c r="B686" s="12"/>
      <c r="C686" s="12"/>
      <c r="D686" s="12"/>
      <c r="E686" s="12"/>
      <c r="F686" s="12"/>
      <c r="G686" s="12"/>
      <c r="H686" s="12"/>
      <c r="I686" s="12"/>
      <c r="J686" s="12"/>
      <c r="K686" s="12"/>
      <c r="L686" s="12"/>
      <c r="M686" s="116"/>
      <c r="N686" s="116"/>
      <c r="O686" s="12"/>
      <c r="P686" s="12"/>
    </row>
    <row r="687" spans="1:16" x14ac:dyDescent="0.25">
      <c r="A687" s="12"/>
      <c r="B687" s="12"/>
      <c r="C687" s="12"/>
      <c r="D687" s="12"/>
      <c r="E687" s="12"/>
      <c r="F687" s="12"/>
      <c r="G687" s="12"/>
      <c r="H687" s="12"/>
      <c r="I687" s="12"/>
      <c r="J687" s="12"/>
      <c r="K687" s="12"/>
      <c r="L687" s="12"/>
      <c r="M687" s="116"/>
      <c r="N687" s="116"/>
      <c r="O687" s="12"/>
      <c r="P687" s="12"/>
    </row>
    <row r="688" spans="1:16" x14ac:dyDescent="0.25">
      <c r="A688" s="12"/>
      <c r="B688" s="12"/>
      <c r="C688" s="12"/>
      <c r="D688" s="12"/>
      <c r="E688" s="12"/>
      <c r="F688" s="12"/>
      <c r="G688" s="12"/>
      <c r="H688" s="12"/>
      <c r="I688" s="12"/>
      <c r="J688" s="12"/>
      <c r="K688" s="12"/>
      <c r="L688" s="12"/>
      <c r="M688" s="116"/>
      <c r="N688" s="116"/>
      <c r="O688" s="12"/>
      <c r="P688" s="12"/>
    </row>
    <row r="689" spans="1:16" x14ac:dyDescent="0.25">
      <c r="A689" s="12"/>
      <c r="B689" s="12"/>
      <c r="C689" s="12"/>
      <c r="D689" s="12"/>
      <c r="E689" s="12"/>
      <c r="F689" s="12"/>
      <c r="G689" s="12"/>
      <c r="H689" s="12"/>
      <c r="I689" s="12"/>
      <c r="J689" s="12"/>
      <c r="K689" s="12"/>
      <c r="L689" s="12"/>
      <c r="M689" s="116"/>
      <c r="N689" s="116"/>
      <c r="O689" s="12"/>
      <c r="P689" s="12"/>
    </row>
    <row r="690" spans="1:16" x14ac:dyDescent="0.25">
      <c r="A690" s="12"/>
      <c r="B690" s="12"/>
      <c r="C690" s="12"/>
      <c r="D690" s="12"/>
      <c r="E690" s="12"/>
      <c r="F690" s="12"/>
      <c r="G690" s="12"/>
      <c r="H690" s="12"/>
      <c r="I690" s="12"/>
      <c r="J690" s="12"/>
      <c r="K690" s="12"/>
      <c r="L690" s="12"/>
      <c r="M690" s="116"/>
      <c r="N690" s="116"/>
      <c r="O690" s="12"/>
      <c r="P690" s="12"/>
    </row>
    <row r="691" spans="1:16" x14ac:dyDescent="0.25">
      <c r="A691" s="12"/>
      <c r="B691" s="12"/>
      <c r="C691" s="12"/>
      <c r="D691" s="12"/>
      <c r="E691" s="12"/>
      <c r="F691" s="12"/>
      <c r="G691" s="12"/>
      <c r="H691" s="12"/>
      <c r="I691" s="12"/>
      <c r="J691" s="12"/>
      <c r="K691" s="12"/>
      <c r="L691" s="12"/>
      <c r="M691" s="116"/>
      <c r="N691" s="116"/>
      <c r="O691" s="12"/>
      <c r="P691" s="12"/>
    </row>
    <row r="692" spans="1:16" x14ac:dyDescent="0.25">
      <c r="A692" s="12"/>
      <c r="B692" s="12"/>
      <c r="C692" s="12"/>
      <c r="D692" s="12"/>
      <c r="E692" s="12"/>
      <c r="F692" s="12"/>
      <c r="G692" s="12"/>
      <c r="H692" s="12"/>
      <c r="I692" s="12"/>
      <c r="J692" s="12"/>
      <c r="K692" s="12"/>
      <c r="L692" s="12"/>
      <c r="M692" s="116"/>
      <c r="N692" s="116"/>
      <c r="O692" s="12"/>
      <c r="P692" s="12"/>
    </row>
    <row r="693" spans="1:16" x14ac:dyDescent="0.25">
      <c r="A693" s="12"/>
      <c r="B693" s="12"/>
      <c r="C693" s="12"/>
      <c r="D693" s="12"/>
      <c r="E693" s="12"/>
      <c r="F693" s="12"/>
      <c r="G693" s="12"/>
      <c r="H693" s="12"/>
      <c r="I693" s="12"/>
      <c r="J693" s="12"/>
      <c r="K693" s="12"/>
      <c r="L693" s="12"/>
      <c r="M693" s="116"/>
      <c r="N693" s="116"/>
      <c r="O693" s="12"/>
      <c r="P693" s="12"/>
    </row>
    <row r="694" spans="1:16" x14ac:dyDescent="0.25">
      <c r="A694" s="12"/>
      <c r="B694" s="12"/>
      <c r="C694" s="12"/>
      <c r="D694" s="12"/>
      <c r="E694" s="12"/>
      <c r="F694" s="12"/>
      <c r="G694" s="12"/>
      <c r="H694" s="12"/>
      <c r="I694" s="12"/>
      <c r="J694" s="12"/>
      <c r="K694" s="12"/>
      <c r="L694" s="12"/>
      <c r="M694" s="116"/>
      <c r="N694" s="116"/>
      <c r="O694" s="12"/>
      <c r="P694" s="12"/>
    </row>
    <row r="695" spans="1:16" x14ac:dyDescent="0.25">
      <c r="A695" s="12"/>
      <c r="B695" s="12"/>
      <c r="C695" s="12"/>
      <c r="D695" s="12"/>
      <c r="E695" s="12"/>
      <c r="F695" s="12"/>
      <c r="G695" s="12"/>
      <c r="H695" s="12"/>
      <c r="I695" s="12"/>
      <c r="J695" s="12"/>
      <c r="K695" s="12"/>
      <c r="L695" s="12"/>
      <c r="M695" s="116"/>
      <c r="N695" s="116"/>
      <c r="O695" s="12"/>
      <c r="P695" s="12"/>
    </row>
    <row r="696" spans="1:16" x14ac:dyDescent="0.25">
      <c r="A696" s="12"/>
      <c r="B696" s="12"/>
      <c r="C696" s="12"/>
      <c r="D696" s="12"/>
      <c r="E696" s="12"/>
      <c r="F696" s="12"/>
      <c r="G696" s="12"/>
      <c r="H696" s="12"/>
      <c r="I696" s="12"/>
      <c r="J696" s="12"/>
      <c r="K696" s="12"/>
      <c r="L696" s="12"/>
      <c r="M696" s="116"/>
      <c r="N696" s="116"/>
      <c r="O696" s="12"/>
      <c r="P696" s="12"/>
    </row>
    <row r="697" spans="1:16" x14ac:dyDescent="0.25">
      <c r="A697" s="12"/>
      <c r="B697" s="12"/>
      <c r="C697" s="12"/>
      <c r="D697" s="12"/>
      <c r="E697" s="12"/>
      <c r="F697" s="12"/>
      <c r="G697" s="12"/>
      <c r="H697" s="12"/>
      <c r="I697" s="12"/>
      <c r="J697" s="12"/>
      <c r="K697" s="12"/>
      <c r="L697" s="12"/>
      <c r="M697" s="116"/>
      <c r="N697" s="116"/>
      <c r="O697" s="12"/>
      <c r="P697" s="12"/>
    </row>
    <row r="698" spans="1:16" x14ac:dyDescent="0.25">
      <c r="A698" s="12"/>
      <c r="B698" s="12"/>
      <c r="C698" s="12"/>
      <c r="D698" s="12"/>
      <c r="E698" s="12"/>
      <c r="F698" s="12"/>
      <c r="G698" s="12"/>
      <c r="H698" s="12"/>
      <c r="I698" s="12"/>
      <c r="J698" s="12"/>
      <c r="K698" s="12"/>
      <c r="L698" s="12"/>
      <c r="M698" s="116"/>
      <c r="N698" s="116"/>
      <c r="O698" s="12"/>
      <c r="P698" s="12"/>
    </row>
    <row r="699" spans="1:16" x14ac:dyDescent="0.25">
      <c r="A699" s="12"/>
      <c r="B699" s="12"/>
      <c r="C699" s="12"/>
      <c r="D699" s="12"/>
      <c r="E699" s="12"/>
      <c r="F699" s="12"/>
      <c r="G699" s="12"/>
      <c r="H699" s="12"/>
      <c r="I699" s="12"/>
      <c r="J699" s="12"/>
      <c r="K699" s="12"/>
      <c r="L699" s="12"/>
      <c r="M699" s="116"/>
      <c r="N699" s="116"/>
      <c r="O699" s="12"/>
      <c r="P699" s="12"/>
    </row>
    <row r="700" spans="1:16" x14ac:dyDescent="0.25">
      <c r="A700" s="12"/>
      <c r="B700" s="12"/>
      <c r="C700" s="12"/>
      <c r="D700" s="12"/>
      <c r="E700" s="12"/>
      <c r="F700" s="12"/>
      <c r="G700" s="12"/>
      <c r="H700" s="12"/>
      <c r="I700" s="12"/>
      <c r="J700" s="12"/>
      <c r="K700" s="12"/>
      <c r="L700" s="12"/>
      <c r="M700" s="116"/>
      <c r="N700" s="116"/>
      <c r="O700" s="12"/>
      <c r="P700" s="12"/>
    </row>
    <row r="701" spans="1:16" x14ac:dyDescent="0.25">
      <c r="A701" s="12"/>
      <c r="B701" s="12"/>
      <c r="C701" s="12"/>
      <c r="D701" s="12"/>
      <c r="E701" s="12"/>
      <c r="F701" s="12"/>
      <c r="G701" s="12"/>
      <c r="H701" s="12"/>
      <c r="I701" s="12"/>
      <c r="J701" s="12"/>
      <c r="K701" s="12"/>
      <c r="L701" s="12"/>
      <c r="M701" s="116"/>
      <c r="N701" s="116"/>
      <c r="O701" s="12"/>
      <c r="P701" s="12"/>
    </row>
    <row r="702" spans="1:16" x14ac:dyDescent="0.25">
      <c r="A702" s="12"/>
      <c r="B702" s="12"/>
      <c r="C702" s="12"/>
      <c r="D702" s="12"/>
      <c r="E702" s="12"/>
      <c r="F702" s="12"/>
      <c r="G702" s="12"/>
      <c r="H702" s="12"/>
      <c r="I702" s="12"/>
      <c r="J702" s="12"/>
      <c r="K702" s="12"/>
      <c r="L702" s="12"/>
      <c r="M702" s="116"/>
      <c r="N702" s="116"/>
      <c r="O702" s="12"/>
      <c r="P702" s="12"/>
    </row>
    <row r="703" spans="1:16" x14ac:dyDescent="0.25">
      <c r="A703" s="12"/>
      <c r="B703" s="12"/>
      <c r="C703" s="12"/>
      <c r="D703" s="12"/>
      <c r="E703" s="12"/>
      <c r="F703" s="12"/>
      <c r="G703" s="12"/>
      <c r="H703" s="12"/>
      <c r="I703" s="12"/>
      <c r="J703" s="12"/>
      <c r="K703" s="12"/>
      <c r="L703" s="12"/>
      <c r="M703" s="116"/>
      <c r="N703" s="116"/>
      <c r="O703" s="12"/>
      <c r="P703" s="12"/>
    </row>
    <row r="704" spans="1:16" x14ac:dyDescent="0.25">
      <c r="A704" s="12"/>
      <c r="B704" s="12"/>
      <c r="C704" s="12"/>
      <c r="D704" s="12"/>
      <c r="E704" s="12"/>
      <c r="F704" s="12"/>
      <c r="G704" s="12"/>
      <c r="H704" s="12"/>
      <c r="I704" s="12"/>
      <c r="J704" s="12"/>
      <c r="K704" s="12"/>
      <c r="L704" s="12"/>
      <c r="M704" s="116"/>
      <c r="N704" s="116"/>
      <c r="O704" s="12"/>
      <c r="P704" s="12"/>
    </row>
    <row r="705" spans="1:16" x14ac:dyDescent="0.25">
      <c r="A705" s="12"/>
      <c r="B705" s="12"/>
      <c r="C705" s="12"/>
      <c r="D705" s="12"/>
      <c r="E705" s="12"/>
      <c r="F705" s="12"/>
      <c r="G705" s="12"/>
      <c r="H705" s="12"/>
      <c r="I705" s="12"/>
      <c r="J705" s="12"/>
      <c r="K705" s="12"/>
      <c r="L705" s="12"/>
      <c r="M705" s="116"/>
      <c r="N705" s="116"/>
      <c r="O705" s="12"/>
      <c r="P705" s="12"/>
    </row>
    <row r="706" spans="1:16" x14ac:dyDescent="0.25">
      <c r="A706" s="12"/>
      <c r="B706" s="12"/>
      <c r="C706" s="12"/>
      <c r="D706" s="12"/>
      <c r="E706" s="12"/>
      <c r="F706" s="12"/>
      <c r="G706" s="12"/>
      <c r="H706" s="12"/>
      <c r="I706" s="12"/>
      <c r="J706" s="12"/>
      <c r="K706" s="12"/>
      <c r="L706" s="12"/>
      <c r="M706" s="116"/>
      <c r="N706" s="116"/>
      <c r="O706" s="12"/>
      <c r="P706" s="12"/>
    </row>
    <row r="707" spans="1:16" x14ac:dyDescent="0.25">
      <c r="A707" s="12"/>
      <c r="B707" s="12"/>
      <c r="C707" s="12"/>
      <c r="D707" s="12"/>
      <c r="E707" s="12"/>
      <c r="F707" s="12"/>
      <c r="G707" s="12"/>
      <c r="H707" s="12"/>
      <c r="I707" s="12"/>
      <c r="J707" s="12"/>
      <c r="K707" s="12"/>
      <c r="L707" s="12"/>
      <c r="M707" s="116"/>
      <c r="N707" s="116"/>
      <c r="O707" s="12"/>
      <c r="P707" s="12"/>
    </row>
    <row r="708" spans="1:16" x14ac:dyDescent="0.25">
      <c r="A708" s="12"/>
      <c r="B708" s="12"/>
      <c r="C708" s="12"/>
      <c r="D708" s="12"/>
      <c r="E708" s="12"/>
      <c r="F708" s="12"/>
      <c r="G708" s="12"/>
      <c r="H708" s="12"/>
      <c r="I708" s="12"/>
      <c r="J708" s="12"/>
      <c r="K708" s="12"/>
      <c r="L708" s="12"/>
      <c r="M708" s="116"/>
      <c r="N708" s="116"/>
      <c r="O708" s="12"/>
      <c r="P708" s="12"/>
    </row>
    <row r="709" spans="1:16" x14ac:dyDescent="0.25">
      <c r="A709" s="12"/>
      <c r="B709" s="12"/>
      <c r="C709" s="12"/>
      <c r="D709" s="12"/>
      <c r="E709" s="12"/>
      <c r="F709" s="12"/>
      <c r="G709" s="12"/>
      <c r="H709" s="12"/>
      <c r="I709" s="12"/>
      <c r="J709" s="12"/>
      <c r="K709" s="12"/>
      <c r="L709" s="12"/>
      <c r="M709" s="116"/>
      <c r="N709" s="116"/>
      <c r="O709" s="12"/>
      <c r="P709" s="12"/>
    </row>
    <row r="710" spans="1:16" x14ac:dyDescent="0.25">
      <c r="A710" s="12"/>
      <c r="B710" s="12"/>
      <c r="C710" s="12"/>
      <c r="D710" s="12"/>
      <c r="E710" s="12"/>
      <c r="F710" s="12"/>
      <c r="G710" s="12"/>
      <c r="H710" s="12"/>
      <c r="I710" s="12"/>
      <c r="J710" s="12"/>
      <c r="K710" s="12"/>
      <c r="L710" s="12"/>
      <c r="M710" s="116"/>
      <c r="N710" s="116"/>
      <c r="O710" s="12"/>
      <c r="P710" s="12"/>
    </row>
    <row r="711" spans="1:16" x14ac:dyDescent="0.25">
      <c r="A711" s="12"/>
      <c r="B711" s="12"/>
      <c r="C711" s="12"/>
      <c r="D711" s="12"/>
      <c r="E711" s="12"/>
      <c r="F711" s="12"/>
      <c r="G711" s="12"/>
      <c r="H711" s="12"/>
      <c r="I711" s="12"/>
      <c r="J711" s="12"/>
      <c r="K711" s="12"/>
      <c r="L711" s="12"/>
      <c r="M711" s="116"/>
      <c r="N711" s="116"/>
      <c r="O711" s="12"/>
      <c r="P711" s="12"/>
    </row>
    <row r="712" spans="1:16" x14ac:dyDescent="0.25">
      <c r="A712" s="12"/>
      <c r="B712" s="12"/>
      <c r="C712" s="12"/>
      <c r="D712" s="12"/>
      <c r="E712" s="12"/>
      <c r="F712" s="12"/>
      <c r="G712" s="12"/>
      <c r="H712" s="12"/>
      <c r="I712" s="12"/>
      <c r="J712" s="12"/>
      <c r="K712" s="12"/>
      <c r="L712" s="12"/>
      <c r="M712" s="116"/>
      <c r="N712" s="116"/>
      <c r="O712" s="12"/>
      <c r="P712" s="12"/>
    </row>
    <row r="713" spans="1:16" x14ac:dyDescent="0.25">
      <c r="A713" s="12"/>
      <c r="B713" s="12"/>
      <c r="C713" s="12"/>
      <c r="D713" s="12"/>
      <c r="E713" s="12"/>
      <c r="F713" s="12"/>
      <c r="G713" s="12"/>
      <c r="H713" s="12"/>
      <c r="I713" s="12"/>
      <c r="J713" s="12"/>
      <c r="K713" s="12"/>
      <c r="L713" s="12"/>
      <c r="M713" s="116"/>
      <c r="N713" s="116"/>
      <c r="O713" s="12"/>
      <c r="P713" s="12"/>
    </row>
    <row r="714" spans="1:16" x14ac:dyDescent="0.25">
      <c r="A714" s="12"/>
      <c r="B714" s="12"/>
      <c r="C714" s="12"/>
      <c r="D714" s="12"/>
      <c r="E714" s="12"/>
      <c r="F714" s="12"/>
      <c r="G714" s="12"/>
      <c r="H714" s="12"/>
      <c r="I714" s="12"/>
      <c r="J714" s="12"/>
      <c r="K714" s="12"/>
      <c r="L714" s="12"/>
      <c r="M714" s="116"/>
      <c r="N714" s="116"/>
      <c r="O714" s="12"/>
      <c r="P714" s="12"/>
    </row>
    <row r="715" spans="1:16" x14ac:dyDescent="0.25">
      <c r="A715" s="12"/>
      <c r="B715" s="12"/>
      <c r="C715" s="12"/>
      <c r="D715" s="12"/>
      <c r="E715" s="12"/>
      <c r="F715" s="12"/>
      <c r="G715" s="12"/>
      <c r="H715" s="12"/>
      <c r="I715" s="12"/>
      <c r="J715" s="12"/>
      <c r="K715" s="12"/>
      <c r="L715" s="12"/>
      <c r="M715" s="116"/>
      <c r="N715" s="116"/>
      <c r="O715" s="12"/>
      <c r="P715" s="12"/>
    </row>
    <row r="716" spans="1:16" x14ac:dyDescent="0.25">
      <c r="A716" s="12"/>
      <c r="B716" s="12"/>
      <c r="C716" s="12"/>
      <c r="D716" s="12"/>
      <c r="E716" s="12"/>
      <c r="F716" s="12"/>
      <c r="G716" s="12"/>
      <c r="H716" s="12"/>
      <c r="I716" s="12"/>
      <c r="J716" s="12"/>
      <c r="K716" s="12"/>
      <c r="L716" s="12"/>
      <c r="M716" s="116"/>
      <c r="N716" s="116"/>
      <c r="O716" s="12"/>
      <c r="P716" s="12"/>
    </row>
    <row r="717" spans="1:16" x14ac:dyDescent="0.25">
      <c r="A717" s="12"/>
      <c r="B717" s="12"/>
      <c r="C717" s="12"/>
      <c r="D717" s="12"/>
      <c r="E717" s="12"/>
      <c r="F717" s="12"/>
      <c r="G717" s="12"/>
      <c r="H717" s="12"/>
      <c r="I717" s="12"/>
      <c r="J717" s="12"/>
      <c r="K717" s="12"/>
      <c r="L717" s="12"/>
      <c r="M717" s="116"/>
      <c r="N717" s="116"/>
      <c r="O717" s="12"/>
      <c r="P717" s="12"/>
    </row>
    <row r="718" spans="1:16" x14ac:dyDescent="0.25">
      <c r="A718" s="12"/>
      <c r="B718" s="12"/>
      <c r="C718" s="12"/>
      <c r="D718" s="12"/>
      <c r="E718" s="12"/>
      <c r="F718" s="12"/>
      <c r="G718" s="12"/>
      <c r="H718" s="12"/>
      <c r="I718" s="12"/>
      <c r="J718" s="12"/>
      <c r="K718" s="12"/>
      <c r="L718" s="12"/>
      <c r="M718" s="116"/>
      <c r="N718" s="116"/>
      <c r="O718" s="12"/>
      <c r="P718" s="12"/>
    </row>
    <row r="719" spans="1:16" x14ac:dyDescent="0.25">
      <c r="A719" s="12"/>
      <c r="B719" s="12"/>
      <c r="C719" s="12"/>
      <c r="D719" s="12"/>
      <c r="E719" s="12"/>
      <c r="F719" s="12"/>
      <c r="G719" s="12"/>
      <c r="H719" s="12"/>
      <c r="I719" s="12"/>
      <c r="J719" s="12"/>
      <c r="K719" s="12"/>
      <c r="L719" s="12"/>
      <c r="M719" s="116"/>
      <c r="N719" s="116"/>
      <c r="O719" s="12"/>
      <c r="P719" s="12"/>
    </row>
    <row r="720" spans="1:16" x14ac:dyDescent="0.25">
      <c r="A720" s="12"/>
      <c r="B720" s="12"/>
      <c r="C720" s="12"/>
      <c r="D720" s="12"/>
      <c r="E720" s="12"/>
      <c r="F720" s="12"/>
      <c r="G720" s="12"/>
      <c r="H720" s="12"/>
      <c r="I720" s="12"/>
      <c r="J720" s="12"/>
      <c r="K720" s="12"/>
      <c r="L720" s="12"/>
      <c r="M720" s="116"/>
      <c r="N720" s="116"/>
      <c r="O720" s="12"/>
      <c r="P720" s="12"/>
    </row>
    <row r="721" spans="1:16" x14ac:dyDescent="0.25">
      <c r="A721" s="12"/>
      <c r="B721" s="12"/>
      <c r="C721" s="12"/>
      <c r="D721" s="12"/>
      <c r="E721" s="12"/>
      <c r="F721" s="12"/>
      <c r="G721" s="12"/>
      <c r="H721" s="12"/>
      <c r="I721" s="12"/>
      <c r="J721" s="12"/>
      <c r="K721" s="12"/>
      <c r="L721" s="12"/>
      <c r="M721" s="116"/>
      <c r="N721" s="116"/>
      <c r="O721" s="12"/>
      <c r="P721" s="12"/>
    </row>
    <row r="722" spans="1:16" x14ac:dyDescent="0.25">
      <c r="A722" s="12"/>
      <c r="B722" s="12"/>
      <c r="C722" s="12"/>
      <c r="D722" s="12"/>
      <c r="E722" s="12"/>
      <c r="F722" s="12"/>
      <c r="G722" s="12"/>
      <c r="H722" s="12"/>
      <c r="I722" s="12"/>
      <c r="J722" s="12"/>
      <c r="K722" s="12"/>
      <c r="L722" s="12"/>
      <c r="M722" s="116"/>
      <c r="N722" s="116"/>
      <c r="O722" s="12"/>
      <c r="P722" s="12"/>
    </row>
    <row r="723" spans="1:16" x14ac:dyDescent="0.25">
      <c r="A723" s="12"/>
      <c r="B723" s="12"/>
      <c r="C723" s="12"/>
      <c r="D723" s="12"/>
      <c r="E723" s="12"/>
      <c r="F723" s="12"/>
      <c r="G723" s="12"/>
      <c r="H723" s="12"/>
      <c r="I723" s="12"/>
      <c r="J723" s="12"/>
      <c r="K723" s="12"/>
      <c r="L723" s="12"/>
      <c r="M723" s="116"/>
      <c r="N723" s="116"/>
      <c r="O723" s="12"/>
      <c r="P723" s="12"/>
    </row>
    <row r="724" spans="1:16" x14ac:dyDescent="0.25">
      <c r="A724" s="12"/>
      <c r="B724" s="12"/>
      <c r="C724" s="12"/>
      <c r="D724" s="12"/>
      <c r="E724" s="12"/>
      <c r="F724" s="12"/>
      <c r="G724" s="12"/>
      <c r="H724" s="12"/>
      <c r="I724" s="12"/>
      <c r="J724" s="12"/>
      <c r="K724" s="12"/>
      <c r="L724" s="12"/>
      <c r="M724" s="116"/>
      <c r="N724" s="116"/>
      <c r="O724" s="12"/>
      <c r="P724" s="12"/>
    </row>
    <row r="725" spans="1:16" x14ac:dyDescent="0.25">
      <c r="A725" s="12"/>
      <c r="B725" s="12"/>
      <c r="C725" s="12"/>
      <c r="D725" s="12"/>
      <c r="E725" s="12"/>
      <c r="F725" s="12"/>
      <c r="G725" s="12"/>
      <c r="H725" s="12"/>
      <c r="I725" s="12"/>
      <c r="J725" s="12"/>
      <c r="K725" s="12"/>
      <c r="L725" s="12"/>
      <c r="M725" s="116"/>
      <c r="N725" s="116"/>
      <c r="O725" s="12"/>
      <c r="P725" s="12"/>
    </row>
    <row r="726" spans="1:16" x14ac:dyDescent="0.25">
      <c r="A726" s="12"/>
      <c r="B726" s="12"/>
      <c r="C726" s="12"/>
      <c r="D726" s="12"/>
      <c r="E726" s="12"/>
      <c r="F726" s="12"/>
      <c r="G726" s="12"/>
      <c r="H726" s="12"/>
      <c r="I726" s="12"/>
      <c r="J726" s="12"/>
      <c r="K726" s="12"/>
      <c r="L726" s="12"/>
      <c r="M726" s="116"/>
      <c r="N726" s="116"/>
      <c r="O726" s="12"/>
      <c r="P726" s="12"/>
    </row>
    <row r="727" spans="1:16" x14ac:dyDescent="0.25">
      <c r="A727" s="12"/>
      <c r="B727" s="12"/>
      <c r="C727" s="12"/>
      <c r="D727" s="12"/>
      <c r="E727" s="12"/>
      <c r="F727" s="12"/>
      <c r="G727" s="12"/>
      <c r="H727" s="12"/>
      <c r="I727" s="12"/>
      <c r="J727" s="12"/>
      <c r="K727" s="12"/>
      <c r="L727" s="12"/>
      <c r="M727" s="116"/>
      <c r="N727" s="116"/>
      <c r="O727" s="12"/>
      <c r="P727" s="12"/>
    </row>
    <row r="728" spans="1:16" x14ac:dyDescent="0.25">
      <c r="A728" s="12"/>
      <c r="B728" s="12"/>
      <c r="C728" s="12"/>
      <c r="D728" s="12"/>
      <c r="E728" s="12"/>
      <c r="F728" s="12"/>
      <c r="G728" s="12"/>
      <c r="H728" s="12"/>
      <c r="I728" s="12"/>
      <c r="J728" s="12"/>
      <c r="K728" s="12"/>
      <c r="L728" s="12"/>
      <c r="M728" s="116"/>
      <c r="N728" s="116"/>
      <c r="O728" s="12"/>
      <c r="P728" s="12"/>
    </row>
    <row r="729" spans="1:16" x14ac:dyDescent="0.25">
      <c r="A729" s="12"/>
      <c r="B729" s="12"/>
      <c r="C729" s="12"/>
      <c r="D729" s="12"/>
      <c r="E729" s="12"/>
      <c r="F729" s="12"/>
      <c r="G729" s="12"/>
      <c r="H729" s="12"/>
      <c r="I729" s="12"/>
      <c r="J729" s="12"/>
      <c r="K729" s="12"/>
      <c r="L729" s="12"/>
      <c r="M729" s="116"/>
      <c r="N729" s="116"/>
      <c r="O729" s="12"/>
      <c r="P729" s="12"/>
    </row>
    <row r="730" spans="1:16" x14ac:dyDescent="0.25">
      <c r="A730" s="12"/>
      <c r="B730" s="12"/>
      <c r="C730" s="12"/>
      <c r="D730" s="12"/>
      <c r="E730" s="12"/>
      <c r="F730" s="12"/>
      <c r="G730" s="12"/>
      <c r="H730" s="12"/>
      <c r="I730" s="12"/>
      <c r="J730" s="12"/>
      <c r="K730" s="12"/>
      <c r="L730" s="12"/>
      <c r="M730" s="116"/>
      <c r="N730" s="116"/>
      <c r="O730" s="12"/>
      <c r="P730" s="12"/>
    </row>
    <row r="731" spans="1:16" x14ac:dyDescent="0.25">
      <c r="A731" s="12"/>
      <c r="B731" s="12"/>
      <c r="C731" s="12"/>
      <c r="D731" s="12"/>
      <c r="E731" s="12"/>
      <c r="F731" s="12"/>
      <c r="G731" s="12"/>
      <c r="H731" s="12"/>
      <c r="I731" s="12"/>
      <c r="J731" s="12"/>
      <c r="K731" s="12"/>
      <c r="L731" s="12"/>
      <c r="M731" s="116"/>
      <c r="N731" s="116"/>
      <c r="O731" s="12"/>
      <c r="P731" s="12"/>
    </row>
    <row r="732" spans="1:16" x14ac:dyDescent="0.25">
      <c r="A732" s="12"/>
      <c r="B732" s="12"/>
      <c r="C732" s="12"/>
      <c r="D732" s="12"/>
      <c r="E732" s="12"/>
      <c r="F732" s="12"/>
      <c r="G732" s="12"/>
      <c r="H732" s="12"/>
      <c r="I732" s="12"/>
      <c r="J732" s="12"/>
      <c r="K732" s="12"/>
      <c r="L732" s="12"/>
      <c r="M732" s="116"/>
      <c r="N732" s="116"/>
      <c r="O732" s="12"/>
      <c r="P732" s="12"/>
    </row>
    <row r="733" spans="1:16" x14ac:dyDescent="0.25">
      <c r="A733" s="12"/>
      <c r="B733" s="12"/>
      <c r="C733" s="12"/>
      <c r="D733" s="12"/>
      <c r="E733" s="12"/>
      <c r="F733" s="12"/>
      <c r="G733" s="12"/>
      <c r="H733" s="12"/>
      <c r="I733" s="12"/>
      <c r="J733" s="12"/>
      <c r="K733" s="12"/>
      <c r="L733" s="12"/>
      <c r="M733" s="116"/>
      <c r="N733" s="116"/>
      <c r="O733" s="12"/>
      <c r="P733" s="12"/>
    </row>
    <row r="734" spans="1:16" x14ac:dyDescent="0.25">
      <c r="A734" s="12"/>
      <c r="B734" s="12"/>
      <c r="C734" s="12"/>
      <c r="D734" s="12"/>
      <c r="E734" s="12"/>
      <c r="F734" s="12"/>
      <c r="G734" s="12"/>
      <c r="H734" s="12"/>
      <c r="I734" s="12"/>
      <c r="J734" s="12"/>
      <c r="K734" s="12"/>
      <c r="L734" s="12"/>
      <c r="M734" s="116"/>
      <c r="N734" s="116"/>
      <c r="O734" s="12"/>
      <c r="P734" s="12"/>
    </row>
    <row r="735" spans="1:16" x14ac:dyDescent="0.25">
      <c r="A735" s="12"/>
      <c r="B735" s="12"/>
      <c r="C735" s="12"/>
      <c r="D735" s="12"/>
      <c r="E735" s="12"/>
      <c r="F735" s="12"/>
      <c r="G735" s="12"/>
      <c r="H735" s="12"/>
      <c r="I735" s="12"/>
      <c r="J735" s="12"/>
      <c r="K735" s="12"/>
      <c r="L735" s="12"/>
      <c r="M735" s="116"/>
      <c r="N735" s="116"/>
      <c r="O735" s="12"/>
      <c r="P735" s="12"/>
    </row>
    <row r="736" spans="1:16" x14ac:dyDescent="0.25">
      <c r="A736" s="12"/>
      <c r="B736" s="12"/>
      <c r="C736" s="12"/>
      <c r="D736" s="12"/>
      <c r="E736" s="12"/>
      <c r="F736" s="12"/>
      <c r="G736" s="12"/>
      <c r="H736" s="12"/>
      <c r="I736" s="12"/>
      <c r="J736" s="12"/>
      <c r="K736" s="12"/>
      <c r="L736" s="12"/>
      <c r="M736" s="116"/>
      <c r="N736" s="116"/>
      <c r="O736" s="12"/>
      <c r="P736" s="12"/>
    </row>
    <row r="737" spans="1:16" x14ac:dyDescent="0.25">
      <c r="A737" s="12"/>
      <c r="B737" s="12"/>
      <c r="C737" s="12"/>
      <c r="D737" s="12"/>
      <c r="E737" s="12"/>
      <c r="F737" s="12"/>
      <c r="G737" s="12"/>
      <c r="H737" s="12"/>
      <c r="I737" s="12"/>
      <c r="J737" s="12"/>
      <c r="K737" s="12"/>
      <c r="L737" s="12"/>
      <c r="M737" s="116"/>
      <c r="N737" s="116"/>
      <c r="O737" s="12"/>
      <c r="P737" s="12"/>
    </row>
    <row r="738" spans="1:16" x14ac:dyDescent="0.25">
      <c r="A738" s="12"/>
      <c r="B738" s="12"/>
      <c r="C738" s="12"/>
      <c r="D738" s="12"/>
      <c r="E738" s="12"/>
      <c r="F738" s="12"/>
      <c r="G738" s="12"/>
      <c r="H738" s="12"/>
      <c r="I738" s="12"/>
      <c r="J738" s="12"/>
      <c r="K738" s="12"/>
      <c r="L738" s="12"/>
      <c r="M738" s="116"/>
      <c r="N738" s="116"/>
      <c r="O738" s="12"/>
      <c r="P738" s="12"/>
    </row>
    <row r="739" spans="1:16" x14ac:dyDescent="0.25">
      <c r="A739" s="12"/>
      <c r="B739" s="12"/>
      <c r="C739" s="12"/>
      <c r="D739" s="12"/>
      <c r="E739" s="12"/>
      <c r="F739" s="12"/>
      <c r="G739" s="12"/>
      <c r="H739" s="12"/>
      <c r="I739" s="12"/>
      <c r="J739" s="12"/>
      <c r="K739" s="12"/>
      <c r="L739" s="12"/>
      <c r="M739" s="116"/>
      <c r="N739" s="116"/>
      <c r="O739" s="12"/>
      <c r="P739" s="12"/>
    </row>
    <row r="740" spans="1:16" x14ac:dyDescent="0.25">
      <c r="A740" s="12"/>
      <c r="B740" s="12"/>
      <c r="C740" s="12"/>
      <c r="D740" s="12"/>
      <c r="E740" s="12"/>
      <c r="F740" s="12"/>
      <c r="G740" s="12"/>
      <c r="H740" s="12"/>
      <c r="I740" s="12"/>
      <c r="J740" s="12"/>
      <c r="K740" s="12"/>
      <c r="L740" s="12"/>
      <c r="M740" s="116"/>
      <c r="N740" s="116"/>
      <c r="O740" s="12"/>
      <c r="P740" s="12"/>
    </row>
    <row r="741" spans="1:16" x14ac:dyDescent="0.25">
      <c r="A741" s="12"/>
      <c r="B741" s="12"/>
      <c r="C741" s="12"/>
      <c r="D741" s="12"/>
      <c r="E741" s="12"/>
      <c r="F741" s="12"/>
      <c r="G741" s="12"/>
      <c r="H741" s="12"/>
      <c r="I741" s="12"/>
      <c r="J741" s="12"/>
      <c r="K741" s="12"/>
      <c r="L741" s="12"/>
      <c r="M741" s="116"/>
      <c r="N741" s="116"/>
      <c r="O741" s="12"/>
      <c r="P741" s="12"/>
    </row>
    <row r="742" spans="1:16" x14ac:dyDescent="0.25">
      <c r="A742" s="12"/>
      <c r="B742" s="12"/>
      <c r="C742" s="12"/>
      <c r="D742" s="12"/>
      <c r="E742" s="12"/>
      <c r="F742" s="12"/>
      <c r="G742" s="12"/>
      <c r="H742" s="12"/>
      <c r="I742" s="12"/>
      <c r="J742" s="12"/>
      <c r="K742" s="12"/>
      <c r="L742" s="12"/>
      <c r="M742" s="116"/>
      <c r="N742" s="116"/>
      <c r="O742" s="12"/>
      <c r="P742" s="12"/>
    </row>
    <row r="743" spans="1:16" x14ac:dyDescent="0.25">
      <c r="A743" s="12"/>
      <c r="B743" s="12"/>
      <c r="C743" s="12"/>
      <c r="D743" s="12"/>
      <c r="E743" s="12"/>
      <c r="F743" s="12"/>
      <c r="G743" s="12"/>
      <c r="H743" s="12"/>
      <c r="I743" s="12"/>
      <c r="J743" s="12"/>
      <c r="K743" s="12"/>
      <c r="L743" s="12"/>
      <c r="M743" s="116"/>
      <c r="N743" s="116"/>
      <c r="O743" s="12"/>
      <c r="P743" s="12"/>
    </row>
    <row r="744" spans="1:16" x14ac:dyDescent="0.25">
      <c r="A744" s="12"/>
      <c r="B744" s="12"/>
      <c r="C744" s="12"/>
      <c r="D744" s="12"/>
      <c r="E744" s="12"/>
      <c r="F744" s="12"/>
      <c r="G744" s="12"/>
      <c r="H744" s="12"/>
      <c r="I744" s="12"/>
      <c r="J744" s="12"/>
      <c r="K744" s="12"/>
      <c r="L744" s="12"/>
      <c r="M744" s="116"/>
      <c r="N744" s="116"/>
      <c r="O744" s="12"/>
      <c r="P744" s="12"/>
    </row>
    <row r="745" spans="1:16" x14ac:dyDescent="0.25">
      <c r="A745" s="12"/>
      <c r="B745" s="12"/>
      <c r="C745" s="12"/>
      <c r="D745" s="12"/>
      <c r="E745" s="12"/>
      <c r="F745" s="12"/>
      <c r="G745" s="12"/>
      <c r="H745" s="12"/>
      <c r="I745" s="12"/>
      <c r="J745" s="12"/>
      <c r="K745" s="12"/>
      <c r="L745" s="12"/>
      <c r="M745" s="116"/>
      <c r="N745" s="116"/>
      <c r="O745" s="12"/>
      <c r="P745" s="12"/>
    </row>
    <row r="746" spans="1:16" x14ac:dyDescent="0.25">
      <c r="A746" s="12"/>
      <c r="B746" s="12"/>
      <c r="C746" s="12"/>
      <c r="D746" s="12"/>
      <c r="E746" s="12"/>
      <c r="F746" s="12"/>
      <c r="G746" s="12"/>
      <c r="H746" s="12"/>
      <c r="I746" s="12"/>
      <c r="J746" s="12"/>
      <c r="K746" s="12"/>
      <c r="L746" s="12"/>
      <c r="M746" s="116"/>
      <c r="N746" s="116"/>
      <c r="O746" s="12"/>
      <c r="P746" s="12"/>
    </row>
    <row r="747" spans="1:16" x14ac:dyDescent="0.25">
      <c r="A747" s="12"/>
      <c r="B747" s="12"/>
      <c r="C747" s="12"/>
      <c r="D747" s="12"/>
      <c r="E747" s="12"/>
      <c r="F747" s="12"/>
      <c r="G747" s="12"/>
      <c r="H747" s="12"/>
      <c r="I747" s="12"/>
      <c r="J747" s="12"/>
      <c r="K747" s="12"/>
      <c r="L747" s="12"/>
      <c r="M747" s="116"/>
      <c r="N747" s="116"/>
      <c r="O747" s="12"/>
      <c r="P747" s="12"/>
    </row>
    <row r="748" spans="1:16" x14ac:dyDescent="0.25">
      <c r="A748" s="12"/>
      <c r="B748" s="12"/>
      <c r="C748" s="12"/>
      <c r="D748" s="12"/>
      <c r="E748" s="12"/>
      <c r="F748" s="12"/>
      <c r="G748" s="12"/>
      <c r="H748" s="12"/>
      <c r="I748" s="12"/>
      <c r="J748" s="12"/>
      <c r="K748" s="12"/>
      <c r="L748" s="12"/>
      <c r="M748" s="116"/>
      <c r="N748" s="116"/>
      <c r="O748" s="12"/>
      <c r="P748" s="12"/>
    </row>
    <row r="749" spans="1:16" x14ac:dyDescent="0.25">
      <c r="A749" s="12"/>
      <c r="B749" s="12"/>
      <c r="C749" s="12"/>
      <c r="D749" s="12"/>
      <c r="E749" s="12"/>
      <c r="F749" s="12"/>
      <c r="G749" s="12"/>
      <c r="H749" s="12"/>
      <c r="I749" s="12"/>
      <c r="J749" s="12"/>
      <c r="K749" s="12"/>
      <c r="L749" s="12"/>
      <c r="M749" s="116"/>
      <c r="N749" s="116"/>
      <c r="O749" s="12"/>
      <c r="P749" s="12"/>
    </row>
    <row r="750" spans="1:16" x14ac:dyDescent="0.25">
      <c r="A750" s="12"/>
      <c r="B750" s="12"/>
      <c r="C750" s="12"/>
      <c r="D750" s="12"/>
      <c r="E750" s="12"/>
      <c r="F750" s="12"/>
      <c r="G750" s="12"/>
      <c r="H750" s="12"/>
      <c r="I750" s="12"/>
      <c r="J750" s="12"/>
      <c r="K750" s="12"/>
      <c r="L750" s="12"/>
      <c r="M750" s="116"/>
      <c r="N750" s="116"/>
      <c r="O750" s="12"/>
      <c r="P750" s="12"/>
    </row>
    <row r="751" spans="1:16" x14ac:dyDescent="0.25">
      <c r="A751" s="12"/>
      <c r="B751" s="12"/>
      <c r="C751" s="12"/>
      <c r="D751" s="12"/>
      <c r="E751" s="12"/>
      <c r="F751" s="12"/>
      <c r="G751" s="12"/>
      <c r="H751" s="12"/>
      <c r="I751" s="12"/>
      <c r="J751" s="12"/>
      <c r="K751" s="12"/>
      <c r="L751" s="12"/>
      <c r="M751" s="116"/>
      <c r="N751" s="116"/>
      <c r="O751" s="12"/>
      <c r="P751" s="12"/>
    </row>
    <row r="752" spans="1:16" x14ac:dyDescent="0.25">
      <c r="A752" s="12"/>
      <c r="B752" s="12"/>
      <c r="C752" s="12"/>
      <c r="D752" s="12"/>
      <c r="E752" s="12"/>
      <c r="F752" s="12"/>
      <c r="G752" s="12"/>
      <c r="H752" s="12"/>
      <c r="I752" s="12"/>
      <c r="J752" s="12"/>
      <c r="K752" s="12"/>
      <c r="L752" s="12"/>
      <c r="M752" s="116"/>
      <c r="N752" s="116"/>
      <c r="O752" s="12"/>
      <c r="P752" s="12"/>
    </row>
    <row r="753" spans="1:16" x14ac:dyDescent="0.25">
      <c r="A753" s="12"/>
      <c r="B753" s="12"/>
      <c r="C753" s="12"/>
      <c r="D753" s="12"/>
      <c r="E753" s="12"/>
      <c r="F753" s="12"/>
      <c r="G753" s="12"/>
      <c r="H753" s="12"/>
      <c r="I753" s="12"/>
      <c r="J753" s="12"/>
      <c r="K753" s="12"/>
      <c r="L753" s="12"/>
      <c r="M753" s="116"/>
      <c r="N753" s="116"/>
      <c r="O753" s="12"/>
      <c r="P753" s="12"/>
    </row>
    <row r="754" spans="1:16" x14ac:dyDescent="0.25">
      <c r="A754" s="12"/>
      <c r="B754" s="12"/>
      <c r="C754" s="12"/>
      <c r="D754" s="12"/>
      <c r="E754" s="12"/>
      <c r="F754" s="12"/>
      <c r="G754" s="12"/>
      <c r="H754" s="12"/>
      <c r="I754" s="12"/>
      <c r="J754" s="12"/>
      <c r="K754" s="12"/>
      <c r="L754" s="12"/>
      <c r="M754" s="116"/>
      <c r="N754" s="116"/>
      <c r="O754" s="12"/>
      <c r="P754" s="12"/>
    </row>
    <row r="755" spans="1:16" x14ac:dyDescent="0.25">
      <c r="A755" s="12"/>
      <c r="B755" s="12"/>
      <c r="C755" s="12"/>
      <c r="D755" s="12"/>
      <c r="E755" s="12"/>
      <c r="F755" s="12"/>
      <c r="G755" s="12"/>
      <c r="H755" s="12"/>
      <c r="I755" s="12"/>
      <c r="J755" s="12"/>
      <c r="K755" s="12"/>
      <c r="L755" s="12"/>
      <c r="M755" s="116"/>
      <c r="N755" s="116"/>
      <c r="O755" s="12"/>
      <c r="P755" s="12"/>
    </row>
    <row r="756" spans="1:16" x14ac:dyDescent="0.25">
      <c r="A756" s="12"/>
      <c r="B756" s="12"/>
      <c r="C756" s="12"/>
      <c r="D756" s="12"/>
      <c r="E756" s="12"/>
      <c r="F756" s="12"/>
      <c r="G756" s="12"/>
      <c r="H756" s="12"/>
      <c r="I756" s="12"/>
      <c r="J756" s="12"/>
      <c r="K756" s="12"/>
      <c r="L756" s="12"/>
      <c r="M756" s="116"/>
      <c r="N756" s="116"/>
      <c r="O756" s="12"/>
      <c r="P756" s="12"/>
    </row>
    <row r="757" spans="1:16" x14ac:dyDescent="0.25">
      <c r="A757" s="12"/>
      <c r="B757" s="12"/>
      <c r="C757" s="12"/>
      <c r="D757" s="12"/>
      <c r="E757" s="12"/>
      <c r="F757" s="12"/>
      <c r="G757" s="12"/>
      <c r="H757" s="12"/>
      <c r="I757" s="12"/>
      <c r="J757" s="12"/>
      <c r="K757" s="12"/>
      <c r="L757" s="12"/>
      <c r="M757" s="116"/>
      <c r="N757" s="116"/>
      <c r="O757" s="12"/>
      <c r="P757" s="12"/>
    </row>
    <row r="758" spans="1:16" x14ac:dyDescent="0.25">
      <c r="A758" s="12"/>
      <c r="B758" s="12"/>
      <c r="C758" s="12"/>
      <c r="D758" s="12"/>
      <c r="E758" s="12"/>
      <c r="F758" s="12"/>
      <c r="G758" s="12"/>
      <c r="H758" s="12"/>
      <c r="I758" s="12"/>
      <c r="J758" s="12"/>
      <c r="K758" s="12"/>
      <c r="L758" s="12"/>
      <c r="M758" s="116"/>
      <c r="N758" s="116"/>
      <c r="O758" s="12"/>
      <c r="P758" s="12"/>
    </row>
    <row r="759" spans="1:16" x14ac:dyDescent="0.25">
      <c r="A759" s="12"/>
      <c r="B759" s="12"/>
      <c r="C759" s="12"/>
      <c r="D759" s="12"/>
      <c r="E759" s="12"/>
      <c r="F759" s="12"/>
      <c r="G759" s="12"/>
      <c r="H759" s="12"/>
      <c r="I759" s="12"/>
      <c r="J759" s="12"/>
      <c r="K759" s="12"/>
      <c r="L759" s="12"/>
      <c r="M759" s="116"/>
      <c r="N759" s="116"/>
      <c r="O759" s="12"/>
      <c r="P759" s="12"/>
    </row>
    <row r="760" spans="1:16" x14ac:dyDescent="0.25">
      <c r="A760" s="12"/>
      <c r="B760" s="12"/>
      <c r="C760" s="12"/>
      <c r="D760" s="12"/>
      <c r="E760" s="12"/>
      <c r="F760" s="12"/>
      <c r="G760" s="12"/>
      <c r="H760" s="12"/>
      <c r="I760" s="12"/>
      <c r="J760" s="12"/>
      <c r="K760" s="12"/>
      <c r="L760" s="12"/>
      <c r="M760" s="116"/>
      <c r="N760" s="116"/>
      <c r="O760" s="12"/>
      <c r="P760" s="12"/>
    </row>
    <row r="761" spans="1:16" x14ac:dyDescent="0.25">
      <c r="A761" s="12"/>
      <c r="B761" s="12"/>
      <c r="C761" s="12"/>
      <c r="D761" s="12"/>
      <c r="E761" s="12"/>
      <c r="F761" s="12"/>
      <c r="G761" s="12"/>
      <c r="H761" s="12"/>
      <c r="I761" s="12"/>
      <c r="J761" s="12"/>
      <c r="K761" s="12"/>
      <c r="L761" s="12"/>
      <c r="M761" s="116"/>
      <c r="N761" s="116"/>
      <c r="O761" s="12"/>
      <c r="P761" s="12"/>
    </row>
    <row r="762" spans="1:16" x14ac:dyDescent="0.25">
      <c r="A762" s="12"/>
      <c r="B762" s="12"/>
      <c r="C762" s="12"/>
      <c r="D762" s="12"/>
      <c r="E762" s="12"/>
      <c r="F762" s="12"/>
      <c r="G762" s="12"/>
      <c r="H762" s="12"/>
      <c r="I762" s="12"/>
      <c r="J762" s="12"/>
      <c r="K762" s="12"/>
      <c r="L762" s="12"/>
      <c r="M762" s="116"/>
      <c r="N762" s="116"/>
      <c r="O762" s="12"/>
      <c r="P762" s="12"/>
    </row>
    <row r="763" spans="1:16" x14ac:dyDescent="0.25">
      <c r="A763" s="12"/>
      <c r="B763" s="12"/>
      <c r="C763" s="12"/>
      <c r="D763" s="12"/>
      <c r="E763" s="12"/>
      <c r="F763" s="12"/>
      <c r="G763" s="12"/>
      <c r="H763" s="12"/>
      <c r="I763" s="12"/>
      <c r="J763" s="12"/>
      <c r="K763" s="12"/>
      <c r="L763" s="12"/>
      <c r="M763" s="116"/>
      <c r="N763" s="116"/>
      <c r="O763" s="12"/>
      <c r="P763" s="12"/>
    </row>
    <row r="764" spans="1:16" x14ac:dyDescent="0.25">
      <c r="A764" s="12"/>
      <c r="B764" s="12"/>
      <c r="C764" s="12"/>
      <c r="D764" s="12"/>
      <c r="E764" s="12"/>
      <c r="F764" s="12"/>
      <c r="G764" s="12"/>
      <c r="H764" s="12"/>
      <c r="I764" s="12"/>
      <c r="J764" s="12"/>
      <c r="K764" s="12"/>
      <c r="L764" s="12"/>
      <c r="M764" s="116"/>
      <c r="N764" s="116"/>
      <c r="O764" s="12"/>
      <c r="P764" s="12"/>
    </row>
    <row r="765" spans="1:16" x14ac:dyDescent="0.25">
      <c r="A765" s="12"/>
      <c r="B765" s="12"/>
      <c r="C765" s="12"/>
      <c r="D765" s="12"/>
      <c r="E765" s="12"/>
      <c r="F765" s="12"/>
      <c r="G765" s="12"/>
      <c r="H765" s="12"/>
      <c r="I765" s="12"/>
      <c r="J765" s="12"/>
      <c r="K765" s="12"/>
      <c r="L765" s="12"/>
      <c r="M765" s="116"/>
      <c r="N765" s="116"/>
      <c r="O765" s="12"/>
      <c r="P765" s="12"/>
    </row>
    <row r="766" spans="1:16" x14ac:dyDescent="0.25">
      <c r="A766" s="12"/>
      <c r="B766" s="12"/>
      <c r="C766" s="12"/>
      <c r="D766" s="12"/>
      <c r="E766" s="12"/>
      <c r="F766" s="12"/>
      <c r="G766" s="12"/>
      <c r="H766" s="12"/>
      <c r="I766" s="12"/>
      <c r="J766" s="12"/>
      <c r="K766" s="12"/>
      <c r="L766" s="12"/>
      <c r="M766" s="116"/>
      <c r="N766" s="116"/>
      <c r="O766" s="12"/>
      <c r="P766" s="12"/>
    </row>
    <row r="767" spans="1:16" x14ac:dyDescent="0.25">
      <c r="A767" s="12"/>
      <c r="B767" s="12"/>
      <c r="C767" s="12"/>
      <c r="D767" s="12"/>
      <c r="E767" s="12"/>
      <c r="F767" s="12"/>
      <c r="G767" s="12"/>
      <c r="H767" s="12"/>
      <c r="I767" s="12"/>
      <c r="J767" s="12"/>
      <c r="K767" s="12"/>
      <c r="L767" s="12"/>
      <c r="M767" s="116"/>
      <c r="N767" s="116"/>
      <c r="O767" s="12"/>
      <c r="P767" s="12"/>
    </row>
    <row r="768" spans="1:16" x14ac:dyDescent="0.25">
      <c r="A768" s="12"/>
      <c r="B768" s="12"/>
      <c r="C768" s="12"/>
      <c r="D768" s="12"/>
      <c r="E768" s="12"/>
      <c r="F768" s="12"/>
      <c r="G768" s="12"/>
      <c r="H768" s="12"/>
      <c r="I768" s="12"/>
      <c r="J768" s="12"/>
      <c r="K768" s="12"/>
      <c r="L768" s="12"/>
      <c r="M768" s="116"/>
      <c r="N768" s="116"/>
      <c r="O768" s="12"/>
      <c r="P768" s="12"/>
    </row>
    <row r="769" spans="1:16" x14ac:dyDescent="0.25">
      <c r="A769" s="12"/>
      <c r="B769" s="12"/>
      <c r="C769" s="12"/>
      <c r="D769" s="12"/>
      <c r="E769" s="12"/>
      <c r="F769" s="12"/>
      <c r="G769" s="12"/>
      <c r="H769" s="12"/>
      <c r="I769" s="12"/>
      <c r="J769" s="12"/>
      <c r="K769" s="12"/>
      <c r="L769" s="12"/>
      <c r="M769" s="116"/>
      <c r="N769" s="116"/>
      <c r="O769" s="12"/>
      <c r="P769" s="12"/>
    </row>
    <row r="770" spans="1:16" x14ac:dyDescent="0.25">
      <c r="A770" s="12"/>
      <c r="B770" s="12"/>
      <c r="C770" s="12"/>
      <c r="D770" s="12"/>
      <c r="E770" s="12"/>
      <c r="F770" s="12"/>
      <c r="G770" s="12"/>
      <c r="H770" s="12"/>
      <c r="I770" s="12"/>
      <c r="J770" s="12"/>
      <c r="K770" s="12"/>
      <c r="L770" s="12"/>
      <c r="M770" s="116"/>
      <c r="N770" s="116"/>
      <c r="O770" s="12"/>
      <c r="P770" s="12"/>
    </row>
    <row r="771" spans="1:16" x14ac:dyDescent="0.25">
      <c r="A771" s="12"/>
      <c r="B771" s="12"/>
      <c r="C771" s="12"/>
      <c r="D771" s="12"/>
      <c r="E771" s="12"/>
      <c r="F771" s="12"/>
      <c r="G771" s="12"/>
      <c r="H771" s="12"/>
      <c r="I771" s="12"/>
      <c r="J771" s="12"/>
      <c r="K771" s="12"/>
      <c r="L771" s="12"/>
      <c r="M771" s="116"/>
      <c r="N771" s="116"/>
      <c r="O771" s="12"/>
      <c r="P771" s="12"/>
    </row>
    <row r="772" spans="1:16" x14ac:dyDescent="0.25">
      <c r="A772" s="12"/>
      <c r="B772" s="12"/>
      <c r="C772" s="12"/>
      <c r="D772" s="12"/>
      <c r="E772" s="12"/>
      <c r="F772" s="12"/>
      <c r="G772" s="12"/>
      <c r="H772" s="12"/>
      <c r="I772" s="12"/>
      <c r="J772" s="12"/>
      <c r="K772" s="12"/>
      <c r="L772" s="12"/>
      <c r="M772" s="116"/>
      <c r="N772" s="116"/>
      <c r="O772" s="12"/>
      <c r="P772" s="12"/>
    </row>
    <row r="773" spans="1:16" x14ac:dyDescent="0.25">
      <c r="A773" s="12"/>
      <c r="B773" s="12"/>
      <c r="C773" s="12"/>
      <c r="D773" s="12"/>
      <c r="E773" s="12"/>
      <c r="F773" s="12"/>
      <c r="G773" s="12"/>
      <c r="H773" s="12"/>
      <c r="I773" s="12"/>
      <c r="J773" s="12"/>
      <c r="K773" s="12"/>
      <c r="L773" s="12"/>
      <c r="M773" s="116"/>
      <c r="N773" s="116"/>
      <c r="O773" s="12"/>
      <c r="P773" s="12"/>
    </row>
    <row r="774" spans="1:16" x14ac:dyDescent="0.25">
      <c r="A774" s="12"/>
      <c r="B774" s="12"/>
      <c r="C774" s="12"/>
      <c r="D774" s="12"/>
      <c r="E774" s="12"/>
      <c r="F774" s="12"/>
      <c r="G774" s="12"/>
      <c r="H774" s="12"/>
      <c r="I774" s="12"/>
      <c r="J774" s="12"/>
      <c r="K774" s="12"/>
      <c r="L774" s="12"/>
      <c r="M774" s="116"/>
      <c r="N774" s="116"/>
      <c r="O774" s="12"/>
      <c r="P774" s="12"/>
    </row>
    <row r="775" spans="1:16" x14ac:dyDescent="0.25">
      <c r="A775" s="12"/>
      <c r="B775" s="12"/>
      <c r="C775" s="12"/>
      <c r="D775" s="12"/>
      <c r="E775" s="12"/>
      <c r="F775" s="12"/>
      <c r="G775" s="12"/>
      <c r="H775" s="12"/>
      <c r="I775" s="12"/>
      <c r="J775" s="12"/>
      <c r="K775" s="12"/>
      <c r="L775" s="12"/>
      <c r="M775" s="116"/>
      <c r="N775" s="116"/>
      <c r="O775" s="12"/>
      <c r="P775" s="12"/>
    </row>
    <row r="776" spans="1:16" x14ac:dyDescent="0.25">
      <c r="A776" s="12"/>
      <c r="B776" s="12"/>
      <c r="C776" s="12"/>
      <c r="D776" s="12"/>
      <c r="E776" s="12"/>
      <c r="F776" s="12"/>
      <c r="G776" s="12"/>
      <c r="H776" s="12"/>
      <c r="I776" s="12"/>
      <c r="J776" s="12"/>
      <c r="K776" s="12"/>
      <c r="L776" s="12"/>
      <c r="M776" s="116"/>
      <c r="N776" s="116"/>
      <c r="O776" s="12"/>
      <c r="P776" s="12"/>
    </row>
    <row r="777" spans="1:16" x14ac:dyDescent="0.25">
      <c r="A777" s="12"/>
      <c r="B777" s="12"/>
      <c r="C777" s="12"/>
      <c r="D777" s="12"/>
      <c r="E777" s="12"/>
      <c r="F777" s="12"/>
      <c r="G777" s="12"/>
      <c r="H777" s="12"/>
      <c r="I777" s="12"/>
      <c r="J777" s="12"/>
      <c r="K777" s="12"/>
      <c r="L777" s="12"/>
      <c r="M777" s="116"/>
      <c r="N777" s="116"/>
      <c r="O777" s="12"/>
      <c r="P777" s="12"/>
    </row>
    <row r="778" spans="1:16" x14ac:dyDescent="0.25">
      <c r="A778" s="12"/>
      <c r="B778" s="12"/>
      <c r="C778" s="12"/>
      <c r="D778" s="12"/>
      <c r="E778" s="12"/>
      <c r="F778" s="12"/>
      <c r="G778" s="12"/>
      <c r="H778" s="12"/>
      <c r="I778" s="12"/>
      <c r="J778" s="12"/>
      <c r="K778" s="12"/>
      <c r="L778" s="12"/>
      <c r="M778" s="116"/>
      <c r="N778" s="116"/>
      <c r="O778" s="12"/>
      <c r="P778" s="12"/>
    </row>
    <row r="779" spans="1:16" x14ac:dyDescent="0.25">
      <c r="A779" s="12"/>
      <c r="B779" s="12"/>
      <c r="C779" s="12"/>
      <c r="D779" s="12"/>
      <c r="E779" s="12"/>
      <c r="F779" s="12"/>
      <c r="G779" s="12"/>
      <c r="H779" s="12"/>
      <c r="I779" s="12"/>
      <c r="J779" s="12"/>
      <c r="K779" s="12"/>
      <c r="L779" s="12"/>
      <c r="M779" s="116"/>
      <c r="N779" s="116"/>
      <c r="O779" s="12"/>
      <c r="P779" s="12"/>
    </row>
    <row r="780" spans="1:16" x14ac:dyDescent="0.25">
      <c r="A780" s="12"/>
      <c r="B780" s="12"/>
      <c r="C780" s="12"/>
      <c r="D780" s="12"/>
      <c r="E780" s="12"/>
      <c r="F780" s="12"/>
      <c r="G780" s="12"/>
      <c r="H780" s="12"/>
      <c r="I780" s="12"/>
      <c r="J780" s="12"/>
      <c r="K780" s="12"/>
      <c r="L780" s="12"/>
      <c r="M780" s="116"/>
      <c r="N780" s="116"/>
      <c r="O780" s="12"/>
      <c r="P780" s="12"/>
    </row>
    <row r="781" spans="1:16" x14ac:dyDescent="0.25">
      <c r="A781" s="12"/>
      <c r="B781" s="12"/>
      <c r="C781" s="12"/>
      <c r="D781" s="12"/>
      <c r="E781" s="12"/>
      <c r="F781" s="12"/>
      <c r="G781" s="12"/>
      <c r="H781" s="12"/>
      <c r="I781" s="12"/>
      <c r="J781" s="12"/>
      <c r="K781" s="12"/>
      <c r="L781" s="12"/>
      <c r="M781" s="116"/>
      <c r="N781" s="116"/>
      <c r="O781" s="12"/>
      <c r="P781" s="12"/>
    </row>
    <row r="782" spans="1:16" x14ac:dyDescent="0.25">
      <c r="A782" s="12"/>
      <c r="B782" s="12"/>
      <c r="C782" s="12"/>
      <c r="D782" s="12"/>
      <c r="E782" s="12"/>
      <c r="F782" s="12"/>
      <c r="G782" s="12"/>
      <c r="H782" s="12"/>
      <c r="I782" s="12"/>
      <c r="J782" s="12"/>
      <c r="K782" s="12"/>
      <c r="L782" s="12"/>
      <c r="M782" s="116"/>
      <c r="N782" s="116"/>
      <c r="O782" s="12"/>
      <c r="P782" s="12"/>
    </row>
    <row r="783" spans="1:16" x14ac:dyDescent="0.25">
      <c r="A783" s="12"/>
      <c r="B783" s="12"/>
      <c r="C783" s="12"/>
      <c r="D783" s="12"/>
      <c r="E783" s="12"/>
      <c r="F783" s="12"/>
      <c r="G783" s="12"/>
      <c r="H783" s="12"/>
      <c r="I783" s="12"/>
      <c r="J783" s="12"/>
      <c r="K783" s="12"/>
      <c r="L783" s="12"/>
      <c r="M783" s="116"/>
      <c r="N783" s="116"/>
      <c r="O783" s="12"/>
      <c r="P783" s="12"/>
    </row>
    <row r="784" spans="1:16" x14ac:dyDescent="0.25">
      <c r="A784" s="12"/>
      <c r="B784" s="12"/>
      <c r="C784" s="12"/>
      <c r="D784" s="12"/>
      <c r="E784" s="12"/>
      <c r="F784" s="12"/>
      <c r="G784" s="12"/>
      <c r="H784" s="12"/>
      <c r="I784" s="12"/>
      <c r="J784" s="12"/>
      <c r="K784" s="12"/>
      <c r="L784" s="12"/>
      <c r="M784" s="116"/>
      <c r="N784" s="116"/>
      <c r="O784" s="12"/>
      <c r="P784" s="12"/>
    </row>
    <row r="785" spans="1:16" x14ac:dyDescent="0.25">
      <c r="A785" s="12"/>
      <c r="B785" s="12"/>
      <c r="C785" s="12"/>
      <c r="D785" s="12"/>
      <c r="E785" s="12"/>
      <c r="F785" s="12"/>
      <c r="G785" s="12"/>
      <c r="H785" s="12"/>
      <c r="I785" s="12"/>
      <c r="J785" s="12"/>
      <c r="K785" s="12"/>
      <c r="L785" s="12"/>
      <c r="M785" s="116"/>
      <c r="N785" s="116"/>
      <c r="O785" s="12"/>
      <c r="P785" s="12"/>
    </row>
    <row r="786" spans="1:16" x14ac:dyDescent="0.25">
      <c r="A786" s="12"/>
      <c r="B786" s="12"/>
      <c r="C786" s="12"/>
      <c r="D786" s="12"/>
      <c r="E786" s="12"/>
      <c r="F786" s="12"/>
      <c r="G786" s="12"/>
      <c r="H786" s="12"/>
      <c r="I786" s="12"/>
      <c r="J786" s="12"/>
      <c r="K786" s="12"/>
      <c r="L786" s="12"/>
      <c r="M786" s="116"/>
      <c r="N786" s="116"/>
      <c r="O786" s="12"/>
      <c r="P786" s="12"/>
    </row>
    <row r="787" spans="1:16" x14ac:dyDescent="0.25">
      <c r="A787" s="12"/>
      <c r="B787" s="12"/>
      <c r="C787" s="12"/>
      <c r="D787" s="12"/>
      <c r="E787" s="12"/>
      <c r="F787" s="12"/>
      <c r="G787" s="12"/>
      <c r="H787" s="12"/>
      <c r="I787" s="12"/>
      <c r="J787" s="12"/>
      <c r="K787" s="12"/>
      <c r="L787" s="12"/>
      <c r="M787" s="116"/>
      <c r="N787" s="116"/>
      <c r="O787" s="12"/>
      <c r="P787" s="12"/>
    </row>
    <row r="788" spans="1:16" x14ac:dyDescent="0.25">
      <c r="A788" s="12"/>
      <c r="B788" s="12"/>
      <c r="C788" s="12"/>
      <c r="D788" s="12"/>
      <c r="E788" s="12"/>
      <c r="F788" s="12"/>
      <c r="G788" s="12"/>
      <c r="H788" s="12"/>
      <c r="I788" s="12"/>
      <c r="J788" s="12"/>
      <c r="K788" s="12"/>
      <c r="L788" s="12"/>
      <c r="M788" s="116"/>
      <c r="N788" s="116"/>
      <c r="O788" s="12"/>
      <c r="P788" s="12"/>
    </row>
    <row r="789" spans="1:16" x14ac:dyDescent="0.25">
      <c r="A789" s="12"/>
      <c r="B789" s="12"/>
      <c r="C789" s="12"/>
      <c r="D789" s="12"/>
      <c r="E789" s="12"/>
      <c r="F789" s="12"/>
      <c r="G789" s="12"/>
      <c r="H789" s="12"/>
      <c r="I789" s="12"/>
      <c r="J789" s="12"/>
      <c r="K789" s="12"/>
      <c r="L789" s="12"/>
      <c r="M789" s="116"/>
      <c r="N789" s="116"/>
      <c r="O789" s="12"/>
      <c r="P789" s="12"/>
    </row>
    <row r="790" spans="1:16" x14ac:dyDescent="0.25">
      <c r="A790" s="12"/>
      <c r="B790" s="12"/>
      <c r="C790" s="12"/>
      <c r="D790" s="12"/>
      <c r="E790" s="12"/>
      <c r="F790" s="12"/>
      <c r="G790" s="12"/>
      <c r="H790" s="12"/>
      <c r="I790" s="12"/>
      <c r="J790" s="12"/>
      <c r="K790" s="12"/>
      <c r="L790" s="12"/>
      <c r="M790" s="116"/>
      <c r="N790" s="116"/>
      <c r="O790" s="12"/>
      <c r="P790" s="12"/>
    </row>
    <row r="791" spans="1:16" x14ac:dyDescent="0.25">
      <c r="A791" s="12"/>
      <c r="B791" s="12"/>
      <c r="C791" s="12"/>
      <c r="D791" s="12"/>
      <c r="E791" s="12"/>
      <c r="F791" s="12"/>
      <c r="G791" s="12"/>
      <c r="H791" s="12"/>
      <c r="I791" s="12"/>
      <c r="J791" s="12"/>
      <c r="K791" s="12"/>
      <c r="L791" s="12"/>
      <c r="M791" s="116"/>
      <c r="N791" s="116"/>
      <c r="O791" s="12"/>
      <c r="P791" s="12"/>
    </row>
    <row r="792" spans="1:16" x14ac:dyDescent="0.25">
      <c r="A792" s="12"/>
      <c r="B792" s="12"/>
      <c r="C792" s="12"/>
      <c r="D792" s="12"/>
      <c r="E792" s="12"/>
      <c r="F792" s="12"/>
      <c r="G792" s="12"/>
      <c r="H792" s="12"/>
      <c r="I792" s="12"/>
      <c r="J792" s="12"/>
      <c r="K792" s="12"/>
      <c r="L792" s="12"/>
      <c r="M792" s="116"/>
      <c r="N792" s="116"/>
      <c r="O792" s="12"/>
      <c r="P792" s="12"/>
    </row>
    <row r="793" spans="1:16" x14ac:dyDescent="0.25">
      <c r="A793" s="12"/>
      <c r="B793" s="12"/>
      <c r="C793" s="12"/>
      <c r="D793" s="12"/>
      <c r="E793" s="12"/>
      <c r="F793" s="12"/>
      <c r="G793" s="12"/>
      <c r="H793" s="12"/>
      <c r="I793" s="12"/>
      <c r="J793" s="12"/>
      <c r="K793" s="12"/>
      <c r="L793" s="12"/>
      <c r="M793" s="116"/>
      <c r="N793" s="116"/>
      <c r="O793" s="12"/>
      <c r="P793" s="12"/>
    </row>
    <row r="794" spans="1:16" x14ac:dyDescent="0.25">
      <c r="A794" s="12"/>
      <c r="B794" s="12"/>
      <c r="C794" s="12"/>
      <c r="D794" s="12"/>
      <c r="E794" s="12"/>
      <c r="F794" s="12"/>
      <c r="G794" s="12"/>
      <c r="H794" s="12"/>
      <c r="I794" s="12"/>
      <c r="J794" s="12"/>
      <c r="K794" s="12"/>
      <c r="L794" s="12"/>
      <c r="M794" s="116"/>
      <c r="N794" s="116"/>
      <c r="O794" s="12"/>
      <c r="P794" s="12"/>
    </row>
    <row r="795" spans="1:16" x14ac:dyDescent="0.25">
      <c r="A795" s="12"/>
      <c r="B795" s="12"/>
      <c r="C795" s="12"/>
      <c r="D795" s="12"/>
      <c r="E795" s="12"/>
      <c r="F795" s="12"/>
      <c r="G795" s="12"/>
      <c r="H795" s="12"/>
      <c r="I795" s="12"/>
      <c r="J795" s="12"/>
      <c r="K795" s="12"/>
      <c r="L795" s="12"/>
      <c r="M795" s="116"/>
      <c r="N795" s="116"/>
      <c r="O795" s="12"/>
      <c r="P795" s="12"/>
    </row>
    <row r="796" spans="1:16" x14ac:dyDescent="0.25">
      <c r="A796" s="12"/>
      <c r="B796" s="12"/>
      <c r="C796" s="12"/>
      <c r="D796" s="12"/>
      <c r="E796" s="12"/>
      <c r="F796" s="12"/>
      <c r="G796" s="12"/>
      <c r="H796" s="12"/>
      <c r="I796" s="12"/>
      <c r="J796" s="12"/>
      <c r="K796" s="12"/>
      <c r="L796" s="12"/>
      <c r="M796" s="116"/>
      <c r="N796" s="116"/>
      <c r="O796" s="12"/>
      <c r="P796" s="12"/>
    </row>
    <row r="797" spans="1:16" x14ac:dyDescent="0.25">
      <c r="A797" s="12"/>
      <c r="B797" s="12"/>
      <c r="C797" s="12"/>
      <c r="D797" s="12"/>
      <c r="E797" s="12"/>
      <c r="F797" s="12"/>
      <c r="G797" s="12"/>
      <c r="H797" s="12"/>
      <c r="I797" s="12"/>
      <c r="J797" s="12"/>
      <c r="K797" s="12"/>
      <c r="L797" s="12"/>
      <c r="M797" s="116"/>
      <c r="N797" s="116"/>
      <c r="O797" s="12"/>
      <c r="P797" s="12"/>
    </row>
    <row r="798" spans="1:16" x14ac:dyDescent="0.25">
      <c r="A798" s="12"/>
      <c r="B798" s="12"/>
      <c r="C798" s="12"/>
      <c r="D798" s="12"/>
      <c r="E798" s="12"/>
      <c r="F798" s="12"/>
      <c r="G798" s="12"/>
      <c r="H798" s="12"/>
      <c r="I798" s="12"/>
      <c r="J798" s="12"/>
      <c r="K798" s="12"/>
      <c r="L798" s="12"/>
      <c r="M798" s="116"/>
      <c r="N798" s="116"/>
      <c r="O798" s="12"/>
      <c r="P798" s="12"/>
    </row>
    <row r="799" spans="1:16" x14ac:dyDescent="0.25">
      <c r="A799" s="12"/>
      <c r="B799" s="12"/>
      <c r="C799" s="12"/>
      <c r="D799" s="12"/>
      <c r="E799" s="12"/>
      <c r="F799" s="12"/>
      <c r="G799" s="12"/>
      <c r="H799" s="12"/>
      <c r="I799" s="12"/>
      <c r="J799" s="12"/>
      <c r="K799" s="12"/>
      <c r="L799" s="12"/>
      <c r="M799" s="116"/>
      <c r="N799" s="116"/>
      <c r="O799" s="12"/>
      <c r="P799" s="12"/>
    </row>
    <row r="800" spans="1:16" x14ac:dyDescent="0.25">
      <c r="A800" s="12"/>
      <c r="B800" s="12"/>
      <c r="C800" s="12"/>
      <c r="D800" s="12"/>
      <c r="E800" s="12"/>
      <c r="F800" s="12"/>
      <c r="G800" s="12"/>
      <c r="H800" s="12"/>
      <c r="I800" s="12"/>
      <c r="J800" s="12"/>
      <c r="K800" s="12"/>
      <c r="L800" s="12"/>
      <c r="M800" s="116"/>
      <c r="N800" s="116"/>
      <c r="O800" s="12"/>
      <c r="P800" s="12"/>
    </row>
    <row r="801" spans="1:16" x14ac:dyDescent="0.25">
      <c r="A801" s="12"/>
      <c r="B801" s="12"/>
      <c r="C801" s="12"/>
      <c r="D801" s="12"/>
      <c r="E801" s="12"/>
      <c r="F801" s="12"/>
      <c r="G801" s="12"/>
      <c r="H801" s="12"/>
      <c r="I801" s="12"/>
      <c r="J801" s="12"/>
      <c r="K801" s="12"/>
      <c r="L801" s="12"/>
      <c r="M801" s="116"/>
      <c r="N801" s="116"/>
      <c r="O801" s="12"/>
      <c r="P801" s="12"/>
    </row>
    <row r="802" spans="1:16" x14ac:dyDescent="0.25">
      <c r="A802" s="12"/>
      <c r="B802" s="12"/>
      <c r="C802" s="12"/>
      <c r="D802" s="12"/>
      <c r="E802" s="12"/>
      <c r="F802" s="12"/>
      <c r="G802" s="12"/>
      <c r="H802" s="12"/>
      <c r="I802" s="12"/>
      <c r="J802" s="12"/>
      <c r="K802" s="12"/>
      <c r="L802" s="12"/>
      <c r="M802" s="116"/>
      <c r="N802" s="116"/>
      <c r="O802" s="12"/>
      <c r="P802" s="12"/>
    </row>
    <row r="803" spans="1:16" x14ac:dyDescent="0.25">
      <c r="A803" s="12"/>
      <c r="B803" s="12"/>
      <c r="C803" s="12"/>
      <c r="D803" s="12"/>
      <c r="E803" s="12"/>
      <c r="F803" s="12"/>
      <c r="G803" s="12"/>
      <c r="H803" s="12"/>
      <c r="I803" s="12"/>
      <c r="J803" s="12"/>
      <c r="K803" s="12"/>
      <c r="L803" s="12"/>
      <c r="M803" s="116"/>
      <c r="N803" s="116"/>
      <c r="O803" s="12"/>
      <c r="P803" s="12"/>
    </row>
    <row r="804" spans="1:16" x14ac:dyDescent="0.25">
      <c r="A804" s="12"/>
      <c r="B804" s="12"/>
      <c r="C804" s="12"/>
      <c r="D804" s="12"/>
      <c r="E804" s="12"/>
      <c r="F804" s="12"/>
      <c r="G804" s="12"/>
      <c r="H804" s="12"/>
      <c r="I804" s="12"/>
      <c r="J804" s="12"/>
      <c r="K804" s="12"/>
      <c r="L804" s="12"/>
      <c r="M804" s="116"/>
      <c r="N804" s="116"/>
      <c r="O804" s="12"/>
      <c r="P804" s="12"/>
    </row>
    <row r="805" spans="1:16" x14ac:dyDescent="0.25">
      <c r="A805" s="12"/>
      <c r="B805" s="12"/>
      <c r="C805" s="12"/>
      <c r="D805" s="12"/>
      <c r="E805" s="12"/>
      <c r="F805" s="12"/>
      <c r="G805" s="12"/>
      <c r="H805" s="12"/>
      <c r="I805" s="12"/>
      <c r="J805" s="12"/>
      <c r="K805" s="12"/>
      <c r="L805" s="12"/>
      <c r="M805" s="116"/>
      <c r="N805" s="116"/>
      <c r="O805" s="12"/>
      <c r="P805" s="12"/>
    </row>
    <row r="806" spans="1:16" x14ac:dyDescent="0.25">
      <c r="A806" s="12"/>
      <c r="B806" s="12"/>
      <c r="C806" s="12"/>
      <c r="D806" s="12"/>
      <c r="E806" s="12"/>
      <c r="F806" s="12"/>
      <c r="G806" s="12"/>
      <c r="H806" s="12"/>
      <c r="I806" s="12"/>
      <c r="J806" s="12"/>
      <c r="K806" s="12"/>
      <c r="L806" s="12"/>
      <c r="M806" s="116"/>
      <c r="N806" s="116"/>
      <c r="O806" s="12"/>
      <c r="P806" s="12"/>
    </row>
    <row r="807" spans="1:16" x14ac:dyDescent="0.25">
      <c r="A807" s="12"/>
      <c r="B807" s="12"/>
      <c r="C807" s="12"/>
      <c r="D807" s="12"/>
      <c r="E807" s="12"/>
      <c r="F807" s="12"/>
      <c r="G807" s="12"/>
      <c r="H807" s="12"/>
      <c r="I807" s="12"/>
      <c r="J807" s="12"/>
      <c r="K807" s="12"/>
      <c r="L807" s="12"/>
      <c r="M807" s="116"/>
      <c r="N807" s="116"/>
      <c r="O807" s="12"/>
      <c r="P807" s="12"/>
    </row>
    <row r="808" spans="1:16" x14ac:dyDescent="0.25">
      <c r="A808" s="12"/>
      <c r="B808" s="12"/>
      <c r="C808" s="12"/>
      <c r="D808" s="12"/>
      <c r="E808" s="12"/>
      <c r="F808" s="12"/>
      <c r="G808" s="12"/>
      <c r="H808" s="12"/>
      <c r="I808" s="12"/>
      <c r="J808" s="12"/>
      <c r="K808" s="12"/>
      <c r="L808" s="12"/>
      <c r="M808" s="116"/>
      <c r="N808" s="116"/>
      <c r="O808" s="12"/>
      <c r="P808" s="12"/>
    </row>
    <row r="809" spans="1:16" x14ac:dyDescent="0.25">
      <c r="A809" s="12"/>
      <c r="B809" s="12"/>
      <c r="C809" s="12"/>
      <c r="D809" s="12"/>
      <c r="E809" s="12"/>
      <c r="F809" s="12"/>
      <c r="G809" s="12"/>
      <c r="H809" s="12"/>
      <c r="I809" s="12"/>
      <c r="J809" s="12"/>
      <c r="K809" s="12"/>
      <c r="L809" s="12"/>
      <c r="M809" s="116"/>
      <c r="N809" s="116"/>
      <c r="O809" s="12"/>
      <c r="P809" s="12"/>
    </row>
    <row r="810" spans="1:16" x14ac:dyDescent="0.25">
      <c r="A810" s="12"/>
      <c r="B810" s="12"/>
      <c r="C810" s="12"/>
      <c r="D810" s="12"/>
      <c r="E810" s="12"/>
      <c r="F810" s="12"/>
      <c r="G810" s="12"/>
      <c r="H810" s="12"/>
      <c r="I810" s="12"/>
      <c r="J810" s="12"/>
      <c r="K810" s="12"/>
      <c r="L810" s="12"/>
      <c r="M810" s="116"/>
      <c r="N810" s="116"/>
      <c r="O810" s="12"/>
      <c r="P810" s="12"/>
    </row>
    <row r="811" spans="1:16" x14ac:dyDescent="0.25">
      <c r="A811" s="12"/>
      <c r="B811" s="12"/>
      <c r="C811" s="12"/>
      <c r="D811" s="12"/>
      <c r="E811" s="12"/>
      <c r="F811" s="12"/>
      <c r="G811" s="12"/>
      <c r="H811" s="12"/>
      <c r="I811" s="12"/>
      <c r="J811" s="12"/>
      <c r="K811" s="12"/>
      <c r="L811" s="12"/>
      <c r="M811" s="116"/>
      <c r="N811" s="116"/>
      <c r="O811" s="12"/>
      <c r="P811" s="12"/>
    </row>
    <row r="812" spans="1:16" x14ac:dyDescent="0.25">
      <c r="A812" s="12"/>
      <c r="B812" s="12"/>
      <c r="C812" s="12"/>
      <c r="D812" s="12"/>
      <c r="E812" s="12"/>
      <c r="F812" s="12"/>
      <c r="G812" s="12"/>
      <c r="H812" s="12"/>
      <c r="I812" s="12"/>
      <c r="J812" s="12"/>
      <c r="K812" s="12"/>
      <c r="L812" s="12"/>
      <c r="M812" s="116"/>
      <c r="N812" s="116"/>
      <c r="O812" s="12"/>
      <c r="P812" s="12"/>
    </row>
    <row r="813" spans="1:16" x14ac:dyDescent="0.25">
      <c r="A813" s="12"/>
      <c r="B813" s="12"/>
      <c r="C813" s="12"/>
      <c r="D813" s="12"/>
      <c r="E813" s="12"/>
      <c r="F813" s="12"/>
      <c r="G813" s="12"/>
      <c r="H813" s="12"/>
      <c r="I813" s="12"/>
      <c r="J813" s="12"/>
      <c r="K813" s="12"/>
      <c r="L813" s="12"/>
      <c r="M813" s="116"/>
      <c r="N813" s="116"/>
      <c r="O813" s="12"/>
      <c r="P813" s="12"/>
    </row>
    <row r="814" spans="1:16" x14ac:dyDescent="0.25">
      <c r="A814" s="12"/>
      <c r="B814" s="12"/>
      <c r="C814" s="12"/>
      <c r="D814" s="12"/>
      <c r="E814" s="12"/>
      <c r="F814" s="12"/>
      <c r="G814" s="12"/>
      <c r="H814" s="12"/>
      <c r="I814" s="12"/>
      <c r="J814" s="12"/>
      <c r="K814" s="12"/>
      <c r="L814" s="12"/>
      <c r="M814" s="116"/>
      <c r="N814" s="116"/>
      <c r="O814" s="12"/>
      <c r="P814" s="12"/>
    </row>
    <row r="815" spans="1:16" x14ac:dyDescent="0.25">
      <c r="A815" s="12"/>
      <c r="B815" s="12"/>
      <c r="C815" s="12"/>
      <c r="D815" s="12"/>
      <c r="E815" s="12"/>
      <c r="F815" s="12"/>
      <c r="G815" s="12"/>
      <c r="H815" s="12"/>
      <c r="I815" s="12"/>
      <c r="J815" s="12"/>
      <c r="K815" s="12"/>
      <c r="L815" s="12"/>
      <c r="M815" s="116"/>
      <c r="N815" s="116"/>
      <c r="O815" s="12"/>
      <c r="P815" s="12"/>
    </row>
    <row r="816" spans="1:16" x14ac:dyDescent="0.25">
      <c r="A816" s="12"/>
      <c r="B816" s="12"/>
      <c r="C816" s="12"/>
      <c r="D816" s="12"/>
      <c r="E816" s="12"/>
      <c r="F816" s="12"/>
      <c r="G816" s="12"/>
      <c r="H816" s="12"/>
      <c r="I816" s="12"/>
      <c r="J816" s="12"/>
      <c r="K816" s="12"/>
      <c r="L816" s="12"/>
      <c r="M816" s="116"/>
      <c r="N816" s="116"/>
      <c r="O816" s="12"/>
      <c r="P816" s="12"/>
    </row>
    <row r="817" spans="1:16" x14ac:dyDescent="0.25">
      <c r="A817" s="12"/>
      <c r="B817" s="12"/>
      <c r="C817" s="12"/>
      <c r="D817" s="12"/>
      <c r="E817" s="12"/>
      <c r="F817" s="12"/>
      <c r="G817" s="12"/>
      <c r="H817" s="12"/>
      <c r="I817" s="12"/>
      <c r="J817" s="12"/>
      <c r="K817" s="12"/>
      <c r="L817" s="12"/>
      <c r="M817" s="116"/>
      <c r="N817" s="116"/>
      <c r="O817" s="12"/>
      <c r="P817" s="12"/>
    </row>
    <row r="818" spans="1:16" x14ac:dyDescent="0.25">
      <c r="A818" s="12"/>
      <c r="B818" s="12"/>
      <c r="C818" s="12"/>
      <c r="D818" s="12"/>
      <c r="E818" s="12"/>
      <c r="F818" s="12"/>
      <c r="G818" s="12"/>
      <c r="H818" s="12"/>
      <c r="I818" s="12"/>
      <c r="J818" s="12"/>
      <c r="K818" s="12"/>
      <c r="L818" s="12"/>
      <c r="M818" s="116"/>
      <c r="N818" s="116"/>
      <c r="O818" s="12"/>
      <c r="P818" s="12"/>
    </row>
    <row r="819" spans="1:16" x14ac:dyDescent="0.25">
      <c r="A819" s="12"/>
      <c r="B819" s="12"/>
      <c r="C819" s="12"/>
      <c r="D819" s="12"/>
      <c r="E819" s="12"/>
      <c r="F819" s="12"/>
      <c r="G819" s="12"/>
      <c r="H819" s="12"/>
      <c r="I819" s="12"/>
      <c r="J819" s="12"/>
      <c r="K819" s="12"/>
      <c r="L819" s="12"/>
      <c r="M819" s="116"/>
      <c r="N819" s="116"/>
      <c r="O819" s="12"/>
      <c r="P819" s="12"/>
    </row>
    <row r="820" spans="1:16" x14ac:dyDescent="0.25">
      <c r="A820" s="12"/>
      <c r="B820" s="12"/>
      <c r="C820" s="12"/>
      <c r="D820" s="12"/>
      <c r="E820" s="12"/>
      <c r="F820" s="12"/>
      <c r="G820" s="12"/>
      <c r="H820" s="12"/>
      <c r="I820" s="12"/>
      <c r="J820" s="12"/>
      <c r="K820" s="12"/>
      <c r="L820" s="12"/>
      <c r="M820" s="116"/>
      <c r="N820" s="116"/>
      <c r="O820" s="12"/>
      <c r="P820" s="12"/>
    </row>
    <row r="821" spans="1:16" x14ac:dyDescent="0.25">
      <c r="A821" s="12"/>
      <c r="B821" s="12"/>
      <c r="C821" s="12"/>
      <c r="D821" s="12"/>
      <c r="E821" s="12"/>
      <c r="F821" s="12"/>
      <c r="G821" s="12"/>
      <c r="H821" s="12"/>
      <c r="I821" s="12"/>
      <c r="J821" s="12"/>
      <c r="K821" s="12"/>
      <c r="L821" s="12"/>
      <c r="M821" s="116"/>
      <c r="N821" s="116"/>
      <c r="O821" s="12"/>
      <c r="P821" s="12"/>
    </row>
    <row r="822" spans="1:16" x14ac:dyDescent="0.25">
      <c r="A822" s="12"/>
      <c r="B822" s="12"/>
      <c r="C822" s="12"/>
      <c r="D822" s="12"/>
      <c r="E822" s="12"/>
      <c r="F822" s="12"/>
      <c r="G822" s="12"/>
      <c r="H822" s="12"/>
      <c r="I822" s="12"/>
      <c r="J822" s="12"/>
      <c r="K822" s="12"/>
      <c r="L822" s="12"/>
      <c r="M822" s="116"/>
      <c r="N822" s="116"/>
      <c r="O822" s="12"/>
      <c r="P822" s="12"/>
    </row>
    <row r="823" spans="1:16" x14ac:dyDescent="0.25">
      <c r="A823" s="12"/>
      <c r="B823" s="12"/>
      <c r="C823" s="12"/>
      <c r="D823" s="12"/>
      <c r="E823" s="12"/>
      <c r="F823" s="12"/>
      <c r="G823" s="12"/>
      <c r="H823" s="12"/>
      <c r="I823" s="12"/>
      <c r="J823" s="12"/>
      <c r="K823" s="12"/>
      <c r="L823" s="12"/>
      <c r="M823" s="116"/>
      <c r="N823" s="116"/>
      <c r="O823" s="12"/>
      <c r="P823" s="12"/>
    </row>
    <row r="824" spans="1:16" x14ac:dyDescent="0.25">
      <c r="A824" s="12"/>
      <c r="B824" s="12"/>
      <c r="C824" s="12"/>
      <c r="D824" s="12"/>
      <c r="E824" s="12"/>
      <c r="F824" s="12"/>
      <c r="G824" s="12"/>
      <c r="H824" s="12"/>
      <c r="I824" s="12"/>
      <c r="J824" s="12"/>
      <c r="K824" s="12"/>
      <c r="L824" s="12"/>
      <c r="M824" s="116"/>
      <c r="N824" s="116"/>
      <c r="O824" s="12"/>
      <c r="P824" s="12"/>
    </row>
    <row r="825" spans="1:16" x14ac:dyDescent="0.25">
      <c r="A825" s="12"/>
      <c r="B825" s="12"/>
      <c r="C825" s="12"/>
      <c r="D825" s="12"/>
      <c r="E825" s="12"/>
      <c r="F825" s="12"/>
      <c r="G825" s="12"/>
      <c r="H825" s="12"/>
      <c r="I825" s="12"/>
      <c r="J825" s="12"/>
      <c r="K825" s="12"/>
      <c r="L825" s="12"/>
      <c r="M825" s="116"/>
      <c r="N825" s="116"/>
      <c r="O825" s="12"/>
      <c r="P825" s="12"/>
    </row>
    <row r="826" spans="1:16" x14ac:dyDescent="0.25">
      <c r="A826" s="12"/>
      <c r="B826" s="12"/>
      <c r="C826" s="12"/>
      <c r="D826" s="12"/>
      <c r="E826" s="12"/>
      <c r="F826" s="12"/>
      <c r="G826" s="12"/>
      <c r="H826" s="12"/>
      <c r="I826" s="12"/>
      <c r="J826" s="12"/>
      <c r="K826" s="12"/>
      <c r="L826" s="12"/>
      <c r="M826" s="116"/>
      <c r="N826" s="116"/>
      <c r="O826" s="12"/>
      <c r="P826" s="12"/>
    </row>
    <row r="827" spans="1:16" x14ac:dyDescent="0.25">
      <c r="A827" s="12"/>
      <c r="B827" s="12"/>
      <c r="C827" s="12"/>
      <c r="D827" s="12"/>
      <c r="E827" s="12"/>
      <c r="F827" s="12"/>
      <c r="G827" s="12"/>
      <c r="H827" s="12"/>
      <c r="I827" s="12"/>
      <c r="J827" s="12"/>
      <c r="K827" s="12"/>
      <c r="L827" s="12"/>
      <c r="M827" s="116"/>
      <c r="N827" s="116"/>
      <c r="O827" s="12"/>
      <c r="P827" s="12"/>
    </row>
    <row r="828" spans="1:16" x14ac:dyDescent="0.25">
      <c r="A828" s="12"/>
      <c r="B828" s="12"/>
      <c r="C828" s="12"/>
      <c r="D828" s="12"/>
      <c r="E828" s="12"/>
      <c r="F828" s="12"/>
      <c r="G828" s="12"/>
      <c r="H828" s="12"/>
      <c r="I828" s="12"/>
      <c r="J828" s="12"/>
      <c r="K828" s="12"/>
      <c r="L828" s="12"/>
      <c r="M828" s="116"/>
      <c r="N828" s="116"/>
      <c r="O828" s="12"/>
      <c r="P828" s="12"/>
    </row>
    <row r="829" spans="1:16" x14ac:dyDescent="0.25">
      <c r="A829" s="12"/>
      <c r="B829" s="12"/>
      <c r="C829" s="12"/>
      <c r="D829" s="12"/>
      <c r="E829" s="12"/>
      <c r="F829" s="12"/>
      <c r="G829" s="12"/>
      <c r="H829" s="12"/>
      <c r="I829" s="12"/>
      <c r="J829" s="12"/>
      <c r="K829" s="12"/>
      <c r="L829" s="12"/>
      <c r="M829" s="116"/>
      <c r="N829" s="116"/>
      <c r="O829" s="12"/>
      <c r="P829" s="12"/>
    </row>
    <row r="830" spans="1:16" x14ac:dyDescent="0.25">
      <c r="A830" s="12"/>
      <c r="B830" s="12"/>
      <c r="C830" s="12"/>
      <c r="D830" s="12"/>
      <c r="E830" s="12"/>
      <c r="F830" s="12"/>
      <c r="G830" s="12"/>
      <c r="H830" s="12"/>
      <c r="I830" s="12"/>
      <c r="J830" s="12"/>
      <c r="K830" s="12"/>
      <c r="L830" s="12"/>
      <c r="M830" s="116"/>
      <c r="N830" s="116"/>
      <c r="O830" s="12"/>
      <c r="P830" s="12"/>
    </row>
    <row r="831" spans="1:16" x14ac:dyDescent="0.25">
      <c r="A831" s="12"/>
      <c r="B831" s="12"/>
      <c r="C831" s="12"/>
      <c r="D831" s="12"/>
      <c r="E831" s="12"/>
      <c r="F831" s="12"/>
      <c r="G831" s="12"/>
      <c r="H831" s="12"/>
      <c r="I831" s="12"/>
      <c r="J831" s="12"/>
      <c r="K831" s="12"/>
      <c r="L831" s="12"/>
      <c r="M831" s="116"/>
      <c r="N831" s="116"/>
      <c r="O831" s="12"/>
      <c r="P831" s="12"/>
    </row>
    <row r="832" spans="1:16" x14ac:dyDescent="0.25">
      <c r="A832" s="12"/>
      <c r="B832" s="12"/>
      <c r="C832" s="12"/>
      <c r="D832" s="12"/>
      <c r="E832" s="12"/>
      <c r="F832" s="12"/>
      <c r="G832" s="12"/>
      <c r="H832" s="12"/>
      <c r="I832" s="12"/>
      <c r="J832" s="12"/>
      <c r="K832" s="12"/>
      <c r="L832" s="12"/>
      <c r="M832" s="116"/>
      <c r="N832" s="116"/>
      <c r="O832" s="12"/>
      <c r="P832" s="12"/>
    </row>
    <row r="833" spans="1:16" x14ac:dyDescent="0.25">
      <c r="A833" s="12"/>
      <c r="B833" s="12"/>
      <c r="C833" s="12"/>
      <c r="D833" s="12"/>
      <c r="E833" s="12"/>
      <c r="F833" s="12"/>
      <c r="G833" s="12"/>
      <c r="H833" s="12"/>
      <c r="I833" s="12"/>
      <c r="J833" s="12"/>
      <c r="K833" s="12"/>
      <c r="L833" s="12"/>
      <c r="M833" s="116"/>
      <c r="N833" s="116"/>
      <c r="O833" s="12"/>
      <c r="P833" s="12"/>
    </row>
    <row r="834" spans="1:16" x14ac:dyDescent="0.25">
      <c r="A834" s="12"/>
      <c r="B834" s="12"/>
      <c r="C834" s="12"/>
      <c r="D834" s="12"/>
      <c r="E834" s="12"/>
      <c r="F834" s="12"/>
      <c r="G834" s="12"/>
      <c r="H834" s="12"/>
      <c r="I834" s="12"/>
      <c r="J834" s="12"/>
      <c r="K834" s="12"/>
      <c r="L834" s="12"/>
      <c r="M834" s="116"/>
      <c r="N834" s="116"/>
      <c r="O834" s="12"/>
      <c r="P834" s="12"/>
    </row>
    <row r="835" spans="1:16" x14ac:dyDescent="0.25">
      <c r="A835" s="12"/>
      <c r="B835" s="12"/>
      <c r="C835" s="12"/>
      <c r="D835" s="12"/>
      <c r="E835" s="12"/>
      <c r="F835" s="12"/>
      <c r="G835" s="12"/>
      <c r="H835" s="12"/>
      <c r="I835" s="12"/>
      <c r="J835" s="12"/>
      <c r="K835" s="12"/>
      <c r="L835" s="12"/>
      <c r="M835" s="116"/>
      <c r="N835" s="116"/>
      <c r="O835" s="12"/>
      <c r="P835" s="12"/>
    </row>
    <row r="836" spans="1:16" x14ac:dyDescent="0.25">
      <c r="A836" s="12"/>
      <c r="B836" s="12"/>
      <c r="C836" s="12"/>
      <c r="D836" s="12"/>
      <c r="E836" s="12"/>
      <c r="F836" s="12"/>
      <c r="G836" s="12"/>
      <c r="H836" s="12"/>
      <c r="I836" s="12"/>
      <c r="J836" s="12"/>
      <c r="K836" s="12"/>
      <c r="L836" s="12"/>
      <c r="M836" s="116"/>
      <c r="N836" s="116"/>
      <c r="O836" s="12"/>
      <c r="P836" s="12"/>
    </row>
    <row r="837" spans="1:16" x14ac:dyDescent="0.25">
      <c r="A837" s="12"/>
      <c r="B837" s="12"/>
      <c r="C837" s="12"/>
      <c r="D837" s="12"/>
      <c r="E837" s="12"/>
      <c r="F837" s="12"/>
      <c r="G837" s="12"/>
      <c r="H837" s="12"/>
      <c r="I837" s="12"/>
      <c r="J837" s="12"/>
      <c r="K837" s="12"/>
      <c r="L837" s="12"/>
      <c r="M837" s="116"/>
      <c r="N837" s="116"/>
      <c r="O837" s="12"/>
      <c r="P837" s="12"/>
    </row>
    <row r="838" spans="1:16" x14ac:dyDescent="0.25">
      <c r="A838" s="12"/>
      <c r="B838" s="12"/>
      <c r="C838" s="12"/>
      <c r="D838" s="12"/>
      <c r="E838" s="12"/>
      <c r="F838" s="12"/>
      <c r="G838" s="12"/>
      <c r="H838" s="12"/>
      <c r="I838" s="12"/>
      <c r="J838" s="12"/>
      <c r="K838" s="12"/>
      <c r="L838" s="12"/>
      <c r="M838" s="116"/>
      <c r="N838" s="116"/>
      <c r="O838" s="12"/>
      <c r="P838" s="12"/>
    </row>
    <row r="839" spans="1:16" x14ac:dyDescent="0.25">
      <c r="A839" s="12"/>
      <c r="B839" s="12"/>
      <c r="C839" s="12"/>
      <c r="D839" s="12"/>
      <c r="E839" s="12"/>
      <c r="F839" s="12"/>
      <c r="G839" s="12"/>
      <c r="H839" s="12"/>
      <c r="I839" s="12"/>
      <c r="J839" s="12"/>
      <c r="K839" s="12"/>
      <c r="L839" s="12"/>
      <c r="M839" s="116"/>
      <c r="N839" s="116"/>
      <c r="O839" s="12"/>
      <c r="P839" s="12"/>
    </row>
    <row r="840" spans="1:16" x14ac:dyDescent="0.25">
      <c r="A840" s="12"/>
      <c r="B840" s="12"/>
      <c r="C840" s="12"/>
      <c r="D840" s="12"/>
      <c r="E840" s="12"/>
      <c r="F840" s="12"/>
      <c r="G840" s="12"/>
      <c r="H840" s="12"/>
      <c r="I840" s="12"/>
      <c r="J840" s="12"/>
      <c r="K840" s="12"/>
      <c r="L840" s="12"/>
      <c r="M840" s="116"/>
      <c r="N840" s="116"/>
      <c r="O840" s="12"/>
      <c r="P840" s="12"/>
    </row>
    <row r="841" spans="1:16" x14ac:dyDescent="0.25">
      <c r="A841" s="12"/>
      <c r="B841" s="12"/>
      <c r="C841" s="12"/>
      <c r="D841" s="12"/>
      <c r="E841" s="12"/>
      <c r="F841" s="12"/>
      <c r="G841" s="12"/>
      <c r="H841" s="12"/>
      <c r="I841" s="12"/>
      <c r="J841" s="12"/>
      <c r="K841" s="12"/>
      <c r="L841" s="12"/>
      <c r="M841" s="116"/>
      <c r="N841" s="116"/>
      <c r="O841" s="12"/>
      <c r="P841" s="12"/>
    </row>
    <row r="842" spans="1:16" x14ac:dyDescent="0.25">
      <c r="A842" s="12"/>
      <c r="B842" s="12"/>
      <c r="C842" s="12"/>
      <c r="D842" s="12"/>
      <c r="E842" s="12"/>
      <c r="F842" s="12"/>
      <c r="G842" s="12"/>
      <c r="H842" s="12"/>
      <c r="I842" s="12"/>
      <c r="J842" s="12"/>
      <c r="K842" s="12"/>
      <c r="L842" s="12"/>
      <c r="M842" s="116"/>
      <c r="N842" s="116"/>
      <c r="O842" s="12"/>
      <c r="P842" s="12"/>
    </row>
    <row r="843" spans="1:16" x14ac:dyDescent="0.25">
      <c r="A843" s="12"/>
      <c r="B843" s="12"/>
      <c r="C843" s="12"/>
      <c r="D843" s="12"/>
      <c r="E843" s="12"/>
      <c r="F843" s="12"/>
      <c r="G843" s="12"/>
      <c r="H843" s="12"/>
      <c r="I843" s="12"/>
      <c r="J843" s="12"/>
      <c r="K843" s="12"/>
      <c r="L843" s="12"/>
      <c r="M843" s="116"/>
      <c r="N843" s="116"/>
      <c r="O843" s="12"/>
      <c r="P843" s="12"/>
    </row>
    <row r="844" spans="1:16" x14ac:dyDescent="0.25">
      <c r="A844" s="12"/>
      <c r="B844" s="12"/>
      <c r="C844" s="12"/>
      <c r="D844" s="12"/>
      <c r="E844" s="12"/>
      <c r="F844" s="12"/>
      <c r="G844" s="12"/>
      <c r="H844" s="12"/>
      <c r="I844" s="12"/>
      <c r="J844" s="12"/>
      <c r="K844" s="12"/>
      <c r="L844" s="12"/>
      <c r="M844" s="116"/>
      <c r="N844" s="116"/>
      <c r="O844" s="12"/>
      <c r="P844" s="12"/>
    </row>
    <row r="845" spans="1:16" x14ac:dyDescent="0.25">
      <c r="A845" s="12"/>
      <c r="B845" s="12"/>
      <c r="C845" s="12"/>
      <c r="D845" s="12"/>
      <c r="E845" s="12"/>
      <c r="F845" s="12"/>
      <c r="G845" s="12"/>
      <c r="H845" s="12"/>
      <c r="I845" s="12"/>
      <c r="J845" s="12"/>
      <c r="K845" s="12"/>
      <c r="L845" s="12"/>
      <c r="M845" s="116"/>
      <c r="N845" s="116"/>
      <c r="O845" s="12"/>
      <c r="P845" s="12"/>
    </row>
    <row r="846" spans="1:16" x14ac:dyDescent="0.25">
      <c r="A846" s="12"/>
      <c r="B846" s="12"/>
      <c r="C846" s="12"/>
      <c r="D846" s="12"/>
      <c r="E846" s="12"/>
      <c r="F846" s="12"/>
      <c r="G846" s="12"/>
      <c r="H846" s="12"/>
      <c r="I846" s="12"/>
      <c r="J846" s="12"/>
      <c r="K846" s="12"/>
      <c r="L846" s="12"/>
      <c r="M846" s="116"/>
      <c r="N846" s="116"/>
      <c r="O846" s="12"/>
      <c r="P846" s="12"/>
    </row>
    <row r="847" spans="1:16" x14ac:dyDescent="0.25">
      <c r="A847" s="12"/>
      <c r="B847" s="12"/>
      <c r="C847" s="12"/>
      <c r="D847" s="12"/>
      <c r="E847" s="12"/>
      <c r="F847" s="12"/>
      <c r="G847" s="12"/>
      <c r="H847" s="12"/>
      <c r="I847" s="12"/>
      <c r="J847" s="12"/>
      <c r="K847" s="12"/>
      <c r="L847" s="12"/>
      <c r="M847" s="116"/>
      <c r="N847" s="116"/>
      <c r="O847" s="12"/>
      <c r="P847" s="12"/>
    </row>
    <row r="848" spans="1:16" x14ac:dyDescent="0.25">
      <c r="A848" s="12"/>
      <c r="B848" s="12"/>
      <c r="C848" s="12"/>
      <c r="D848" s="12"/>
      <c r="E848" s="12"/>
      <c r="F848" s="12"/>
      <c r="G848" s="12"/>
      <c r="H848" s="12"/>
      <c r="I848" s="12"/>
      <c r="J848" s="12"/>
      <c r="K848" s="12"/>
      <c r="L848" s="12"/>
      <c r="M848" s="116"/>
      <c r="N848" s="116"/>
      <c r="O848" s="12"/>
      <c r="P848" s="12"/>
    </row>
    <row r="849" spans="1:16" x14ac:dyDescent="0.25">
      <c r="A849" s="12"/>
      <c r="B849" s="12"/>
      <c r="C849" s="12"/>
      <c r="D849" s="12"/>
      <c r="E849" s="12"/>
      <c r="F849" s="12"/>
      <c r="G849" s="12"/>
      <c r="H849" s="12"/>
      <c r="I849" s="12"/>
      <c r="J849" s="12"/>
      <c r="K849" s="12"/>
      <c r="L849" s="12"/>
      <c r="M849" s="116"/>
      <c r="N849" s="116"/>
      <c r="O849" s="12"/>
      <c r="P849" s="12"/>
    </row>
    <row r="850" spans="1:16" x14ac:dyDescent="0.25">
      <c r="A850" s="12"/>
      <c r="B850" s="12"/>
      <c r="C850" s="12"/>
      <c r="D850" s="12"/>
      <c r="E850" s="12"/>
      <c r="F850" s="12"/>
      <c r="G850" s="12"/>
      <c r="H850" s="12"/>
      <c r="I850" s="12"/>
      <c r="J850" s="12"/>
      <c r="K850" s="12"/>
      <c r="L850" s="12"/>
      <c r="M850" s="116"/>
      <c r="N850" s="116"/>
      <c r="O850" s="12"/>
      <c r="P850" s="12"/>
    </row>
    <row r="851" spans="1:16" x14ac:dyDescent="0.25">
      <c r="A851" s="12"/>
      <c r="B851" s="12"/>
      <c r="C851" s="12"/>
      <c r="D851" s="12"/>
      <c r="E851" s="12"/>
      <c r="F851" s="12"/>
      <c r="G851" s="12"/>
      <c r="H851" s="12"/>
      <c r="I851" s="12"/>
      <c r="J851" s="12"/>
      <c r="K851" s="12"/>
      <c r="L851" s="12"/>
      <c r="M851" s="116"/>
      <c r="N851" s="116"/>
      <c r="O851" s="12"/>
      <c r="P851" s="12"/>
    </row>
    <row r="852" spans="1:16" x14ac:dyDescent="0.25">
      <c r="A852" s="12"/>
      <c r="B852" s="12"/>
      <c r="C852" s="12"/>
      <c r="D852" s="12"/>
      <c r="E852" s="12"/>
      <c r="F852" s="12"/>
      <c r="G852" s="12"/>
      <c r="H852" s="12"/>
      <c r="I852" s="12"/>
      <c r="J852" s="12"/>
      <c r="K852" s="12"/>
      <c r="L852" s="12"/>
      <c r="M852" s="116"/>
      <c r="N852" s="116"/>
      <c r="O852" s="12"/>
      <c r="P852" s="12"/>
    </row>
    <row r="853" spans="1:16" x14ac:dyDescent="0.25">
      <c r="A853" s="12"/>
      <c r="B853" s="12"/>
      <c r="C853" s="12"/>
      <c r="D853" s="12"/>
      <c r="E853" s="12"/>
      <c r="F853" s="12"/>
      <c r="G853" s="12"/>
      <c r="H853" s="12"/>
      <c r="I853" s="12"/>
      <c r="J853" s="12"/>
      <c r="K853" s="12"/>
      <c r="L853" s="12"/>
      <c r="M853" s="116"/>
      <c r="N853" s="116"/>
      <c r="O853" s="12"/>
      <c r="P853" s="12"/>
    </row>
    <row r="854" spans="1:16" x14ac:dyDescent="0.25">
      <c r="A854" s="12"/>
      <c r="B854" s="12"/>
      <c r="C854" s="12"/>
      <c r="D854" s="12"/>
      <c r="E854" s="12"/>
      <c r="F854" s="12"/>
      <c r="G854" s="12"/>
      <c r="H854" s="12"/>
      <c r="I854" s="12"/>
      <c r="J854" s="12"/>
      <c r="K854" s="12"/>
      <c r="L854" s="12"/>
      <c r="M854" s="116"/>
      <c r="N854" s="116"/>
      <c r="O854" s="12"/>
      <c r="P854" s="12"/>
    </row>
    <row r="855" spans="1:16" x14ac:dyDescent="0.25">
      <c r="A855" s="12"/>
      <c r="B855" s="12"/>
      <c r="C855" s="12"/>
      <c r="D855" s="12"/>
      <c r="E855" s="12"/>
      <c r="F855" s="12"/>
      <c r="G855" s="12"/>
      <c r="H855" s="12"/>
      <c r="I855" s="12"/>
      <c r="J855" s="12"/>
      <c r="K855" s="12"/>
      <c r="L855" s="12"/>
      <c r="M855" s="116"/>
      <c r="N855" s="116"/>
      <c r="O855" s="12"/>
      <c r="P855" s="12"/>
    </row>
    <row r="856" spans="1:16" x14ac:dyDescent="0.25">
      <c r="A856" s="12"/>
      <c r="B856" s="12"/>
      <c r="C856" s="12"/>
      <c r="D856" s="12"/>
      <c r="E856" s="12"/>
      <c r="F856" s="12"/>
      <c r="G856" s="12"/>
      <c r="H856" s="12"/>
      <c r="I856" s="12"/>
      <c r="J856" s="12"/>
      <c r="K856" s="12"/>
      <c r="L856" s="12"/>
      <c r="M856" s="116"/>
      <c r="N856" s="116"/>
      <c r="O856" s="12"/>
      <c r="P856" s="12"/>
    </row>
    <row r="857" spans="1:16" x14ac:dyDescent="0.25">
      <c r="A857" s="12"/>
      <c r="B857" s="12"/>
      <c r="C857" s="12"/>
      <c r="D857" s="12"/>
      <c r="E857" s="12"/>
      <c r="F857" s="12"/>
      <c r="G857" s="12"/>
      <c r="H857" s="12"/>
      <c r="I857" s="12"/>
      <c r="J857" s="12"/>
      <c r="K857" s="12"/>
      <c r="L857" s="12"/>
      <c r="M857" s="116"/>
      <c r="N857" s="116"/>
      <c r="O857" s="12"/>
      <c r="P857" s="12"/>
    </row>
    <row r="858" spans="1:16" x14ac:dyDescent="0.25">
      <c r="A858" s="12"/>
      <c r="B858" s="12"/>
      <c r="C858" s="12"/>
      <c r="D858" s="12"/>
      <c r="E858" s="12"/>
      <c r="F858" s="12"/>
      <c r="G858" s="12"/>
      <c r="H858" s="12"/>
      <c r="I858" s="12"/>
      <c r="J858" s="12"/>
      <c r="K858" s="12"/>
      <c r="L858" s="12"/>
      <c r="M858" s="116"/>
      <c r="N858" s="116"/>
      <c r="O858" s="12"/>
      <c r="P858" s="12"/>
    </row>
    <row r="859" spans="1:16" x14ac:dyDescent="0.25">
      <c r="A859" s="12"/>
      <c r="B859" s="12"/>
      <c r="C859" s="12"/>
      <c r="D859" s="12"/>
      <c r="E859" s="12"/>
      <c r="F859" s="12"/>
      <c r="G859" s="12"/>
      <c r="H859" s="12"/>
      <c r="I859" s="12"/>
      <c r="J859" s="12"/>
      <c r="K859" s="12"/>
      <c r="L859" s="12"/>
      <c r="M859" s="116"/>
      <c r="N859" s="116"/>
      <c r="O859" s="12"/>
      <c r="P859" s="12"/>
    </row>
    <row r="860" spans="1:16" x14ac:dyDescent="0.25">
      <c r="A860" s="12"/>
      <c r="B860" s="12"/>
      <c r="C860" s="12"/>
      <c r="D860" s="12"/>
      <c r="E860" s="12"/>
      <c r="F860" s="12"/>
      <c r="G860" s="12"/>
      <c r="H860" s="12"/>
      <c r="I860" s="12"/>
      <c r="J860" s="12"/>
      <c r="K860" s="12"/>
      <c r="L860" s="12"/>
      <c r="M860" s="116"/>
      <c r="N860" s="116"/>
      <c r="O860" s="12"/>
      <c r="P860" s="12"/>
    </row>
    <row r="861" spans="1:16" x14ac:dyDescent="0.25">
      <c r="A861" s="12"/>
      <c r="B861" s="12"/>
      <c r="C861" s="12"/>
      <c r="D861" s="12"/>
      <c r="E861" s="12"/>
      <c r="F861" s="12"/>
      <c r="G861" s="12"/>
      <c r="H861" s="12"/>
      <c r="I861" s="12"/>
      <c r="J861" s="12"/>
      <c r="K861" s="12"/>
      <c r="L861" s="12"/>
      <c r="M861" s="116"/>
      <c r="N861" s="116"/>
      <c r="O861" s="12"/>
      <c r="P861" s="12"/>
    </row>
    <row r="862" spans="1:16" x14ac:dyDescent="0.25">
      <c r="A862" s="12"/>
      <c r="B862" s="12"/>
      <c r="C862" s="12"/>
      <c r="D862" s="12"/>
      <c r="E862" s="12"/>
      <c r="F862" s="12"/>
      <c r="G862" s="12"/>
      <c r="H862" s="12"/>
      <c r="I862" s="12"/>
      <c r="J862" s="12"/>
      <c r="K862" s="12"/>
      <c r="L862" s="12"/>
      <c r="M862" s="116"/>
      <c r="N862" s="116"/>
      <c r="O862" s="12"/>
      <c r="P862" s="12"/>
    </row>
    <row r="863" spans="1:16" x14ac:dyDescent="0.25">
      <c r="A863" s="12"/>
      <c r="B863" s="12"/>
      <c r="C863" s="12"/>
      <c r="D863" s="12"/>
      <c r="E863" s="12"/>
      <c r="F863" s="12"/>
      <c r="G863" s="12"/>
      <c r="H863" s="12"/>
      <c r="I863" s="12"/>
      <c r="J863" s="12"/>
      <c r="K863" s="12"/>
      <c r="L863" s="12"/>
      <c r="M863" s="116"/>
      <c r="N863" s="116"/>
      <c r="O863" s="12"/>
      <c r="P863" s="12"/>
    </row>
    <row r="864" spans="1:16" x14ac:dyDescent="0.25">
      <c r="A864" s="12"/>
      <c r="B864" s="12"/>
      <c r="C864" s="12"/>
      <c r="D864" s="12"/>
      <c r="E864" s="12"/>
      <c r="F864" s="12"/>
      <c r="G864" s="12"/>
      <c r="H864" s="12"/>
      <c r="I864" s="12"/>
      <c r="J864" s="12"/>
      <c r="K864" s="12"/>
      <c r="L864" s="12"/>
      <c r="M864" s="116"/>
      <c r="N864" s="116"/>
      <c r="O864" s="12"/>
      <c r="P864" s="12"/>
    </row>
    <row r="865" spans="1:16" x14ac:dyDescent="0.25">
      <c r="A865" s="12"/>
      <c r="B865" s="12"/>
      <c r="C865" s="12"/>
      <c r="D865" s="12"/>
      <c r="E865" s="12"/>
      <c r="F865" s="12"/>
      <c r="G865" s="12"/>
      <c r="H865" s="12"/>
      <c r="I865" s="12"/>
      <c r="J865" s="12"/>
      <c r="K865" s="12"/>
      <c r="L865" s="12"/>
      <c r="M865" s="116"/>
      <c r="N865" s="116"/>
      <c r="O865" s="12"/>
      <c r="P865" s="12"/>
    </row>
    <row r="866" spans="1:16" x14ac:dyDescent="0.25">
      <c r="A866" s="12"/>
      <c r="B866" s="12"/>
      <c r="C866" s="12"/>
      <c r="D866" s="12"/>
      <c r="E866" s="12"/>
      <c r="F866" s="12"/>
      <c r="G866" s="12"/>
      <c r="H866" s="12"/>
      <c r="I866" s="12"/>
      <c r="J866" s="12"/>
      <c r="K866" s="12"/>
      <c r="L866" s="12"/>
      <c r="M866" s="116"/>
      <c r="N866" s="116"/>
      <c r="O866" s="12"/>
      <c r="P866" s="12"/>
    </row>
    <row r="867" spans="1:16" x14ac:dyDescent="0.25">
      <c r="A867" s="12"/>
      <c r="B867" s="12"/>
      <c r="C867" s="12"/>
      <c r="D867" s="12"/>
      <c r="E867" s="12"/>
      <c r="F867" s="12"/>
      <c r="G867" s="12"/>
      <c r="H867" s="12"/>
      <c r="I867" s="12"/>
      <c r="J867" s="12"/>
      <c r="K867" s="12"/>
      <c r="L867" s="12"/>
      <c r="M867" s="116"/>
      <c r="N867" s="116"/>
      <c r="O867" s="12"/>
      <c r="P867" s="12"/>
    </row>
    <row r="868" spans="1:16" x14ac:dyDescent="0.25">
      <c r="A868" s="12"/>
      <c r="B868" s="12"/>
      <c r="C868" s="12"/>
      <c r="D868" s="12"/>
      <c r="E868" s="12"/>
      <c r="F868" s="12"/>
      <c r="G868" s="12"/>
      <c r="H868" s="12"/>
      <c r="I868" s="12"/>
      <c r="J868" s="12"/>
      <c r="K868" s="12"/>
      <c r="L868" s="12"/>
      <c r="M868" s="116"/>
      <c r="N868" s="116"/>
      <c r="O868" s="12"/>
      <c r="P868" s="12"/>
    </row>
    <row r="869" spans="1:16" x14ac:dyDescent="0.25">
      <c r="A869" s="12"/>
      <c r="B869" s="12"/>
      <c r="C869" s="12"/>
      <c r="D869" s="12"/>
      <c r="E869" s="12"/>
      <c r="F869" s="12"/>
      <c r="G869" s="12"/>
      <c r="H869" s="12"/>
      <c r="I869" s="12"/>
      <c r="J869" s="12"/>
      <c r="K869" s="12"/>
      <c r="L869" s="12"/>
      <c r="M869" s="116"/>
      <c r="N869" s="116"/>
      <c r="O869" s="12"/>
      <c r="P869" s="12"/>
    </row>
    <row r="870" spans="1:16" x14ac:dyDescent="0.25">
      <c r="A870" s="12"/>
      <c r="B870" s="12"/>
      <c r="C870" s="12"/>
      <c r="D870" s="12"/>
      <c r="E870" s="12"/>
      <c r="F870" s="12"/>
      <c r="G870" s="12"/>
      <c r="H870" s="12"/>
      <c r="I870" s="12"/>
      <c r="J870" s="12"/>
      <c r="K870" s="12"/>
      <c r="L870" s="12"/>
      <c r="M870" s="116"/>
      <c r="N870" s="116"/>
      <c r="O870" s="12"/>
      <c r="P870" s="12"/>
    </row>
    <row r="871" spans="1:16" x14ac:dyDescent="0.25">
      <c r="A871" s="12"/>
      <c r="B871" s="12"/>
      <c r="C871" s="12"/>
      <c r="D871" s="12"/>
      <c r="E871" s="12"/>
      <c r="F871" s="12"/>
      <c r="G871" s="12"/>
      <c r="H871" s="12"/>
      <c r="I871" s="12"/>
      <c r="J871" s="12"/>
      <c r="K871" s="12"/>
      <c r="L871" s="12"/>
      <c r="M871" s="116"/>
      <c r="N871" s="116"/>
      <c r="O871" s="12"/>
      <c r="P871" s="12"/>
    </row>
    <row r="872" spans="1:16" x14ac:dyDescent="0.25">
      <c r="A872" s="12"/>
      <c r="B872" s="12"/>
      <c r="C872" s="12"/>
      <c r="D872" s="12"/>
      <c r="E872" s="12"/>
      <c r="F872" s="12"/>
      <c r="G872" s="12"/>
      <c r="H872" s="12"/>
      <c r="I872" s="12"/>
      <c r="J872" s="12"/>
      <c r="K872" s="12"/>
      <c r="L872" s="12"/>
      <c r="M872" s="116"/>
      <c r="N872" s="116"/>
      <c r="O872" s="12"/>
      <c r="P872" s="12"/>
    </row>
    <row r="873" spans="1:16" x14ac:dyDescent="0.25">
      <c r="A873" s="12"/>
      <c r="B873" s="12"/>
      <c r="C873" s="12"/>
      <c r="D873" s="12"/>
      <c r="E873" s="12"/>
      <c r="F873" s="12"/>
      <c r="G873" s="12"/>
      <c r="H873" s="12"/>
      <c r="I873" s="12"/>
      <c r="J873" s="12"/>
      <c r="K873" s="12"/>
      <c r="L873" s="12"/>
      <c r="M873" s="116"/>
      <c r="N873" s="116"/>
      <c r="O873" s="12"/>
      <c r="P873" s="12"/>
    </row>
    <row r="874" spans="1:16" x14ac:dyDescent="0.25">
      <c r="A874" s="12"/>
      <c r="B874" s="12"/>
      <c r="C874" s="12"/>
      <c r="D874" s="12"/>
      <c r="E874" s="12"/>
      <c r="F874" s="12"/>
      <c r="G874" s="12"/>
      <c r="H874" s="12"/>
      <c r="I874" s="12"/>
      <c r="J874" s="12"/>
      <c r="K874" s="12"/>
      <c r="L874" s="12"/>
      <c r="M874" s="116"/>
      <c r="N874" s="116"/>
      <c r="O874" s="12"/>
      <c r="P874" s="12"/>
    </row>
    <row r="875" spans="1:16" x14ac:dyDescent="0.25">
      <c r="A875" s="12"/>
      <c r="B875" s="12"/>
      <c r="C875" s="12"/>
      <c r="D875" s="12"/>
      <c r="E875" s="12"/>
      <c r="F875" s="12"/>
      <c r="G875" s="12"/>
      <c r="H875" s="12"/>
      <c r="I875" s="12"/>
      <c r="J875" s="12"/>
      <c r="K875" s="12"/>
      <c r="L875" s="12"/>
      <c r="M875" s="116"/>
      <c r="N875" s="116"/>
      <c r="O875" s="12"/>
      <c r="P875" s="12"/>
    </row>
    <row r="876" spans="1:16" x14ac:dyDescent="0.25">
      <c r="A876" s="12"/>
      <c r="B876" s="12"/>
      <c r="C876" s="12"/>
      <c r="D876" s="12"/>
      <c r="E876" s="12"/>
      <c r="F876" s="12"/>
      <c r="G876" s="12"/>
      <c r="H876" s="12"/>
      <c r="I876" s="12"/>
      <c r="J876" s="12"/>
      <c r="K876" s="12"/>
      <c r="L876" s="12"/>
      <c r="M876" s="116"/>
      <c r="N876" s="116"/>
      <c r="O876" s="12"/>
      <c r="P876" s="12"/>
    </row>
    <row r="877" spans="1:16" x14ac:dyDescent="0.25">
      <c r="A877" s="12"/>
      <c r="B877" s="12"/>
      <c r="C877" s="12"/>
      <c r="D877" s="12"/>
      <c r="E877" s="12"/>
      <c r="F877" s="12"/>
      <c r="G877" s="12"/>
      <c r="H877" s="12"/>
      <c r="I877" s="12"/>
      <c r="J877" s="12"/>
      <c r="K877" s="12"/>
      <c r="L877" s="12"/>
      <c r="M877" s="116"/>
      <c r="N877" s="116"/>
      <c r="O877" s="12"/>
      <c r="P877" s="12"/>
    </row>
    <row r="878" spans="1:16" x14ac:dyDescent="0.25">
      <c r="A878" s="12"/>
      <c r="B878" s="12"/>
      <c r="C878" s="12"/>
      <c r="D878" s="12"/>
      <c r="E878" s="12"/>
      <c r="F878" s="12"/>
      <c r="G878" s="12"/>
      <c r="H878" s="12"/>
      <c r="I878" s="12"/>
      <c r="J878" s="12"/>
      <c r="K878" s="12"/>
      <c r="L878" s="12"/>
      <c r="M878" s="116"/>
      <c r="N878" s="116"/>
      <c r="O878" s="12"/>
      <c r="P878" s="12"/>
    </row>
    <row r="879" spans="1:16" x14ac:dyDescent="0.25">
      <c r="A879" s="12"/>
      <c r="B879" s="12"/>
      <c r="C879" s="12"/>
      <c r="D879" s="12"/>
      <c r="E879" s="12"/>
      <c r="F879" s="12"/>
      <c r="G879" s="12"/>
      <c r="H879" s="12"/>
      <c r="I879" s="12"/>
      <c r="J879" s="12"/>
      <c r="K879" s="12"/>
      <c r="L879" s="12"/>
      <c r="M879" s="116"/>
      <c r="N879" s="116"/>
      <c r="O879" s="12"/>
      <c r="P879" s="12"/>
    </row>
    <row r="880" spans="1:16" x14ac:dyDescent="0.25">
      <c r="A880" s="12"/>
      <c r="B880" s="12"/>
      <c r="C880" s="12"/>
      <c r="D880" s="12"/>
      <c r="E880" s="12"/>
      <c r="F880" s="12"/>
      <c r="G880" s="12"/>
      <c r="H880" s="12"/>
      <c r="I880" s="12"/>
      <c r="J880" s="12"/>
      <c r="K880" s="12"/>
      <c r="L880" s="12"/>
      <c r="M880" s="116"/>
      <c r="N880" s="116"/>
      <c r="O880" s="12"/>
      <c r="P880" s="12"/>
    </row>
    <row r="881" spans="1:16" x14ac:dyDescent="0.25">
      <c r="A881" s="12"/>
      <c r="B881" s="12"/>
      <c r="C881" s="12"/>
      <c r="D881" s="12"/>
      <c r="E881" s="12"/>
      <c r="F881" s="12"/>
      <c r="G881" s="12"/>
      <c r="H881" s="12"/>
      <c r="I881" s="12"/>
      <c r="J881" s="12"/>
      <c r="K881" s="12"/>
      <c r="L881" s="12"/>
      <c r="M881" s="116"/>
      <c r="N881" s="116"/>
      <c r="O881" s="12"/>
      <c r="P881" s="12"/>
    </row>
    <row r="882" spans="1:16" x14ac:dyDescent="0.25">
      <c r="A882" s="12"/>
      <c r="B882" s="12"/>
      <c r="C882" s="12"/>
      <c r="D882" s="12"/>
      <c r="E882" s="12"/>
      <c r="F882" s="12"/>
      <c r="G882" s="12"/>
      <c r="H882" s="12"/>
      <c r="I882" s="12"/>
      <c r="J882" s="12"/>
      <c r="K882" s="12"/>
      <c r="L882" s="12"/>
      <c r="M882" s="116"/>
      <c r="N882" s="116"/>
      <c r="O882" s="12"/>
      <c r="P882" s="12"/>
    </row>
    <row r="883" spans="1:16" x14ac:dyDescent="0.25">
      <c r="A883" s="12"/>
      <c r="B883" s="12"/>
      <c r="C883" s="12"/>
      <c r="D883" s="12"/>
      <c r="E883" s="12"/>
      <c r="F883" s="12"/>
      <c r="G883" s="12"/>
      <c r="H883" s="12"/>
      <c r="I883" s="12"/>
      <c r="J883" s="12"/>
      <c r="K883" s="12"/>
      <c r="L883" s="12"/>
      <c r="M883" s="116"/>
      <c r="N883" s="116"/>
      <c r="O883" s="12"/>
      <c r="P883" s="12"/>
    </row>
    <row r="884" spans="1:16" x14ac:dyDescent="0.25">
      <c r="A884" s="12"/>
      <c r="B884" s="12"/>
      <c r="C884" s="12"/>
      <c r="D884" s="12"/>
      <c r="E884" s="12"/>
      <c r="F884" s="12"/>
      <c r="G884" s="12"/>
      <c r="H884" s="12"/>
      <c r="I884" s="12"/>
      <c r="J884" s="12"/>
      <c r="K884" s="12"/>
      <c r="L884" s="12"/>
      <c r="M884" s="116"/>
      <c r="N884" s="116"/>
      <c r="O884" s="12"/>
      <c r="P884" s="12"/>
    </row>
    <row r="885" spans="1:16" x14ac:dyDescent="0.25">
      <c r="A885" s="12"/>
      <c r="B885" s="12"/>
      <c r="C885" s="12"/>
      <c r="D885" s="12"/>
      <c r="E885" s="12"/>
      <c r="F885" s="12"/>
      <c r="G885" s="12"/>
      <c r="H885" s="12"/>
      <c r="I885" s="12"/>
      <c r="J885" s="12"/>
      <c r="K885" s="12"/>
      <c r="L885" s="12"/>
      <c r="M885" s="116"/>
      <c r="N885" s="116"/>
      <c r="O885" s="12"/>
      <c r="P885" s="12"/>
    </row>
    <row r="886" spans="1:16" x14ac:dyDescent="0.25">
      <c r="A886" s="12"/>
      <c r="B886" s="12"/>
      <c r="C886" s="12"/>
      <c r="D886" s="12"/>
      <c r="E886" s="12"/>
      <c r="F886" s="12"/>
      <c r="G886" s="12"/>
      <c r="H886" s="12"/>
      <c r="I886" s="12"/>
      <c r="J886" s="12"/>
      <c r="K886" s="12"/>
      <c r="L886" s="12"/>
      <c r="M886" s="116"/>
      <c r="N886" s="116"/>
      <c r="O886" s="12"/>
      <c r="P886" s="12"/>
    </row>
    <row r="887" spans="1:16" x14ac:dyDescent="0.25">
      <c r="A887" s="12"/>
      <c r="B887" s="12"/>
      <c r="C887" s="12"/>
      <c r="D887" s="12"/>
      <c r="E887" s="12"/>
      <c r="F887" s="12"/>
      <c r="G887" s="12"/>
      <c r="H887" s="12"/>
      <c r="I887" s="12"/>
      <c r="J887" s="12"/>
      <c r="K887" s="12"/>
      <c r="L887" s="12"/>
      <c r="M887" s="116"/>
      <c r="N887" s="116"/>
      <c r="O887" s="12"/>
      <c r="P887" s="12"/>
    </row>
    <row r="888" spans="1:16" x14ac:dyDescent="0.25">
      <c r="A888" s="12"/>
      <c r="B888" s="12"/>
      <c r="C888" s="12"/>
      <c r="D888" s="12"/>
      <c r="E888" s="12"/>
      <c r="F888" s="12"/>
      <c r="G888" s="12"/>
      <c r="H888" s="12"/>
      <c r="I888" s="12"/>
      <c r="J888" s="12"/>
      <c r="K888" s="12"/>
      <c r="L888" s="12"/>
      <c r="M888" s="116"/>
      <c r="N888" s="116"/>
      <c r="O888" s="12"/>
      <c r="P888" s="12"/>
    </row>
    <row r="889" spans="1:16" x14ac:dyDescent="0.25">
      <c r="A889" s="12"/>
      <c r="B889" s="12"/>
      <c r="C889" s="12"/>
      <c r="D889" s="12"/>
      <c r="E889" s="12"/>
      <c r="F889" s="12"/>
      <c r="G889" s="12"/>
      <c r="H889" s="12"/>
      <c r="I889" s="12"/>
      <c r="J889" s="12"/>
      <c r="K889" s="12"/>
      <c r="L889" s="12"/>
      <c r="M889" s="116"/>
      <c r="N889" s="116"/>
      <c r="O889" s="12"/>
      <c r="P889" s="12"/>
    </row>
    <row r="890" spans="1:16" x14ac:dyDescent="0.25">
      <c r="A890" s="12"/>
      <c r="B890" s="12"/>
      <c r="C890" s="12"/>
      <c r="D890" s="12"/>
      <c r="E890" s="12"/>
      <c r="F890" s="12"/>
      <c r="G890" s="12"/>
      <c r="H890" s="12"/>
      <c r="I890" s="12"/>
      <c r="J890" s="12"/>
      <c r="K890" s="12"/>
      <c r="L890" s="12"/>
      <c r="M890" s="116"/>
      <c r="N890" s="116"/>
      <c r="O890" s="12"/>
      <c r="P890" s="12"/>
    </row>
    <row r="891" spans="1:16" x14ac:dyDescent="0.25">
      <c r="A891" s="12"/>
      <c r="B891" s="12"/>
      <c r="C891" s="12"/>
      <c r="D891" s="12"/>
      <c r="E891" s="12"/>
      <c r="F891" s="12"/>
      <c r="G891" s="12"/>
      <c r="H891" s="12"/>
      <c r="I891" s="12"/>
      <c r="J891" s="12"/>
      <c r="K891" s="12"/>
      <c r="L891" s="12"/>
      <c r="M891" s="116"/>
      <c r="N891" s="116"/>
      <c r="O891" s="12"/>
      <c r="P891" s="12"/>
    </row>
    <row r="892" spans="1:16" x14ac:dyDescent="0.25">
      <c r="A892" s="12"/>
      <c r="B892" s="12"/>
      <c r="C892" s="12"/>
      <c r="D892" s="12"/>
      <c r="E892" s="12"/>
      <c r="F892" s="12"/>
      <c r="G892" s="12"/>
      <c r="H892" s="12"/>
      <c r="I892" s="12"/>
      <c r="J892" s="12"/>
      <c r="K892" s="12"/>
      <c r="L892" s="12"/>
      <c r="M892" s="116"/>
      <c r="N892" s="116"/>
      <c r="O892" s="12"/>
      <c r="P892" s="12"/>
    </row>
    <row r="893" spans="1:16" x14ac:dyDescent="0.25">
      <c r="A893" s="12"/>
      <c r="B893" s="12"/>
      <c r="C893" s="12"/>
      <c r="D893" s="12"/>
      <c r="E893" s="12"/>
      <c r="F893" s="12"/>
      <c r="G893" s="12"/>
      <c r="H893" s="12"/>
      <c r="I893" s="12"/>
      <c r="J893" s="12"/>
      <c r="K893" s="12"/>
      <c r="L893" s="12"/>
      <c r="M893" s="116"/>
      <c r="N893" s="116"/>
      <c r="O893" s="12"/>
      <c r="P893" s="12"/>
    </row>
    <row r="894" spans="1:16" x14ac:dyDescent="0.25">
      <c r="A894" s="12"/>
      <c r="B894" s="12"/>
      <c r="C894" s="12"/>
      <c r="D894" s="12"/>
      <c r="E894" s="12"/>
      <c r="F894" s="12"/>
      <c r="G894" s="12"/>
      <c r="H894" s="12"/>
      <c r="I894" s="12"/>
      <c r="J894" s="12"/>
      <c r="K894" s="12"/>
      <c r="L894" s="12"/>
      <c r="M894" s="116"/>
      <c r="N894" s="116"/>
      <c r="O894" s="12"/>
      <c r="P894" s="12"/>
    </row>
    <row r="895" spans="1:16" x14ac:dyDescent="0.25">
      <c r="A895" s="12"/>
      <c r="B895" s="12"/>
      <c r="C895" s="12"/>
      <c r="D895" s="12"/>
      <c r="E895" s="12"/>
      <c r="F895" s="12"/>
      <c r="G895" s="12"/>
      <c r="H895" s="12"/>
      <c r="I895" s="12"/>
      <c r="J895" s="12"/>
      <c r="K895" s="12"/>
      <c r="L895" s="12"/>
      <c r="M895" s="116"/>
      <c r="N895" s="116"/>
      <c r="O895" s="12"/>
      <c r="P895" s="12"/>
    </row>
    <row r="896" spans="1:16" x14ac:dyDescent="0.25">
      <c r="A896" s="12"/>
      <c r="B896" s="12"/>
      <c r="C896" s="12"/>
      <c r="D896" s="12"/>
      <c r="E896" s="12"/>
      <c r="F896" s="12"/>
      <c r="G896" s="12"/>
      <c r="H896" s="12"/>
      <c r="I896" s="12"/>
      <c r="J896" s="12"/>
      <c r="K896" s="12"/>
      <c r="L896" s="12"/>
      <c r="M896" s="116"/>
      <c r="N896" s="116"/>
      <c r="O896" s="12"/>
      <c r="P896" s="12"/>
    </row>
    <row r="897" spans="1:16" x14ac:dyDescent="0.25">
      <c r="A897" s="12"/>
      <c r="B897" s="12"/>
      <c r="C897" s="12"/>
      <c r="D897" s="12"/>
      <c r="E897" s="12"/>
      <c r="F897" s="12"/>
      <c r="G897" s="12"/>
      <c r="H897" s="12"/>
      <c r="I897" s="12"/>
      <c r="J897" s="12"/>
      <c r="K897" s="12"/>
      <c r="L897" s="12"/>
      <c r="M897" s="116"/>
      <c r="N897" s="116"/>
      <c r="O897" s="12"/>
      <c r="P897" s="12"/>
    </row>
    <row r="898" spans="1:16" x14ac:dyDescent="0.25">
      <c r="A898" s="12"/>
      <c r="B898" s="12"/>
      <c r="C898" s="12"/>
      <c r="D898" s="12"/>
      <c r="E898" s="12"/>
      <c r="F898" s="12"/>
      <c r="G898" s="12"/>
      <c r="H898" s="12"/>
      <c r="I898" s="12"/>
      <c r="J898" s="12"/>
      <c r="K898" s="12"/>
      <c r="L898" s="12"/>
      <c r="M898" s="116"/>
      <c r="N898" s="116"/>
      <c r="O898" s="12"/>
      <c r="P898" s="12"/>
    </row>
    <row r="899" spans="1:16" x14ac:dyDescent="0.25">
      <c r="A899" s="12"/>
      <c r="B899" s="12"/>
      <c r="C899" s="12"/>
      <c r="D899" s="12"/>
      <c r="E899" s="12"/>
      <c r="F899" s="12"/>
      <c r="G899" s="12"/>
      <c r="H899" s="12"/>
      <c r="I899" s="12"/>
      <c r="J899" s="12"/>
      <c r="K899" s="12"/>
      <c r="L899" s="12"/>
      <c r="M899" s="116"/>
      <c r="N899" s="116"/>
      <c r="O899" s="12"/>
      <c r="P899" s="12"/>
    </row>
    <row r="900" spans="1:16" x14ac:dyDescent="0.25">
      <c r="A900" s="12"/>
      <c r="B900" s="12"/>
      <c r="C900" s="12"/>
      <c r="D900" s="12"/>
      <c r="E900" s="12"/>
      <c r="F900" s="12"/>
      <c r="G900" s="12"/>
      <c r="H900" s="12"/>
      <c r="I900" s="12"/>
      <c r="J900" s="12"/>
      <c r="K900" s="12"/>
      <c r="L900" s="12"/>
      <c r="M900" s="116"/>
      <c r="N900" s="116"/>
      <c r="O900" s="12"/>
    </row>
    <row r="901" spans="1:16" x14ac:dyDescent="0.25">
      <c r="A901" s="12"/>
      <c r="B901" s="12"/>
      <c r="C901" s="12"/>
      <c r="D901" s="12"/>
      <c r="E901" s="12"/>
      <c r="F901" s="12"/>
      <c r="G901" s="12"/>
      <c r="H901" s="12"/>
      <c r="I901" s="12"/>
      <c r="J901" s="12"/>
      <c r="K901" s="12"/>
      <c r="L901" s="12"/>
      <c r="M901" s="116"/>
      <c r="N901" s="116"/>
      <c r="O901" s="12"/>
    </row>
    <row r="902" spans="1:16" x14ac:dyDescent="0.25">
      <c r="A902" s="12"/>
      <c r="B902" s="12"/>
      <c r="C902" s="12"/>
      <c r="D902" s="12"/>
      <c r="E902" s="12"/>
      <c r="F902" s="12"/>
      <c r="G902" s="12"/>
      <c r="H902" s="12"/>
      <c r="I902" s="12"/>
      <c r="J902" s="12"/>
      <c r="K902" s="12"/>
      <c r="L902" s="12"/>
      <c r="M902" s="116"/>
      <c r="N902" s="116"/>
      <c r="O902" s="12"/>
    </row>
    <row r="903" spans="1:16" x14ac:dyDescent="0.25">
      <c r="A903" s="12"/>
      <c r="B903" s="12"/>
      <c r="C903" s="12"/>
      <c r="D903" s="12"/>
      <c r="E903" s="12"/>
      <c r="F903" s="12"/>
      <c r="G903" s="12"/>
      <c r="H903" s="12"/>
      <c r="I903" s="12"/>
      <c r="J903" s="12"/>
      <c r="K903" s="12"/>
      <c r="L903" s="12"/>
      <c r="M903" s="116"/>
      <c r="N903" s="116"/>
      <c r="O903" s="12"/>
    </row>
    <row r="904" spans="1:16" x14ac:dyDescent="0.25">
      <c r="A904" s="12"/>
      <c r="B904" s="12"/>
      <c r="C904" s="12"/>
      <c r="D904" s="12"/>
      <c r="E904" s="12"/>
      <c r="F904" s="12"/>
      <c r="G904" s="12"/>
      <c r="H904" s="12"/>
      <c r="I904" s="12"/>
      <c r="J904" s="12"/>
      <c r="K904" s="12"/>
      <c r="L904" s="12"/>
      <c r="M904" s="116"/>
      <c r="N904" s="116"/>
      <c r="O904" s="12"/>
    </row>
    <row r="905" spans="1:16" x14ac:dyDescent="0.25">
      <c r="A905" s="12"/>
      <c r="B905" s="12"/>
      <c r="C905" s="12"/>
      <c r="D905" s="12"/>
      <c r="E905" s="12"/>
      <c r="F905" s="12"/>
      <c r="G905" s="12"/>
      <c r="H905" s="12"/>
      <c r="I905" s="12"/>
      <c r="J905" s="12"/>
      <c r="K905" s="12"/>
      <c r="L905" s="12"/>
      <c r="M905" s="116"/>
      <c r="N905" s="116"/>
      <c r="O905" s="12"/>
    </row>
    <row r="906" spans="1:16" x14ac:dyDescent="0.25">
      <c r="A906" s="12"/>
      <c r="B906" s="12"/>
      <c r="C906" s="12"/>
      <c r="D906" s="12"/>
      <c r="E906" s="12"/>
      <c r="F906" s="12"/>
      <c r="G906" s="12"/>
      <c r="H906" s="12"/>
      <c r="I906" s="12"/>
      <c r="J906" s="12"/>
      <c r="K906" s="12"/>
      <c r="L906" s="12"/>
      <c r="M906" s="116"/>
      <c r="N906" s="116"/>
      <c r="O906" s="12"/>
    </row>
  </sheetData>
  <sheetProtection algorithmName="SHA-512" hashValue="UFfnr9w21m5+JmJmKgnasfr6UPbNC59MZs0saE/v8eKeSqTE8tgsV/+wtkehItDhWfeaFR1Wz/yD5fTxwcvuiw==" saltValue="zHieRe4O3V2CaXDNv6+wqg==" spinCount="100000" sheet="1" objects="1" scenarios="1"/>
  <autoFilter ref="A7:T126" xr:uid="{00000000-0001-0000-0500-000000000000}"/>
  <sortState xmlns:xlrd2="http://schemas.microsoft.com/office/spreadsheetml/2017/richdata2" ref="B14:T26">
    <sortCondition ref="I14:I26"/>
    <sortCondition ref="H14:H26"/>
    <sortCondition ref="J14:J26"/>
    <sortCondition ref="F14:F26"/>
  </sortState>
  <phoneticPr fontId="3" type="noConversion"/>
  <conditionalFormatting sqref="H31:K35 D45:K58 D31:F35 D10:M10 Q74:T79 A73:K79 D11:L26 A10:C26 M13:N13 Q10:T58 A82:K82 Q82:T82 Q84:T111 A84:K111 M12 O13:O26 M82:O99 O37:O64 A37:C58 L37:L58 D37:F44 H37:K44 M14:M26 M29:M65 O29:O35 A29:C35 L29:L35 D29:K30 I27:I28">
    <cfRule type="expression" dxfId="2127" priority="463" stopIfTrue="1">
      <formula>MOD(ROW(),2)=0</formula>
    </cfRule>
    <cfRule type="expression" dxfId="2126" priority="464" stopIfTrue="1">
      <formula>MOD(ROW(),2)&lt;&gt;0</formula>
    </cfRule>
  </conditionalFormatting>
  <conditionalFormatting sqref="G31:G35 G37:G44">
    <cfRule type="expression" dxfId="2125" priority="461" stopIfTrue="1">
      <formula>MOD(ROW(),2)=0</formula>
    </cfRule>
    <cfRule type="expression" dxfId="2124" priority="462" stopIfTrue="1">
      <formula>MOD(ROW(),2)&lt;&gt;0</formula>
    </cfRule>
  </conditionalFormatting>
  <conditionalFormatting sqref="D59:K64 A59:B64 Q59:T72 A66:B69 D66:K69 M59:M65 D71:K72 A71:B72">
    <cfRule type="expression" dxfId="2123" priority="459" stopIfTrue="1">
      <formula>MOD(ROW(),2)=0</formula>
    </cfRule>
    <cfRule type="expression" dxfId="2122" priority="460" stopIfTrue="1">
      <formula>MOD(ROW(),2)&lt;&gt;0</formula>
    </cfRule>
  </conditionalFormatting>
  <conditionalFormatting sqref="L59:L64 L66:L72">
    <cfRule type="expression" dxfId="2121" priority="457" stopIfTrue="1">
      <formula>MOD(ROW(),2)=0</formula>
    </cfRule>
    <cfRule type="expression" dxfId="2120" priority="458" stopIfTrue="1">
      <formula>MOD(ROW(),2)&lt;&gt;0</formula>
    </cfRule>
  </conditionalFormatting>
  <conditionalFormatting sqref="C59:C72">
    <cfRule type="expression" dxfId="2119" priority="455" stopIfTrue="1">
      <formula>MOD(ROW(),2)=0</formula>
    </cfRule>
    <cfRule type="expression" dxfId="2118" priority="456" stopIfTrue="1">
      <formula>MOD(ROW(),2)&lt;&gt;0</formula>
    </cfRule>
  </conditionalFormatting>
  <conditionalFormatting sqref="Q73:T73">
    <cfRule type="expression" dxfId="2117" priority="451" stopIfTrue="1">
      <formula>MOD(ROW(),2)=0</formula>
    </cfRule>
    <cfRule type="expression" dxfId="2116" priority="452" stopIfTrue="1">
      <formula>MOD(ROW(),2)&lt;&gt;0</formula>
    </cfRule>
  </conditionalFormatting>
  <conditionalFormatting sqref="L73">
    <cfRule type="expression" dxfId="2115" priority="449" stopIfTrue="1">
      <formula>MOD(ROW(),2)=0</formula>
    </cfRule>
    <cfRule type="expression" dxfId="2114" priority="450" stopIfTrue="1">
      <formula>MOD(ROW(),2)&lt;&gt;0</formula>
    </cfRule>
  </conditionalFormatting>
  <conditionalFormatting sqref="L74">
    <cfRule type="expression" dxfId="2113" priority="443" stopIfTrue="1">
      <formula>MOD(ROW(),2)=0</formula>
    </cfRule>
    <cfRule type="expression" dxfId="2112" priority="444" stopIfTrue="1">
      <formula>MOD(ROW(),2)&lt;&gt;0</formula>
    </cfRule>
  </conditionalFormatting>
  <conditionalFormatting sqref="L75">
    <cfRule type="expression" dxfId="2111" priority="437" stopIfTrue="1">
      <formula>MOD(ROW(),2)=0</formula>
    </cfRule>
    <cfRule type="expression" dxfId="2110" priority="438" stopIfTrue="1">
      <formula>MOD(ROW(),2)&lt;&gt;0</formula>
    </cfRule>
  </conditionalFormatting>
  <conditionalFormatting sqref="L76">
    <cfRule type="expression" dxfId="2109" priority="431" stopIfTrue="1">
      <formula>MOD(ROW(),2)=0</formula>
    </cfRule>
    <cfRule type="expression" dxfId="2108" priority="432" stopIfTrue="1">
      <formula>MOD(ROW(),2)&lt;&gt;0</formula>
    </cfRule>
  </conditionalFormatting>
  <conditionalFormatting sqref="L77:L79">
    <cfRule type="expression" dxfId="2107" priority="425" stopIfTrue="1">
      <formula>MOD(ROW(),2)=0</formula>
    </cfRule>
    <cfRule type="expression" dxfId="2106" priority="426" stopIfTrue="1">
      <formula>MOD(ROW(),2)&lt;&gt;0</formula>
    </cfRule>
  </conditionalFormatting>
  <conditionalFormatting sqref="L110">
    <cfRule type="expression" dxfId="2105" priority="419" stopIfTrue="1">
      <formula>MOD(ROW(),2)=0</formula>
    </cfRule>
    <cfRule type="expression" dxfId="2104" priority="420" stopIfTrue="1">
      <formula>MOD(ROW(),2)&lt;&gt;0</formula>
    </cfRule>
  </conditionalFormatting>
  <conditionalFormatting sqref="L111">
    <cfRule type="expression" dxfId="2103" priority="413" stopIfTrue="1">
      <formula>MOD(ROW(),2)=0</formula>
    </cfRule>
    <cfRule type="expression" dxfId="2102" priority="414" stopIfTrue="1">
      <formula>MOD(ROW(),2)&lt;&gt;0</formula>
    </cfRule>
  </conditionalFormatting>
  <conditionalFormatting sqref="Q80:T81 A80:K81">
    <cfRule type="expression" dxfId="2101" priority="411" stopIfTrue="1">
      <formula>MOD(ROW(),2)=0</formula>
    </cfRule>
    <cfRule type="expression" dxfId="2100" priority="412" stopIfTrue="1">
      <formula>MOD(ROW(),2)&lt;&gt;0</formula>
    </cfRule>
  </conditionalFormatting>
  <conditionalFormatting sqref="A83:K83 Q83:T83">
    <cfRule type="expression" dxfId="2099" priority="409" stopIfTrue="1">
      <formula>MOD(ROW(),2)=0</formula>
    </cfRule>
    <cfRule type="expression" dxfId="2098" priority="410" stopIfTrue="1">
      <formula>MOD(ROW(),2)&lt;&gt;0</formula>
    </cfRule>
  </conditionalFormatting>
  <conditionalFormatting sqref="L80">
    <cfRule type="expression" dxfId="2097" priority="407" stopIfTrue="1">
      <formula>MOD(ROW(),2)=0</formula>
    </cfRule>
    <cfRule type="expression" dxfId="2096" priority="408" stopIfTrue="1">
      <formula>MOD(ROW(),2)&lt;&gt;0</formula>
    </cfRule>
  </conditionalFormatting>
  <conditionalFormatting sqref="L81">
    <cfRule type="expression" dxfId="2095" priority="405" stopIfTrue="1">
      <formula>MOD(ROW(),2)=0</formula>
    </cfRule>
    <cfRule type="expression" dxfId="2094" priority="406" stopIfTrue="1">
      <formula>MOD(ROW(),2)&lt;&gt;0</formula>
    </cfRule>
  </conditionalFormatting>
  <conditionalFormatting sqref="L82">
    <cfRule type="expression" dxfId="2093" priority="399" stopIfTrue="1">
      <formula>MOD(ROW(),2)=0</formula>
    </cfRule>
    <cfRule type="expression" dxfId="2092" priority="400" stopIfTrue="1">
      <formula>MOD(ROW(),2)&lt;&gt;0</formula>
    </cfRule>
  </conditionalFormatting>
  <conditionalFormatting sqref="L83">
    <cfRule type="expression" dxfId="2091" priority="395" stopIfTrue="1">
      <formula>MOD(ROW(),2)=0</formula>
    </cfRule>
    <cfRule type="expression" dxfId="2090" priority="396" stopIfTrue="1">
      <formula>MOD(ROW(),2)&lt;&gt;0</formula>
    </cfRule>
  </conditionalFormatting>
  <conditionalFormatting sqref="L84">
    <cfRule type="expression" dxfId="2089" priority="393" stopIfTrue="1">
      <formula>MOD(ROW(),2)=0</formula>
    </cfRule>
    <cfRule type="expression" dxfId="2088" priority="394" stopIfTrue="1">
      <formula>MOD(ROW(),2)&lt;&gt;0</formula>
    </cfRule>
  </conditionalFormatting>
  <conditionalFormatting sqref="Q112:T113 B112:K113">
    <cfRule type="expression" dxfId="2087" priority="391" stopIfTrue="1">
      <formula>MOD(ROW(),2)=0</formula>
    </cfRule>
    <cfRule type="expression" dxfId="2086" priority="392" stopIfTrue="1">
      <formula>MOD(ROW(),2)&lt;&gt;0</formula>
    </cfRule>
  </conditionalFormatting>
  <conditionalFormatting sqref="L112:L113">
    <cfRule type="expression" dxfId="2085" priority="389" stopIfTrue="1">
      <formula>MOD(ROW(),2)=0</formula>
    </cfRule>
    <cfRule type="expression" dxfId="2084" priority="390" stopIfTrue="1">
      <formula>MOD(ROW(),2)&lt;&gt;0</formula>
    </cfRule>
  </conditionalFormatting>
  <conditionalFormatting sqref="Q114:T115 B114:K115">
    <cfRule type="expression" dxfId="2083" priority="379" stopIfTrue="1">
      <formula>MOD(ROW(),2)=0</formula>
    </cfRule>
    <cfRule type="expression" dxfId="2082" priority="380" stopIfTrue="1">
      <formula>MOD(ROW(),2)&lt;&gt;0</formula>
    </cfRule>
  </conditionalFormatting>
  <conditionalFormatting sqref="L114">
    <cfRule type="expression" dxfId="2081" priority="377" stopIfTrue="1">
      <formula>MOD(ROW(),2)=0</formula>
    </cfRule>
    <cfRule type="expression" dxfId="2080" priority="378" stopIfTrue="1">
      <formula>MOD(ROW(),2)&lt;&gt;0</formula>
    </cfRule>
  </conditionalFormatting>
  <conditionalFormatting sqref="L115">
    <cfRule type="expression" dxfId="2079" priority="375" stopIfTrue="1">
      <formula>MOD(ROW(),2)=0</formula>
    </cfRule>
    <cfRule type="expression" dxfId="2078" priority="376" stopIfTrue="1">
      <formula>MOD(ROW(),2)&lt;&gt;0</formula>
    </cfRule>
  </conditionalFormatting>
  <conditionalFormatting sqref="A114">
    <cfRule type="expression" dxfId="2077" priority="369" stopIfTrue="1">
      <formula>MOD(ROW(),2)=0</formula>
    </cfRule>
    <cfRule type="expression" dxfId="2076" priority="370" stopIfTrue="1">
      <formula>MOD(ROW(),2)&lt;&gt;0</formula>
    </cfRule>
  </conditionalFormatting>
  <conditionalFormatting sqref="A115:A126">
    <cfRule type="expression" dxfId="2075" priority="367" stopIfTrue="1">
      <formula>MOD(ROW(),2)=0</formula>
    </cfRule>
    <cfRule type="expression" dxfId="2074" priority="368" stopIfTrue="1">
      <formula>MOD(ROW(),2)&lt;&gt;0</formula>
    </cfRule>
  </conditionalFormatting>
  <conditionalFormatting sqref="A113">
    <cfRule type="expression" dxfId="2073" priority="365" stopIfTrue="1">
      <formula>MOD(ROW(),2)=0</formula>
    </cfRule>
    <cfRule type="expression" dxfId="2072" priority="366" stopIfTrue="1">
      <formula>MOD(ROW(),2)&lt;&gt;0</formula>
    </cfRule>
  </conditionalFormatting>
  <conditionalFormatting sqref="A112">
    <cfRule type="expression" dxfId="2071" priority="363" stopIfTrue="1">
      <formula>MOD(ROW(),2)=0</formula>
    </cfRule>
    <cfRule type="expression" dxfId="2070" priority="364" stopIfTrue="1">
      <formula>MOD(ROW(),2)&lt;&gt;0</formula>
    </cfRule>
  </conditionalFormatting>
  <conditionalFormatting sqref="L85">
    <cfRule type="expression" dxfId="2069" priority="361" stopIfTrue="1">
      <formula>MOD(ROW(),2)=0</formula>
    </cfRule>
    <cfRule type="expression" dxfId="2068" priority="362" stopIfTrue="1">
      <formula>MOD(ROW(),2)&lt;&gt;0</formula>
    </cfRule>
  </conditionalFormatting>
  <conditionalFormatting sqref="L86">
    <cfRule type="expression" dxfId="2067" priority="353" stopIfTrue="1">
      <formula>MOD(ROW(),2)=0</formula>
    </cfRule>
    <cfRule type="expression" dxfId="2066" priority="354" stopIfTrue="1">
      <formula>MOD(ROW(),2)&lt;&gt;0</formula>
    </cfRule>
  </conditionalFormatting>
  <conditionalFormatting sqref="L87">
    <cfRule type="expression" dxfId="2065" priority="349" stopIfTrue="1">
      <formula>MOD(ROW(),2)=0</formula>
    </cfRule>
    <cfRule type="expression" dxfId="2064" priority="350" stopIfTrue="1">
      <formula>MOD(ROW(),2)&lt;&gt;0</formula>
    </cfRule>
  </conditionalFormatting>
  <conditionalFormatting sqref="L88">
    <cfRule type="expression" dxfId="2063" priority="345" stopIfTrue="1">
      <formula>MOD(ROW(),2)=0</formula>
    </cfRule>
    <cfRule type="expression" dxfId="2062" priority="346" stopIfTrue="1">
      <formula>MOD(ROW(),2)&lt;&gt;0</formula>
    </cfRule>
  </conditionalFormatting>
  <conditionalFormatting sqref="L89">
    <cfRule type="expression" dxfId="2061" priority="337" stopIfTrue="1">
      <formula>MOD(ROW(),2)=0</formula>
    </cfRule>
    <cfRule type="expression" dxfId="2060" priority="338" stopIfTrue="1">
      <formula>MOD(ROW(),2)&lt;&gt;0</formula>
    </cfRule>
  </conditionalFormatting>
  <conditionalFormatting sqref="L90">
    <cfRule type="expression" dxfId="2059" priority="329" stopIfTrue="1">
      <formula>MOD(ROW(),2)=0</formula>
    </cfRule>
    <cfRule type="expression" dxfId="2058" priority="330" stopIfTrue="1">
      <formula>MOD(ROW(),2)&lt;&gt;0</formula>
    </cfRule>
  </conditionalFormatting>
  <conditionalFormatting sqref="L91">
    <cfRule type="expression" dxfId="2057" priority="325" stopIfTrue="1">
      <formula>MOD(ROW(),2)=0</formula>
    </cfRule>
    <cfRule type="expression" dxfId="2056" priority="326" stopIfTrue="1">
      <formula>MOD(ROW(),2)&lt;&gt;0</formula>
    </cfRule>
  </conditionalFormatting>
  <conditionalFormatting sqref="L92">
    <cfRule type="expression" dxfId="2055" priority="321" stopIfTrue="1">
      <formula>MOD(ROW(),2)=0</formula>
    </cfRule>
    <cfRule type="expression" dxfId="2054" priority="322" stopIfTrue="1">
      <formula>MOD(ROW(),2)&lt;&gt;0</formula>
    </cfRule>
  </conditionalFormatting>
  <conditionalFormatting sqref="L93">
    <cfRule type="expression" dxfId="2053" priority="317" stopIfTrue="1">
      <formula>MOD(ROW(),2)=0</formula>
    </cfRule>
    <cfRule type="expression" dxfId="2052" priority="318" stopIfTrue="1">
      <formula>MOD(ROW(),2)&lt;&gt;0</formula>
    </cfRule>
  </conditionalFormatting>
  <conditionalFormatting sqref="L94">
    <cfRule type="expression" dxfId="2051" priority="313" stopIfTrue="1">
      <formula>MOD(ROW(),2)=0</formula>
    </cfRule>
    <cfRule type="expression" dxfId="2050" priority="314" stopIfTrue="1">
      <formula>MOD(ROW(),2)&lt;&gt;0</formula>
    </cfRule>
  </conditionalFormatting>
  <conditionalFormatting sqref="L95">
    <cfRule type="expression" dxfId="2049" priority="309" stopIfTrue="1">
      <formula>MOD(ROW(),2)=0</formula>
    </cfRule>
    <cfRule type="expression" dxfId="2048" priority="310" stopIfTrue="1">
      <formula>MOD(ROW(),2)&lt;&gt;0</formula>
    </cfRule>
  </conditionalFormatting>
  <conditionalFormatting sqref="L96">
    <cfRule type="expression" dxfId="2047" priority="305" stopIfTrue="1">
      <formula>MOD(ROW(),2)=0</formula>
    </cfRule>
    <cfRule type="expression" dxfId="2046" priority="306" stopIfTrue="1">
      <formula>MOD(ROW(),2)&lt;&gt;0</formula>
    </cfRule>
  </conditionalFormatting>
  <conditionalFormatting sqref="L97">
    <cfRule type="expression" dxfId="2045" priority="301" stopIfTrue="1">
      <formula>MOD(ROW(),2)=0</formula>
    </cfRule>
    <cfRule type="expression" dxfId="2044" priority="302" stopIfTrue="1">
      <formula>MOD(ROW(),2)&lt;&gt;0</formula>
    </cfRule>
  </conditionalFormatting>
  <conditionalFormatting sqref="L98">
    <cfRule type="expression" dxfId="2043" priority="297" stopIfTrue="1">
      <formula>MOD(ROW(),2)=0</formula>
    </cfRule>
    <cfRule type="expression" dxfId="2042" priority="298" stopIfTrue="1">
      <formula>MOD(ROW(),2)&lt;&gt;0</formula>
    </cfRule>
  </conditionalFormatting>
  <conditionalFormatting sqref="L99">
    <cfRule type="expression" dxfId="2041" priority="293" stopIfTrue="1">
      <formula>MOD(ROW(),2)=0</formula>
    </cfRule>
    <cfRule type="expression" dxfId="2040" priority="294" stopIfTrue="1">
      <formula>MOD(ROW(),2)&lt;&gt;0</formula>
    </cfRule>
  </conditionalFormatting>
  <conditionalFormatting sqref="M100 M102 M104 M106 M108 M110 M112 M114 M116 M118 M120 M122">
    <cfRule type="expression" dxfId="2039" priority="291" stopIfTrue="1">
      <formula>MOD(ROW(),2)=0</formula>
    </cfRule>
    <cfRule type="expression" dxfId="2038" priority="292" stopIfTrue="1">
      <formula>MOD(ROW(),2)&lt;&gt;0</formula>
    </cfRule>
  </conditionalFormatting>
  <conditionalFormatting sqref="L100">
    <cfRule type="expression" dxfId="2037" priority="289" stopIfTrue="1">
      <formula>MOD(ROW(),2)=0</formula>
    </cfRule>
    <cfRule type="expression" dxfId="2036" priority="290" stopIfTrue="1">
      <formula>MOD(ROW(),2)&lt;&gt;0</formula>
    </cfRule>
  </conditionalFormatting>
  <conditionalFormatting sqref="M101 M103 M105 M107 M109 M111 M113 M115 M117 M119 M121">
    <cfRule type="expression" dxfId="2035" priority="287" stopIfTrue="1">
      <formula>MOD(ROW(),2)=0</formula>
    </cfRule>
    <cfRule type="expression" dxfId="2034" priority="288" stopIfTrue="1">
      <formula>MOD(ROW(),2)&lt;&gt;0</formula>
    </cfRule>
  </conditionalFormatting>
  <conditionalFormatting sqref="L101">
    <cfRule type="expression" dxfId="2033" priority="285" stopIfTrue="1">
      <formula>MOD(ROW(),2)=0</formula>
    </cfRule>
    <cfRule type="expression" dxfId="2032" priority="286" stopIfTrue="1">
      <formula>MOD(ROW(),2)&lt;&gt;0</formula>
    </cfRule>
  </conditionalFormatting>
  <conditionalFormatting sqref="L102">
    <cfRule type="expression" dxfId="2031" priority="281" stopIfTrue="1">
      <formula>MOD(ROW(),2)=0</formula>
    </cfRule>
    <cfRule type="expression" dxfId="2030" priority="282" stopIfTrue="1">
      <formula>MOD(ROW(),2)&lt;&gt;0</formula>
    </cfRule>
  </conditionalFormatting>
  <conditionalFormatting sqref="L103">
    <cfRule type="expression" dxfId="2029" priority="279" stopIfTrue="1">
      <formula>MOD(ROW(),2)=0</formula>
    </cfRule>
    <cfRule type="expression" dxfId="2028" priority="280" stopIfTrue="1">
      <formula>MOD(ROW(),2)&lt;&gt;0</formula>
    </cfRule>
  </conditionalFormatting>
  <conditionalFormatting sqref="L104">
    <cfRule type="expression" dxfId="2027" priority="277" stopIfTrue="1">
      <formula>MOD(ROW(),2)=0</formula>
    </cfRule>
    <cfRule type="expression" dxfId="2026" priority="278" stopIfTrue="1">
      <formula>MOD(ROW(),2)&lt;&gt;0</formula>
    </cfRule>
  </conditionalFormatting>
  <conditionalFormatting sqref="L105">
    <cfRule type="expression" dxfId="2025" priority="271" stopIfTrue="1">
      <formula>MOD(ROW(),2)=0</formula>
    </cfRule>
    <cfRule type="expression" dxfId="2024" priority="272" stopIfTrue="1">
      <formula>MOD(ROW(),2)&lt;&gt;0</formula>
    </cfRule>
  </conditionalFormatting>
  <conditionalFormatting sqref="L106">
    <cfRule type="expression" dxfId="2023" priority="267" stopIfTrue="1">
      <formula>MOD(ROW(),2)=0</formula>
    </cfRule>
    <cfRule type="expression" dxfId="2022" priority="268" stopIfTrue="1">
      <formula>MOD(ROW(),2)&lt;&gt;0</formula>
    </cfRule>
  </conditionalFormatting>
  <conditionalFormatting sqref="L107">
    <cfRule type="expression" dxfId="2021" priority="263" stopIfTrue="1">
      <formula>MOD(ROW(),2)=0</formula>
    </cfRule>
    <cfRule type="expression" dxfId="2020" priority="264" stopIfTrue="1">
      <formula>MOD(ROW(),2)&lt;&gt;0</formula>
    </cfRule>
  </conditionalFormatting>
  <conditionalFormatting sqref="L108">
    <cfRule type="expression" dxfId="2019" priority="259" stopIfTrue="1">
      <formula>MOD(ROW(),2)=0</formula>
    </cfRule>
    <cfRule type="expression" dxfId="2018" priority="260" stopIfTrue="1">
      <formula>MOD(ROW(),2)&lt;&gt;0</formula>
    </cfRule>
  </conditionalFormatting>
  <conditionalFormatting sqref="L109">
    <cfRule type="expression" dxfId="2017" priority="255" stopIfTrue="1">
      <formula>MOD(ROW(),2)=0</formula>
    </cfRule>
    <cfRule type="expression" dxfId="2016" priority="256" stopIfTrue="1">
      <formula>MOD(ROW(),2)&lt;&gt;0</formula>
    </cfRule>
  </conditionalFormatting>
  <conditionalFormatting sqref="A9 C9:N9 M11 Q9:T9 O9:O12">
    <cfRule type="expression" dxfId="2015" priority="251" stopIfTrue="1">
      <formula>MOD(ROW(),2)=0</formula>
    </cfRule>
    <cfRule type="expression" dxfId="2014" priority="252" stopIfTrue="1">
      <formula>MOD(ROW(),2)&lt;&gt;0</formula>
    </cfRule>
  </conditionalFormatting>
  <conditionalFormatting sqref="B9">
    <cfRule type="expression" dxfId="2013" priority="249" stopIfTrue="1">
      <formula>MOD(ROW(),2)=0</formula>
    </cfRule>
    <cfRule type="expression" dxfId="2012" priority="250" stopIfTrue="1">
      <formula>MOD(ROW(),2)&lt;&gt;0</formula>
    </cfRule>
  </conditionalFormatting>
  <conditionalFormatting sqref="A8:D26 A37:D64 A66:D69 C65 A71:D115 C70:D70 A116:A126 A29:D35">
    <cfRule type="expression" priority="465" stopIfTrue="1">
      <formula>MOD(ROW(),2)=0</formula>
    </cfRule>
    <cfRule type="expression" priority="466" stopIfTrue="1">
      <formula>MOD(ROW(),2)&lt;&gt;0</formula>
    </cfRule>
    <cfRule type="expression" priority="467" stopIfTrue="1">
      <formula>MOD(ROW(),2)=0</formula>
    </cfRule>
    <cfRule type="expression" priority="468" stopIfTrue="1">
      <formula>MOD(ROW(),2)&lt;&gt;0</formula>
    </cfRule>
  </conditionalFormatting>
  <conditionalFormatting sqref="Q116:T125 B116:K125">
    <cfRule type="expression" dxfId="2011" priority="239" stopIfTrue="1">
      <formula>MOD(ROW(),2)=0</formula>
    </cfRule>
    <cfRule type="expression" dxfId="2010" priority="240" stopIfTrue="1">
      <formula>MOD(ROW(),2)&lt;&gt;0</formula>
    </cfRule>
  </conditionalFormatting>
  <conditionalFormatting sqref="L116 L118 L120 L122 L124">
    <cfRule type="expression" dxfId="2009" priority="237" stopIfTrue="1">
      <formula>MOD(ROW(),2)=0</formula>
    </cfRule>
    <cfRule type="expression" dxfId="2008" priority="238" stopIfTrue="1">
      <formula>MOD(ROW(),2)&lt;&gt;0</formula>
    </cfRule>
  </conditionalFormatting>
  <conditionalFormatting sqref="L117 L119 L121 L123 L125:L126">
    <cfRule type="expression" dxfId="2007" priority="235" stopIfTrue="1">
      <formula>MOD(ROW(),2)=0</formula>
    </cfRule>
    <cfRule type="expression" dxfId="2006" priority="236" stopIfTrue="1">
      <formula>MOD(ROW(),2)&lt;&gt;0</formula>
    </cfRule>
  </conditionalFormatting>
  <conditionalFormatting sqref="M123:M125">
    <cfRule type="expression" dxfId="2005" priority="233" stopIfTrue="1">
      <formula>MOD(ROW(),2)=0</formula>
    </cfRule>
    <cfRule type="expression" dxfId="2004" priority="234" stopIfTrue="1">
      <formula>MOD(ROW(),2)&lt;&gt;0</formula>
    </cfRule>
  </conditionalFormatting>
  <conditionalFormatting sqref="M123:M125">
    <cfRule type="expression" dxfId="2003" priority="231" stopIfTrue="1">
      <formula>MOD(ROW(),2)=0</formula>
    </cfRule>
    <cfRule type="expression" dxfId="2002" priority="232" stopIfTrue="1">
      <formula>MOD(ROW(),2)&lt;&gt;0</formula>
    </cfRule>
  </conditionalFormatting>
  <conditionalFormatting sqref="A116 A118 A120 A122 A124">
    <cfRule type="expression" dxfId="2001" priority="229" stopIfTrue="1">
      <formula>MOD(ROW(),2)=0</formula>
    </cfRule>
    <cfRule type="expression" dxfId="2000" priority="230" stopIfTrue="1">
      <formula>MOD(ROW(),2)&lt;&gt;0</formula>
    </cfRule>
  </conditionalFormatting>
  <conditionalFormatting sqref="A117 A119 A121 A123 A125:A126">
    <cfRule type="expression" dxfId="1999" priority="227" stopIfTrue="1">
      <formula>MOD(ROW(),2)=0</formula>
    </cfRule>
    <cfRule type="expression" dxfId="1998" priority="228" stopIfTrue="1">
      <formula>MOD(ROW(),2)&lt;&gt;0</formula>
    </cfRule>
  </conditionalFormatting>
  <conditionalFormatting sqref="A116:D125">
    <cfRule type="expression" priority="241" stopIfTrue="1">
      <formula>MOD(ROW(),2)=0</formula>
    </cfRule>
    <cfRule type="expression" priority="242" stopIfTrue="1">
      <formula>MOD(ROW(),2)&lt;&gt;0</formula>
    </cfRule>
    <cfRule type="expression" priority="243" stopIfTrue="1">
      <formula>MOD(ROW(),2)=0</formula>
    </cfRule>
    <cfRule type="expression" priority="244" stopIfTrue="1">
      <formula>MOD(ROW(),2)&lt;&gt;0</formula>
    </cfRule>
  </conditionalFormatting>
  <conditionalFormatting sqref="M66:O69 M70:N70 M71:O81">
    <cfRule type="expression" dxfId="1997" priority="223" stopIfTrue="1">
      <formula>MOD(ROW(),2)=0</formula>
    </cfRule>
    <cfRule type="expression" dxfId="1996" priority="224" stopIfTrue="1">
      <formula>MOD(ROW(),2)&lt;&gt;0</formula>
    </cfRule>
  </conditionalFormatting>
  <conditionalFormatting sqref="A8:D26 A37:D64 A66:D69 C65 A71:D125 C70:D70 A29:D35">
    <cfRule type="expression" priority="469" stopIfTrue="1">
      <formula>MOD(ROW(),2)=0</formula>
    </cfRule>
    <cfRule type="expression" priority="470" stopIfTrue="1">
      <formula>MOD(ROW(),2)&lt;&gt;0</formula>
    </cfRule>
    <cfRule type="expression" priority="471" stopIfTrue="1">
      <formula>MOD(ROW(),2)=0</formula>
    </cfRule>
  </conditionalFormatting>
  <conditionalFormatting sqref="A116:A126">
    <cfRule type="expression" dxfId="1995" priority="221" stopIfTrue="1">
      <formula>MOD(ROW(),2)=0</formula>
    </cfRule>
    <cfRule type="expression" dxfId="1994" priority="222" stopIfTrue="1">
      <formula>MOD(ROW(),2)&lt;&gt;0</formula>
    </cfRule>
  </conditionalFormatting>
  <conditionalFormatting sqref="A8:D26 A37:D64 A66:D69 C65 A71:D125 C70:D70 A29:D35">
    <cfRule type="expression" priority="472" stopIfTrue="1">
      <formula>MOD(ROW(),2)&lt;&gt;0</formula>
    </cfRule>
    <cfRule type="expression" priority="473" stopIfTrue="1">
      <formula>MOD(ROW(),2)=0</formula>
    </cfRule>
  </conditionalFormatting>
  <conditionalFormatting sqref="A8:D26 A37:D64 A66:D69 C65 A71:D125 C70:D70 A29:D35">
    <cfRule type="expression" priority="474" stopIfTrue="1">
      <formula>MOD(ROW(),2)&lt;&gt;0</formula>
    </cfRule>
  </conditionalFormatting>
  <conditionalFormatting sqref="A116:A126">
    <cfRule type="expression" dxfId="1993" priority="219" stopIfTrue="1">
      <formula>MOD(ROW(),2)=0</formula>
    </cfRule>
    <cfRule type="expression" dxfId="1992" priority="220" stopIfTrue="1">
      <formula>MOD(ROW(),2)&lt;&gt;0</formula>
    </cfRule>
  </conditionalFormatting>
  <conditionalFormatting sqref="N10:N12">
    <cfRule type="expression" dxfId="1991" priority="217" stopIfTrue="1">
      <formula>MOD(ROW(),2)=0</formula>
    </cfRule>
    <cfRule type="expression" dxfId="1990" priority="218" stopIfTrue="1">
      <formula>MOD(ROW(),2)&lt;&gt;0</formula>
    </cfRule>
  </conditionalFormatting>
  <conditionalFormatting sqref="N14:N26 N29:N36">
    <cfRule type="expression" dxfId="1989" priority="215" stopIfTrue="1">
      <formula>MOD(ROW(),2)=0</formula>
    </cfRule>
    <cfRule type="expression" dxfId="1988" priority="216" stopIfTrue="1">
      <formula>MOD(ROW(),2)&lt;&gt;0</formula>
    </cfRule>
  </conditionalFormatting>
  <conditionalFormatting sqref="N37:N65">
    <cfRule type="expression" dxfId="1987" priority="213" stopIfTrue="1">
      <formula>MOD(ROW(),2)=0</formula>
    </cfRule>
    <cfRule type="expression" dxfId="1986" priority="214" stopIfTrue="1">
      <formula>MOD(ROW(),2)&lt;&gt;0</formula>
    </cfRule>
  </conditionalFormatting>
  <conditionalFormatting sqref="N123:N125">
    <cfRule type="expression" dxfId="1985" priority="211" stopIfTrue="1">
      <formula>MOD(ROW(),2)=0</formula>
    </cfRule>
    <cfRule type="expression" dxfId="1984" priority="212" stopIfTrue="1">
      <formula>MOD(ROW(),2)&lt;&gt;0</formula>
    </cfRule>
  </conditionalFormatting>
  <conditionalFormatting sqref="N100:N122">
    <cfRule type="expression" dxfId="1983" priority="209" stopIfTrue="1">
      <formula>MOD(ROW(),2)=0</formula>
    </cfRule>
    <cfRule type="expression" dxfId="1982" priority="210" stopIfTrue="1">
      <formula>MOD(ROW(),2)&lt;&gt;0</formula>
    </cfRule>
  </conditionalFormatting>
  <conditionalFormatting sqref="O59:O64">
    <cfRule type="expression" dxfId="1981" priority="207" stopIfTrue="1">
      <formula>MOD(ROW(),2)=0</formula>
    </cfRule>
    <cfRule type="expression" dxfId="1980" priority="208" stopIfTrue="1">
      <formula>MOD(ROW(),2)&lt;&gt;0</formula>
    </cfRule>
  </conditionalFormatting>
  <conditionalFormatting sqref="O100:O122">
    <cfRule type="expression" dxfId="1979" priority="205" stopIfTrue="1">
      <formula>MOD(ROW(),2)=0</formula>
    </cfRule>
    <cfRule type="expression" dxfId="1978" priority="206" stopIfTrue="1">
      <formula>MOD(ROW(),2)&lt;&gt;0</formula>
    </cfRule>
  </conditionalFormatting>
  <conditionalFormatting sqref="O123:O125">
    <cfRule type="expression" dxfId="1977" priority="203" stopIfTrue="1">
      <formula>MOD(ROW(),2)=0</formula>
    </cfRule>
    <cfRule type="expression" dxfId="1976" priority="204" stopIfTrue="1">
      <formula>MOD(ROW(),2)&lt;&gt;0</formula>
    </cfRule>
  </conditionalFormatting>
  <conditionalFormatting sqref="P9:P26 P37:P64 P66:P69 P71:P126 P29:P35">
    <cfRule type="expression" priority="197" stopIfTrue="1">
      <formula>MOD(ROW(),2)=0</formula>
    </cfRule>
    <cfRule type="expression" priority="198" stopIfTrue="1">
      <formula>MOD(ROW(),2)&lt;&gt;0</formula>
    </cfRule>
    <cfRule type="expression" priority="199" stopIfTrue="1">
      <formula>MOD(ROW(),2)=0</formula>
    </cfRule>
    <cfRule type="expression" priority="200" stopIfTrue="1">
      <formula>MOD(ROW(),2)&lt;&gt;0</formula>
    </cfRule>
    <cfRule type="expression" priority="201" stopIfTrue="1">
      <formula>MOD(ROW(),2)=0</formula>
    </cfRule>
    <cfRule type="expression" priority="202" stopIfTrue="1">
      <formula>MOD(ROW(),2)&lt;&gt;0</formula>
    </cfRule>
  </conditionalFormatting>
  <conditionalFormatting sqref="P9:P26 P37:P64 P66:P69 P71:P126 P29:P35">
    <cfRule type="expression" dxfId="1975" priority="193" stopIfTrue="1">
      <formula>MOD(ROW(),2)=0</formula>
    </cfRule>
    <cfRule type="expression" dxfId="1974" priority="194" stopIfTrue="1">
      <formula>MOD(ROW(),2)&lt;&gt;0</formula>
    </cfRule>
  </conditionalFormatting>
  <conditionalFormatting sqref="B36:C36 L36 O36">
    <cfRule type="expression" dxfId="1973" priority="179" stopIfTrue="1">
      <formula>MOD(ROW(),2)=0</formula>
    </cfRule>
    <cfRule type="expression" dxfId="1972" priority="180" stopIfTrue="1">
      <formula>MOD(ROW(),2)&lt;&gt;0</formula>
    </cfRule>
  </conditionalFormatting>
  <conditionalFormatting sqref="A36:C36 H36:L36 O36">
    <cfRule type="expression" priority="181" stopIfTrue="1">
      <formula>MOD(ROW(),2)=0</formula>
    </cfRule>
    <cfRule type="expression" priority="182" stopIfTrue="1">
      <formula>MOD(ROW(),2)&lt;&gt;0</formula>
    </cfRule>
    <cfRule type="expression" priority="183" stopIfTrue="1">
      <formula>MOD(ROW(),2)=0</formula>
    </cfRule>
    <cfRule type="expression" priority="184" stopIfTrue="1">
      <formula>MOD(ROW(),2)&lt;&gt;0</formula>
    </cfRule>
    <cfRule type="expression" priority="185" stopIfTrue="1">
      <formula>MOD(ROW(),2)=0</formula>
    </cfRule>
    <cfRule type="expression" priority="186" stopIfTrue="1">
      <formula>MOD(ROW(),2)&lt;&gt;0</formula>
    </cfRule>
    <cfRule type="expression" priority="187" stopIfTrue="1">
      <formula>MOD(ROW(),2)=0</formula>
    </cfRule>
    <cfRule type="expression" priority="188" stopIfTrue="1">
      <formula>MOD(ROW(),2)&lt;&gt;0</formula>
    </cfRule>
    <cfRule type="expression" priority="189" stopIfTrue="1">
      <formula>MOD(ROW(),2)=0</formula>
    </cfRule>
    <cfRule type="expression" priority="190" stopIfTrue="1">
      <formula>MOD(ROW(),2)&lt;&gt;0</formula>
    </cfRule>
  </conditionalFormatting>
  <conditionalFormatting sqref="H36:K36">
    <cfRule type="expression" dxfId="1971" priority="175" stopIfTrue="1">
      <formula>MOD(ROW(),2)=0</formula>
    </cfRule>
    <cfRule type="expression" dxfId="1970" priority="176" stopIfTrue="1">
      <formula>MOD(ROW(),2)&lt;&gt;0</formula>
    </cfRule>
  </conditionalFormatting>
  <conditionalFormatting sqref="A36:C36 H36:L36 O36">
    <cfRule type="expression" priority="191" stopIfTrue="1">
      <formula>MOD(ROW(),2)=0</formula>
    </cfRule>
    <cfRule type="expression" priority="192" stopIfTrue="1">
      <formula>MOD(ROW(),2)&lt;&gt;0</formula>
    </cfRule>
  </conditionalFormatting>
  <conditionalFormatting sqref="A36">
    <cfRule type="expression" dxfId="1969" priority="165" stopIfTrue="1">
      <formula>MOD(ROW(),2)=0</formula>
    </cfRule>
    <cfRule type="expression" dxfId="1968" priority="166" stopIfTrue="1">
      <formula>MOD(ROW(),2)&lt;&gt;0</formula>
    </cfRule>
  </conditionalFormatting>
  <conditionalFormatting sqref="P36">
    <cfRule type="expression" priority="157" stopIfTrue="1">
      <formula>MOD(ROW(),2)=0</formula>
    </cfRule>
    <cfRule type="expression" priority="158" stopIfTrue="1">
      <formula>MOD(ROW(),2)&lt;&gt;0</formula>
    </cfRule>
    <cfRule type="expression" priority="159" stopIfTrue="1">
      <formula>MOD(ROW(),2)=0</formula>
    </cfRule>
    <cfRule type="expression" priority="160" stopIfTrue="1">
      <formula>MOD(ROW(),2)&lt;&gt;0</formula>
    </cfRule>
    <cfRule type="expression" priority="161" stopIfTrue="1">
      <formula>MOD(ROW(),2)=0</formula>
    </cfRule>
    <cfRule type="expression" priority="162" stopIfTrue="1">
      <formula>MOD(ROW(),2)&lt;&gt;0</formula>
    </cfRule>
  </conditionalFormatting>
  <conditionalFormatting sqref="P36">
    <cfRule type="expression" dxfId="1967" priority="155" stopIfTrue="1">
      <formula>MOD(ROW(),2)=0</formula>
    </cfRule>
    <cfRule type="expression" dxfId="1966" priority="156" stopIfTrue="1">
      <formula>MOD(ROW(),2)&lt;&gt;0</formula>
    </cfRule>
  </conditionalFormatting>
  <conditionalFormatting sqref="D36:G36">
    <cfRule type="expression" dxfId="1965" priority="141" stopIfTrue="1">
      <formula>MOD(ROW(),2)=0</formula>
    </cfRule>
    <cfRule type="expression" dxfId="1964" priority="142" stopIfTrue="1">
      <formula>MOD(ROW(),2)&lt;&gt;0</formula>
    </cfRule>
  </conditionalFormatting>
  <conditionalFormatting sqref="D36">
    <cfRule type="expression" priority="143" stopIfTrue="1">
      <formula>MOD(ROW(),2)=0</formula>
    </cfRule>
    <cfRule type="expression" priority="144" stopIfTrue="1">
      <formula>MOD(ROW(),2)&lt;&gt;0</formula>
    </cfRule>
    <cfRule type="expression" priority="145" stopIfTrue="1">
      <formula>MOD(ROW(),2)=0</formula>
    </cfRule>
    <cfRule type="expression" priority="146" stopIfTrue="1">
      <formula>MOD(ROW(),2)&lt;&gt;0</formula>
    </cfRule>
  </conditionalFormatting>
  <conditionalFormatting sqref="D36">
    <cfRule type="expression" priority="147" stopIfTrue="1">
      <formula>MOD(ROW(),2)=0</formula>
    </cfRule>
    <cfRule type="expression" priority="148" stopIfTrue="1">
      <formula>MOD(ROW(),2)&lt;&gt;0</formula>
    </cfRule>
    <cfRule type="expression" priority="149" stopIfTrue="1">
      <formula>MOD(ROW(),2)=0</formula>
    </cfRule>
  </conditionalFormatting>
  <conditionalFormatting sqref="D36">
    <cfRule type="expression" priority="150" stopIfTrue="1">
      <formula>MOD(ROW(),2)&lt;&gt;0</formula>
    </cfRule>
    <cfRule type="expression" priority="151" stopIfTrue="1">
      <formula>MOD(ROW(),2)=0</formula>
    </cfRule>
  </conditionalFormatting>
  <conditionalFormatting sqref="D36">
    <cfRule type="expression" priority="152" stopIfTrue="1">
      <formula>MOD(ROW(),2)&lt;&gt;0</formula>
    </cfRule>
  </conditionalFormatting>
  <conditionalFormatting sqref="B65 O65">
    <cfRule type="expression" dxfId="1963" priority="127" stopIfTrue="1">
      <formula>MOD(ROW(),2)=0</formula>
    </cfRule>
    <cfRule type="expression" dxfId="1962" priority="128" stopIfTrue="1">
      <formula>MOD(ROW(),2)&lt;&gt;0</formula>
    </cfRule>
  </conditionalFormatting>
  <conditionalFormatting sqref="A65:B65 I65:L65 O65 D65">
    <cfRule type="expression" priority="129" stopIfTrue="1">
      <formula>MOD(ROW(),2)=0</formula>
    </cfRule>
    <cfRule type="expression" priority="130" stopIfTrue="1">
      <formula>MOD(ROW(),2)&lt;&gt;0</formula>
    </cfRule>
    <cfRule type="expression" priority="131" stopIfTrue="1">
      <formula>MOD(ROW(),2)=0</formula>
    </cfRule>
    <cfRule type="expression" priority="132" stopIfTrue="1">
      <formula>MOD(ROW(),2)&lt;&gt;0</formula>
    </cfRule>
    <cfRule type="expression" priority="133" stopIfTrue="1">
      <formula>MOD(ROW(),2)=0</formula>
    </cfRule>
    <cfRule type="expression" priority="134" stopIfTrue="1">
      <formula>MOD(ROW(),2)&lt;&gt;0</formula>
    </cfRule>
    <cfRule type="expression" priority="135" stopIfTrue="1">
      <formula>MOD(ROW(),2)=0</formula>
    </cfRule>
    <cfRule type="expression" priority="136" stopIfTrue="1">
      <formula>MOD(ROW(),2)&lt;&gt;0</formula>
    </cfRule>
    <cfRule type="expression" priority="137" stopIfTrue="1">
      <formula>MOD(ROW(),2)=0</formula>
    </cfRule>
    <cfRule type="expression" priority="138" stopIfTrue="1">
      <formula>MOD(ROW(),2)&lt;&gt;0</formula>
    </cfRule>
  </conditionalFormatting>
  <conditionalFormatting sqref="D65 I65:K65">
    <cfRule type="expression" dxfId="1961" priority="123" stopIfTrue="1">
      <formula>MOD(ROW(),2)=0</formula>
    </cfRule>
    <cfRule type="expression" dxfId="1960" priority="124" stopIfTrue="1">
      <formula>MOD(ROW(),2)&lt;&gt;0</formula>
    </cfRule>
  </conditionalFormatting>
  <conditionalFormatting sqref="L65">
    <cfRule type="expression" dxfId="1959" priority="121" stopIfTrue="1">
      <formula>MOD(ROW(),2)=0</formula>
    </cfRule>
    <cfRule type="expression" dxfId="1958" priority="122" stopIfTrue="1">
      <formula>MOD(ROW(),2)&lt;&gt;0</formula>
    </cfRule>
  </conditionalFormatting>
  <conditionalFormatting sqref="A65:B65 I65:L65 O65 D65">
    <cfRule type="expression" priority="139" stopIfTrue="1">
      <formula>MOD(ROW(),2)=0</formula>
    </cfRule>
    <cfRule type="expression" priority="140" stopIfTrue="1">
      <formula>MOD(ROW(),2)&lt;&gt;0</formula>
    </cfRule>
  </conditionalFormatting>
  <conditionalFormatting sqref="A65">
    <cfRule type="expression" dxfId="1957" priority="113" stopIfTrue="1">
      <formula>MOD(ROW(),2)=0</formula>
    </cfRule>
    <cfRule type="expression" dxfId="1956" priority="114" stopIfTrue="1">
      <formula>MOD(ROW(),2)&lt;&gt;0</formula>
    </cfRule>
  </conditionalFormatting>
  <conditionalFormatting sqref="O65">
    <cfRule type="expression" dxfId="1955" priority="107" stopIfTrue="1">
      <formula>MOD(ROW(),2)=0</formula>
    </cfRule>
    <cfRule type="expression" dxfId="1954" priority="108" stopIfTrue="1">
      <formula>MOD(ROW(),2)&lt;&gt;0</formula>
    </cfRule>
  </conditionalFormatting>
  <conditionalFormatting sqref="P65">
    <cfRule type="expression" priority="101" stopIfTrue="1">
      <formula>MOD(ROW(),2)=0</formula>
    </cfRule>
    <cfRule type="expression" priority="102" stopIfTrue="1">
      <formula>MOD(ROW(),2)&lt;&gt;0</formula>
    </cfRule>
    <cfRule type="expression" priority="103" stopIfTrue="1">
      <formula>MOD(ROW(),2)=0</formula>
    </cfRule>
    <cfRule type="expression" priority="104" stopIfTrue="1">
      <formula>MOD(ROW(),2)&lt;&gt;0</formula>
    </cfRule>
    <cfRule type="expression" priority="105" stopIfTrue="1">
      <formula>MOD(ROW(),2)=0</formula>
    </cfRule>
    <cfRule type="expression" priority="106" stopIfTrue="1">
      <formula>MOD(ROW(),2)&lt;&gt;0</formula>
    </cfRule>
  </conditionalFormatting>
  <conditionalFormatting sqref="P65">
    <cfRule type="expression" dxfId="1953" priority="99" stopIfTrue="1">
      <formula>MOD(ROW(),2)=0</formula>
    </cfRule>
    <cfRule type="expression" dxfId="1952" priority="100" stopIfTrue="1">
      <formula>MOD(ROW(),2)&lt;&gt;0</formula>
    </cfRule>
  </conditionalFormatting>
  <conditionalFormatting sqref="E65:F65 H65">
    <cfRule type="expression" dxfId="1951" priority="89" stopIfTrue="1">
      <formula>MOD(ROW(),2)=0</formula>
    </cfRule>
    <cfRule type="expression" dxfId="1950" priority="90" stopIfTrue="1">
      <formula>MOD(ROW(),2)&lt;&gt;0</formula>
    </cfRule>
  </conditionalFormatting>
  <conditionalFormatting sqref="G65">
    <cfRule type="expression" dxfId="1949" priority="87" stopIfTrue="1">
      <formula>MOD(ROW(),2)=0</formula>
    </cfRule>
    <cfRule type="expression" dxfId="1948" priority="88" stopIfTrue="1">
      <formula>MOD(ROW(),2)&lt;&gt;0</formula>
    </cfRule>
  </conditionalFormatting>
  <conditionalFormatting sqref="B70 O70">
    <cfRule type="expression" dxfId="1947" priority="73" stopIfTrue="1">
      <formula>MOD(ROW(),2)=0</formula>
    </cfRule>
    <cfRule type="expression" dxfId="1946" priority="74" stopIfTrue="1">
      <formula>MOD(ROW(),2)&lt;&gt;0</formula>
    </cfRule>
  </conditionalFormatting>
  <conditionalFormatting sqref="A70:B70 E70:K70 O70">
    <cfRule type="expression" priority="75" stopIfTrue="1">
      <formula>MOD(ROW(),2)=0</formula>
    </cfRule>
    <cfRule type="expression" priority="76" stopIfTrue="1">
      <formula>MOD(ROW(),2)&lt;&gt;0</formula>
    </cfRule>
    <cfRule type="expression" priority="77" stopIfTrue="1">
      <formula>MOD(ROW(),2)=0</formula>
    </cfRule>
    <cfRule type="expression" priority="78" stopIfTrue="1">
      <formula>MOD(ROW(),2)&lt;&gt;0</formula>
    </cfRule>
    <cfRule type="expression" priority="79" stopIfTrue="1">
      <formula>MOD(ROW(),2)=0</formula>
    </cfRule>
    <cfRule type="expression" priority="80" stopIfTrue="1">
      <formula>MOD(ROW(),2)&lt;&gt;0</formula>
    </cfRule>
    <cfRule type="expression" priority="81" stopIfTrue="1">
      <formula>MOD(ROW(),2)=0</formula>
    </cfRule>
    <cfRule type="expression" priority="82" stopIfTrue="1">
      <formula>MOD(ROW(),2)&lt;&gt;0</formula>
    </cfRule>
    <cfRule type="expression" priority="83" stopIfTrue="1">
      <formula>MOD(ROW(),2)=0</formula>
    </cfRule>
    <cfRule type="expression" priority="84" stopIfTrue="1">
      <formula>MOD(ROW(),2)&lt;&gt;0</formula>
    </cfRule>
  </conditionalFormatting>
  <conditionalFormatting sqref="E70:K70">
    <cfRule type="expression" dxfId="1945" priority="69" stopIfTrue="1">
      <formula>MOD(ROW(),2)=0</formula>
    </cfRule>
    <cfRule type="expression" dxfId="1944" priority="70" stopIfTrue="1">
      <formula>MOD(ROW(),2)&lt;&gt;0</formula>
    </cfRule>
  </conditionalFormatting>
  <conditionalFormatting sqref="A70:B70 E70:K70 O70">
    <cfRule type="expression" priority="85" stopIfTrue="1">
      <formula>MOD(ROW(),2)=0</formula>
    </cfRule>
    <cfRule type="expression" priority="86" stopIfTrue="1">
      <formula>MOD(ROW(),2)&lt;&gt;0</formula>
    </cfRule>
  </conditionalFormatting>
  <conditionalFormatting sqref="A70">
    <cfRule type="expression" dxfId="1943" priority="59" stopIfTrue="1">
      <formula>MOD(ROW(),2)=0</formula>
    </cfRule>
    <cfRule type="expression" dxfId="1942" priority="60" stopIfTrue="1">
      <formula>MOD(ROW(),2)&lt;&gt;0</formula>
    </cfRule>
  </conditionalFormatting>
  <conditionalFormatting sqref="O70">
    <cfRule type="expression" dxfId="1941" priority="55" stopIfTrue="1">
      <formula>MOD(ROW(),2)=0</formula>
    </cfRule>
    <cfRule type="expression" dxfId="1940" priority="56" stopIfTrue="1">
      <formula>MOD(ROW(),2)&lt;&gt;0</formula>
    </cfRule>
  </conditionalFormatting>
  <conditionalFormatting sqref="P70">
    <cfRule type="expression" priority="49" stopIfTrue="1">
      <formula>MOD(ROW(),2)=0</formula>
    </cfRule>
    <cfRule type="expression" priority="50" stopIfTrue="1">
      <formula>MOD(ROW(),2)&lt;&gt;0</formula>
    </cfRule>
    <cfRule type="expression" priority="51" stopIfTrue="1">
      <formula>MOD(ROW(),2)=0</formula>
    </cfRule>
    <cfRule type="expression" priority="52" stopIfTrue="1">
      <formula>MOD(ROW(),2)&lt;&gt;0</formula>
    </cfRule>
    <cfRule type="expression" priority="53" stopIfTrue="1">
      <formula>MOD(ROW(),2)=0</formula>
    </cfRule>
    <cfRule type="expression" priority="54" stopIfTrue="1">
      <formula>MOD(ROW(),2)&lt;&gt;0</formula>
    </cfRule>
  </conditionalFormatting>
  <conditionalFormatting sqref="P70">
    <cfRule type="expression" dxfId="1939" priority="47" stopIfTrue="1">
      <formula>MOD(ROW(),2)=0</formula>
    </cfRule>
    <cfRule type="expression" dxfId="1938" priority="48" stopIfTrue="1">
      <formula>MOD(ROW(),2)&lt;&gt;0</formula>
    </cfRule>
  </conditionalFormatting>
  <conditionalFormatting sqref="D70">
    <cfRule type="expression" dxfId="1937" priority="45" stopIfTrue="1">
      <formula>MOD(ROW(),2)=0</formula>
    </cfRule>
    <cfRule type="expression" dxfId="1936" priority="46" stopIfTrue="1">
      <formula>MOD(ROW(),2)&lt;&gt;0</formula>
    </cfRule>
  </conditionalFormatting>
  <conditionalFormatting sqref="M126">
    <cfRule type="expression" dxfId="1935" priority="37" stopIfTrue="1">
      <formula>MOD(ROW(),2)=0</formula>
    </cfRule>
    <cfRule type="expression" dxfId="1934" priority="38" stopIfTrue="1">
      <formula>MOD(ROW(),2)&lt;&gt;0</formula>
    </cfRule>
  </conditionalFormatting>
  <conditionalFormatting sqref="B126:D126 F126:K126">
    <cfRule type="expression" dxfId="1933" priority="31" stopIfTrue="1">
      <formula>MOD(ROW(),2)=0</formula>
    </cfRule>
    <cfRule type="expression" dxfId="1932" priority="32" stopIfTrue="1">
      <formula>MOD(ROW(),2)&lt;&gt;0</formula>
    </cfRule>
  </conditionalFormatting>
  <conditionalFormatting sqref="A126:D126">
    <cfRule type="expression" priority="33" stopIfTrue="1">
      <formula>MOD(ROW(),2)=0</formula>
    </cfRule>
    <cfRule type="expression" priority="34" stopIfTrue="1">
      <formula>MOD(ROW(),2)&lt;&gt;0</formula>
    </cfRule>
    <cfRule type="expression" priority="35" stopIfTrue="1">
      <formula>MOD(ROW(),2)=0</formula>
    </cfRule>
    <cfRule type="expression" priority="36" stopIfTrue="1">
      <formula>MOD(ROW(),2)&lt;&gt;0</formula>
    </cfRule>
  </conditionalFormatting>
  <conditionalFormatting sqref="A126:D126">
    <cfRule type="expression" priority="39" stopIfTrue="1">
      <formula>MOD(ROW(),2)=0</formula>
    </cfRule>
    <cfRule type="expression" priority="40" stopIfTrue="1">
      <formula>MOD(ROW(),2)&lt;&gt;0</formula>
    </cfRule>
    <cfRule type="expression" priority="41" stopIfTrue="1">
      <formula>MOD(ROW(),2)=0</formula>
    </cfRule>
  </conditionalFormatting>
  <conditionalFormatting sqref="A126:D126">
    <cfRule type="expression" priority="42" stopIfTrue="1">
      <formula>MOD(ROW(),2)&lt;&gt;0</formula>
    </cfRule>
    <cfRule type="expression" priority="43" stopIfTrue="1">
      <formula>MOD(ROW(),2)=0</formula>
    </cfRule>
  </conditionalFormatting>
  <conditionalFormatting sqref="A126:D126">
    <cfRule type="expression" priority="44" stopIfTrue="1">
      <formula>MOD(ROW(),2)&lt;&gt;0</formula>
    </cfRule>
  </conditionalFormatting>
  <conditionalFormatting sqref="N126">
    <cfRule type="expression" dxfId="1931" priority="29" stopIfTrue="1">
      <formula>MOD(ROW(),2)=0</formula>
    </cfRule>
    <cfRule type="expression" dxfId="1930" priority="30" stopIfTrue="1">
      <formula>MOD(ROW(),2)&lt;&gt;0</formula>
    </cfRule>
  </conditionalFormatting>
  <conditionalFormatting sqref="O126">
    <cfRule type="expression" dxfId="1929" priority="27" stopIfTrue="1">
      <formula>MOD(ROW(),2)=0</formula>
    </cfRule>
    <cfRule type="expression" dxfId="1928" priority="28" stopIfTrue="1">
      <formula>MOD(ROW(),2)&lt;&gt;0</formula>
    </cfRule>
  </conditionalFormatting>
  <conditionalFormatting sqref="E126">
    <cfRule type="expression" dxfId="1927" priority="25" stopIfTrue="1">
      <formula>MOD(ROW(),2)=0</formula>
    </cfRule>
    <cfRule type="expression" dxfId="1926" priority="26" stopIfTrue="1">
      <formula>MOD(ROW(),2)&lt;&gt;0</formula>
    </cfRule>
  </conditionalFormatting>
  <conditionalFormatting sqref="B27:H28 J27:O28">
    <cfRule type="expression" dxfId="1925" priority="11" stopIfTrue="1">
      <formula>MOD(ROW(),2)=0</formula>
    </cfRule>
    <cfRule type="expression" dxfId="1924" priority="12" stopIfTrue="1">
      <formula>MOD(ROW(),2)&lt;&gt;0</formula>
    </cfRule>
  </conditionalFormatting>
  <conditionalFormatting sqref="A27:H28 J27:O28">
    <cfRule type="expression" priority="13" stopIfTrue="1">
      <formula>MOD(ROW(),2)=0</formula>
    </cfRule>
    <cfRule type="expression" priority="14" stopIfTrue="1">
      <formula>MOD(ROW(),2)&lt;&gt;0</formula>
    </cfRule>
    <cfRule type="expression" priority="15" stopIfTrue="1">
      <formula>MOD(ROW(),2)=0</formula>
    </cfRule>
    <cfRule type="expression" priority="16" stopIfTrue="1">
      <formula>MOD(ROW(),2)&lt;&gt;0</formula>
    </cfRule>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A27:H28 J27:O28">
    <cfRule type="expression" priority="23" stopIfTrue="1">
      <formula>MOD(ROW(),2)=0</formula>
    </cfRule>
    <cfRule type="expression" priority="24" stopIfTrue="1">
      <formula>MOD(ROW(),2)&lt;&gt;0</formula>
    </cfRule>
  </conditionalFormatting>
  <conditionalFormatting sqref="A27:A28">
    <cfRule type="expression" dxfId="1923" priority="9" stopIfTrue="1">
      <formula>MOD(ROW(),2)=0</formula>
    </cfRule>
    <cfRule type="expression" dxfId="1922" priority="10" stopIfTrue="1">
      <formula>MOD(ROW(),2)&lt;&gt;0</formula>
    </cfRule>
  </conditionalFormatting>
  <conditionalFormatting sqref="P27:P28">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P27:P28">
    <cfRule type="expression" dxfId="1921" priority="1" stopIfTrue="1">
      <formula>MOD(ROW(),2)=0</formula>
    </cfRule>
    <cfRule type="expression" dxfId="192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9"/>
  <dimension ref="A1:I10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x-501</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494</v>
      </c>
      <c r="C9" s="83"/>
    </row>
    <row r="10" spans="1:9" x14ac:dyDescent="0.25">
      <c r="A10" s="82" t="s">
        <v>2</v>
      </c>
      <c r="B10" s="83" t="s">
        <v>495</v>
      </c>
      <c r="C10" s="83"/>
    </row>
    <row r="11" spans="1:9" x14ac:dyDescent="0.25">
      <c r="A11" s="82" t="s">
        <v>23</v>
      </c>
      <c r="B11" s="83" t="s">
        <v>312</v>
      </c>
      <c r="C11" s="83"/>
    </row>
    <row r="12" spans="1:9" x14ac:dyDescent="0.25">
      <c r="A12" s="82" t="s">
        <v>262</v>
      </c>
      <c r="B12" s="83" t="s">
        <v>273</v>
      </c>
      <c r="C12" s="83"/>
    </row>
    <row r="13" spans="1:9" x14ac:dyDescent="0.25">
      <c r="A13" s="82" t="s">
        <v>52</v>
      </c>
      <c r="B13" s="83">
        <v>1</v>
      </c>
      <c r="C13" s="83"/>
    </row>
    <row r="14" spans="1:9" x14ac:dyDescent="0.25">
      <c r="A14" s="82" t="s">
        <v>18</v>
      </c>
      <c r="B14" s="83">
        <v>501</v>
      </c>
      <c r="C14" s="83"/>
    </row>
    <row r="15" spans="1:9" x14ac:dyDescent="0.25">
      <c r="A15" s="82" t="s">
        <v>53</v>
      </c>
      <c r="B15" s="83" t="s">
        <v>496</v>
      </c>
      <c r="C15" s="83"/>
    </row>
    <row r="16" spans="1:9" x14ac:dyDescent="0.25">
      <c r="A16" s="82" t="s">
        <v>54</v>
      </c>
      <c r="B16" s="83" t="s">
        <v>497</v>
      </c>
      <c r="C16" s="83"/>
    </row>
    <row r="17" spans="1:3" x14ac:dyDescent="0.25">
      <c r="A17" s="77" t="s">
        <v>735</v>
      </c>
      <c r="B17" s="83" t="str">
        <f>INDEX('Factor List'!$L:$L,MATCH(B$15,'Factor List'!$J:$J,0))</f>
        <v>Commutation, dated 25 October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79" t="s">
        <v>725</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row r="26" spans="1:3" ht="26.4" x14ac:dyDescent="0.25">
      <c r="A26" s="104" t="s">
        <v>273</v>
      </c>
      <c r="B26" s="104" t="s">
        <v>498</v>
      </c>
      <c r="C26" s="104" t="s">
        <v>499</v>
      </c>
    </row>
    <row r="27" spans="1:3" x14ac:dyDescent="0.25">
      <c r="A27" s="105">
        <v>20</v>
      </c>
      <c r="B27" s="117">
        <v>0</v>
      </c>
      <c r="C27" s="117">
        <v>40.26</v>
      </c>
    </row>
    <row r="28" spans="1:3" x14ac:dyDescent="0.25">
      <c r="A28" s="105">
        <v>21</v>
      </c>
      <c r="B28" s="117">
        <v>0</v>
      </c>
      <c r="C28" s="117">
        <v>39.914999999999999</v>
      </c>
    </row>
    <row r="29" spans="1:3" x14ac:dyDescent="0.25">
      <c r="A29" s="105">
        <v>22</v>
      </c>
      <c r="B29" s="117">
        <v>0</v>
      </c>
      <c r="C29" s="117">
        <v>39.564999999999998</v>
      </c>
    </row>
    <row r="30" spans="1:3" x14ac:dyDescent="0.25">
      <c r="A30" s="105">
        <v>23</v>
      </c>
      <c r="B30" s="117">
        <v>0</v>
      </c>
      <c r="C30" s="117">
        <v>39.21</v>
      </c>
    </row>
    <row r="31" spans="1:3" x14ac:dyDescent="0.25">
      <c r="A31" s="105">
        <v>24</v>
      </c>
      <c r="B31" s="117">
        <v>0</v>
      </c>
      <c r="C31" s="117">
        <v>38.847999999999999</v>
      </c>
    </row>
    <row r="32" spans="1:3" x14ac:dyDescent="0.25">
      <c r="A32" s="105">
        <v>25</v>
      </c>
      <c r="B32" s="117">
        <v>0</v>
      </c>
      <c r="C32" s="117">
        <v>38.478999999999999</v>
      </c>
    </row>
    <row r="33" spans="1:3" x14ac:dyDescent="0.25">
      <c r="A33" s="105">
        <v>26</v>
      </c>
      <c r="B33" s="117">
        <v>0</v>
      </c>
      <c r="C33" s="117">
        <v>38.103999999999999</v>
      </c>
    </row>
    <row r="34" spans="1:3" x14ac:dyDescent="0.25">
      <c r="A34" s="105">
        <v>27</v>
      </c>
      <c r="B34" s="117">
        <v>0</v>
      </c>
      <c r="C34" s="117">
        <v>37.722999999999999</v>
      </c>
    </row>
    <row r="35" spans="1:3" x14ac:dyDescent="0.25">
      <c r="A35" s="105">
        <v>28</v>
      </c>
      <c r="B35" s="117">
        <v>0</v>
      </c>
      <c r="C35" s="117">
        <v>37.335000000000001</v>
      </c>
    </row>
    <row r="36" spans="1:3" x14ac:dyDescent="0.25">
      <c r="A36" s="105">
        <v>29</v>
      </c>
      <c r="B36" s="117">
        <v>0</v>
      </c>
      <c r="C36" s="117">
        <v>36.942</v>
      </c>
    </row>
    <row r="37" spans="1:3" x14ac:dyDescent="0.25">
      <c r="A37" s="105">
        <v>30</v>
      </c>
      <c r="B37" s="117">
        <v>0</v>
      </c>
      <c r="C37" s="117">
        <v>36.542000000000002</v>
      </c>
    </row>
    <row r="38" spans="1:3" x14ac:dyDescent="0.25">
      <c r="A38" s="105">
        <v>31</v>
      </c>
      <c r="B38" s="117">
        <v>0</v>
      </c>
      <c r="C38" s="117">
        <v>36.136000000000003</v>
      </c>
    </row>
    <row r="39" spans="1:3" x14ac:dyDescent="0.25">
      <c r="A39" s="105">
        <v>32</v>
      </c>
      <c r="B39" s="117">
        <v>0</v>
      </c>
      <c r="C39" s="117">
        <v>35.723999999999997</v>
      </c>
    </row>
    <row r="40" spans="1:3" x14ac:dyDescent="0.25">
      <c r="A40" s="105">
        <v>33</v>
      </c>
      <c r="B40" s="117">
        <v>0</v>
      </c>
      <c r="C40" s="117">
        <v>35.305</v>
      </c>
    </row>
    <row r="41" spans="1:3" x14ac:dyDescent="0.25">
      <c r="A41" s="105">
        <v>34</v>
      </c>
      <c r="B41" s="117">
        <v>0</v>
      </c>
      <c r="C41" s="117">
        <v>34.878999999999998</v>
      </c>
    </row>
    <row r="42" spans="1:3" x14ac:dyDescent="0.25">
      <c r="A42" s="105">
        <v>35</v>
      </c>
      <c r="B42" s="117">
        <v>0</v>
      </c>
      <c r="C42" s="117">
        <v>34.445999999999998</v>
      </c>
    </row>
    <row r="43" spans="1:3" x14ac:dyDescent="0.25">
      <c r="A43" s="105">
        <v>36</v>
      </c>
      <c r="B43" s="117">
        <v>0</v>
      </c>
      <c r="C43" s="117">
        <v>34.006999999999998</v>
      </c>
    </row>
    <row r="44" spans="1:3" x14ac:dyDescent="0.25">
      <c r="A44" s="105">
        <v>37</v>
      </c>
      <c r="B44" s="117">
        <v>0</v>
      </c>
      <c r="C44" s="117">
        <v>33.56</v>
      </c>
    </row>
    <row r="45" spans="1:3" x14ac:dyDescent="0.25">
      <c r="A45" s="105">
        <v>38</v>
      </c>
      <c r="B45" s="117">
        <v>0</v>
      </c>
      <c r="C45" s="117">
        <v>33.106999999999999</v>
      </c>
    </row>
    <row r="46" spans="1:3" x14ac:dyDescent="0.25">
      <c r="A46" s="105">
        <v>39</v>
      </c>
      <c r="B46" s="117">
        <v>0</v>
      </c>
      <c r="C46" s="117">
        <v>32.645000000000003</v>
      </c>
    </row>
    <row r="47" spans="1:3" x14ac:dyDescent="0.25">
      <c r="A47" s="105">
        <v>40</v>
      </c>
      <c r="B47" s="117">
        <v>0</v>
      </c>
      <c r="C47" s="117">
        <v>32.177</v>
      </c>
    </row>
    <row r="48" spans="1:3" x14ac:dyDescent="0.25">
      <c r="A48" s="105">
        <v>41</v>
      </c>
      <c r="B48" s="117">
        <v>0</v>
      </c>
      <c r="C48" s="117">
        <v>31.702000000000002</v>
      </c>
    </row>
    <row r="49" spans="1:3" x14ac:dyDescent="0.25">
      <c r="A49" s="105">
        <v>42</v>
      </c>
      <c r="B49" s="117">
        <v>0</v>
      </c>
      <c r="C49" s="117">
        <v>31.22</v>
      </c>
    </row>
    <row r="50" spans="1:3" x14ac:dyDescent="0.25">
      <c r="A50" s="105">
        <v>43</v>
      </c>
      <c r="B50" s="117">
        <v>0</v>
      </c>
      <c r="C50" s="117">
        <v>30.731000000000002</v>
      </c>
    </row>
    <row r="51" spans="1:3" x14ac:dyDescent="0.25">
      <c r="A51" s="105">
        <v>44</v>
      </c>
      <c r="B51" s="117">
        <v>0</v>
      </c>
      <c r="C51" s="117">
        <v>30.234999999999999</v>
      </c>
    </row>
    <row r="52" spans="1:3" x14ac:dyDescent="0.25">
      <c r="A52" s="105">
        <v>45</v>
      </c>
      <c r="B52" s="117">
        <v>0</v>
      </c>
      <c r="C52" s="117">
        <v>29.731000000000002</v>
      </c>
    </row>
    <row r="53" spans="1:3" x14ac:dyDescent="0.25">
      <c r="A53" s="105">
        <v>46</v>
      </c>
      <c r="B53" s="117">
        <v>0</v>
      </c>
      <c r="C53" s="117">
        <v>29.22</v>
      </c>
    </row>
    <row r="54" spans="1:3" x14ac:dyDescent="0.25">
      <c r="A54" s="105">
        <v>47</v>
      </c>
      <c r="B54" s="117">
        <v>0</v>
      </c>
      <c r="C54" s="117">
        <v>28.702000000000002</v>
      </c>
    </row>
    <row r="55" spans="1:3" x14ac:dyDescent="0.25">
      <c r="A55" s="105">
        <v>48</v>
      </c>
      <c r="B55" s="117">
        <v>0</v>
      </c>
      <c r="C55" s="117">
        <v>28.175999999999998</v>
      </c>
    </row>
    <row r="56" spans="1:3" x14ac:dyDescent="0.25">
      <c r="A56" s="105">
        <v>49</v>
      </c>
      <c r="B56" s="117">
        <v>0</v>
      </c>
      <c r="C56" s="117">
        <v>27.641999999999999</v>
      </c>
    </row>
    <row r="57" spans="1:3" x14ac:dyDescent="0.25">
      <c r="A57" s="105">
        <v>50</v>
      </c>
      <c r="B57" s="117">
        <v>0</v>
      </c>
      <c r="C57" s="117">
        <v>27.100999999999999</v>
      </c>
    </row>
    <row r="58" spans="1:3" x14ac:dyDescent="0.25">
      <c r="A58" s="105">
        <v>51</v>
      </c>
      <c r="B58" s="117">
        <v>0</v>
      </c>
      <c r="C58" s="117">
        <v>26.552</v>
      </c>
    </row>
    <row r="59" spans="1:3" x14ac:dyDescent="0.25">
      <c r="A59" s="105">
        <v>52</v>
      </c>
      <c r="B59" s="117">
        <v>0</v>
      </c>
      <c r="C59" s="117">
        <v>25.995999999999999</v>
      </c>
    </row>
    <row r="60" spans="1:3" x14ac:dyDescent="0.25">
      <c r="A60" s="105">
        <v>53</v>
      </c>
      <c r="B60" s="117">
        <v>0</v>
      </c>
      <c r="C60" s="117">
        <v>25.431000000000001</v>
      </c>
    </row>
    <row r="61" spans="1:3" x14ac:dyDescent="0.25">
      <c r="A61" s="105">
        <v>54</v>
      </c>
      <c r="B61" s="117">
        <v>0</v>
      </c>
      <c r="C61" s="117">
        <v>24.858000000000001</v>
      </c>
    </row>
    <row r="62" spans="1:3" x14ac:dyDescent="0.25">
      <c r="A62" s="105">
        <v>55</v>
      </c>
      <c r="B62" s="117">
        <v>25.472999999999999</v>
      </c>
      <c r="C62" s="117">
        <v>24.277999999999999</v>
      </c>
    </row>
    <row r="63" spans="1:3" x14ac:dyDescent="0.25">
      <c r="A63" s="105">
        <v>56</v>
      </c>
      <c r="B63" s="117">
        <v>24.888999999999999</v>
      </c>
      <c r="C63" s="117">
        <v>23.69</v>
      </c>
    </row>
    <row r="64" spans="1:3" x14ac:dyDescent="0.25">
      <c r="A64" s="105">
        <v>57</v>
      </c>
      <c r="B64" s="117">
        <v>24.298999999999999</v>
      </c>
      <c r="C64" s="117">
        <v>23.094999999999999</v>
      </c>
    </row>
    <row r="65" spans="1:3" x14ac:dyDescent="0.25">
      <c r="A65" s="105">
        <v>58</v>
      </c>
      <c r="B65" s="117">
        <v>23.701000000000001</v>
      </c>
      <c r="C65" s="117">
        <v>22.492999999999999</v>
      </c>
    </row>
    <row r="66" spans="1:3" x14ac:dyDescent="0.25">
      <c r="A66" s="105">
        <v>59</v>
      </c>
      <c r="B66" s="117">
        <v>23.096</v>
      </c>
      <c r="C66" s="117">
        <v>21.884</v>
      </c>
    </row>
    <row r="67" spans="1:3" x14ac:dyDescent="0.25">
      <c r="A67" s="105">
        <v>60</v>
      </c>
      <c r="B67" s="117">
        <v>22.483000000000001</v>
      </c>
      <c r="C67" s="117">
        <v>21.265000000000001</v>
      </c>
    </row>
    <row r="68" spans="1:3" x14ac:dyDescent="0.25">
      <c r="A68" s="105">
        <v>61</v>
      </c>
      <c r="B68" s="117">
        <v>21.861000000000001</v>
      </c>
      <c r="C68" s="117">
        <v>20.64</v>
      </c>
    </row>
    <row r="69" spans="1:3" x14ac:dyDescent="0.25">
      <c r="A69" s="105">
        <v>62</v>
      </c>
      <c r="B69" s="117">
        <v>21.236999999999998</v>
      </c>
      <c r="C69" s="117">
        <v>20.010999999999999</v>
      </c>
    </row>
    <row r="70" spans="1:3" x14ac:dyDescent="0.25">
      <c r="A70" s="105">
        <v>63</v>
      </c>
      <c r="B70" s="117">
        <v>20.606999999999999</v>
      </c>
      <c r="C70" s="117">
        <v>19.379000000000001</v>
      </c>
    </row>
    <row r="71" spans="1:3" x14ac:dyDescent="0.25">
      <c r="A71" s="105">
        <v>64</v>
      </c>
      <c r="B71" s="117">
        <v>19.97</v>
      </c>
      <c r="C71" s="117">
        <v>18.742000000000001</v>
      </c>
    </row>
    <row r="72" spans="1:3" x14ac:dyDescent="0.25">
      <c r="A72" s="105">
        <v>65</v>
      </c>
      <c r="B72" s="117">
        <v>19.329000000000001</v>
      </c>
      <c r="C72" s="117">
        <v>18.102</v>
      </c>
    </row>
    <row r="73" spans="1:3" x14ac:dyDescent="0.25">
      <c r="A73" s="105">
        <v>66</v>
      </c>
      <c r="B73" s="117">
        <v>18.684000000000001</v>
      </c>
      <c r="C73" s="117">
        <v>17.457999999999998</v>
      </c>
    </row>
    <row r="74" spans="1:3" x14ac:dyDescent="0.25">
      <c r="A74" s="105">
        <v>67</v>
      </c>
      <c r="B74" s="117">
        <v>18.033999999999999</v>
      </c>
      <c r="C74" s="117">
        <v>16.812000000000001</v>
      </c>
    </row>
    <row r="75" spans="1:3" x14ac:dyDescent="0.25">
      <c r="A75" s="105">
        <v>68</v>
      </c>
      <c r="B75" s="117">
        <v>17.381</v>
      </c>
      <c r="C75" s="117">
        <v>16.164000000000001</v>
      </c>
    </row>
    <row r="76" spans="1:3" x14ac:dyDescent="0.25">
      <c r="A76" s="105">
        <v>69</v>
      </c>
      <c r="B76" s="117">
        <v>16.693999999999999</v>
      </c>
      <c r="C76" s="117">
        <v>15.513999999999999</v>
      </c>
    </row>
    <row r="77" spans="1:3" x14ac:dyDescent="0.25">
      <c r="A77" s="105">
        <v>70</v>
      </c>
      <c r="B77" s="117">
        <v>16.004000000000001</v>
      </c>
      <c r="C77" s="117">
        <v>14.862</v>
      </c>
    </row>
    <row r="78" spans="1:3" x14ac:dyDescent="0.25">
      <c r="A78" s="105">
        <v>71</v>
      </c>
      <c r="B78" s="117">
        <v>15.340999999999999</v>
      </c>
      <c r="C78" s="117">
        <v>14.211</v>
      </c>
    </row>
    <row r="79" spans="1:3" x14ac:dyDescent="0.25">
      <c r="A79" s="105">
        <v>72</v>
      </c>
      <c r="B79" s="117">
        <v>14.68</v>
      </c>
      <c r="C79" s="117">
        <v>13.563000000000001</v>
      </c>
    </row>
    <row r="80" spans="1:3" x14ac:dyDescent="0.25">
      <c r="A80" s="105">
        <v>73</v>
      </c>
      <c r="B80" s="117">
        <v>14.019</v>
      </c>
      <c r="C80" s="117">
        <v>12.917999999999999</v>
      </c>
    </row>
    <row r="81" spans="1:3" x14ac:dyDescent="0.25">
      <c r="A81" s="105">
        <v>74</v>
      </c>
      <c r="B81" s="117">
        <v>13.308999999999999</v>
      </c>
      <c r="C81" s="117">
        <v>12.276999999999999</v>
      </c>
    </row>
    <row r="82" spans="1:3" x14ac:dyDescent="0.25">
      <c r="A82" s="105">
        <v>75</v>
      </c>
      <c r="B82" s="117">
        <v>12.601000000000001</v>
      </c>
      <c r="C82" s="117">
        <v>11.641</v>
      </c>
    </row>
    <row r="83" spans="1:3" x14ac:dyDescent="0.25">
      <c r="A83" s="105">
        <v>76</v>
      </c>
      <c r="B83" s="117">
        <v>11.949</v>
      </c>
      <c r="C83" s="117">
        <v>11.012</v>
      </c>
    </row>
    <row r="84" spans="1:3" x14ac:dyDescent="0.25">
      <c r="A84" s="105">
        <v>77</v>
      </c>
      <c r="B84" s="117">
        <v>11.304</v>
      </c>
      <c r="C84" s="117">
        <v>10.391999999999999</v>
      </c>
    </row>
    <row r="85" spans="1:3" x14ac:dyDescent="0.25">
      <c r="A85" s="105">
        <v>78</v>
      </c>
      <c r="B85" s="117">
        <v>10.666</v>
      </c>
      <c r="C85" s="117">
        <v>9.782</v>
      </c>
    </row>
    <row r="86" spans="1:3" x14ac:dyDescent="0.25">
      <c r="A86" s="105">
        <v>79</v>
      </c>
      <c r="B86" s="117">
        <v>9.9789999999999992</v>
      </c>
      <c r="C86" s="117">
        <v>9.1859999999999999</v>
      </c>
    </row>
    <row r="87" spans="1:3" x14ac:dyDescent="0.25">
      <c r="A87" s="105">
        <v>80</v>
      </c>
      <c r="B87" s="117">
        <v>9.3059999999999992</v>
      </c>
      <c r="C87" s="117">
        <v>8.6050000000000004</v>
      </c>
    </row>
    <row r="88" spans="1:3" x14ac:dyDescent="0.25">
      <c r="A88" s="105">
        <v>81</v>
      </c>
      <c r="B88" s="117">
        <v>8.7110000000000003</v>
      </c>
      <c r="C88" s="117">
        <v>8.0429999999999993</v>
      </c>
    </row>
    <row r="89" spans="1:3" x14ac:dyDescent="0.25">
      <c r="A89" s="105">
        <v>82</v>
      </c>
      <c r="B89" s="117">
        <v>8.1329999999999991</v>
      </c>
      <c r="C89" s="117">
        <v>7.5</v>
      </c>
    </row>
    <row r="90" spans="1:3" x14ac:dyDescent="0.25">
      <c r="A90" s="105">
        <v>83</v>
      </c>
      <c r="B90" s="117">
        <v>7.5750000000000002</v>
      </c>
      <c r="C90" s="117">
        <v>6.9770000000000003</v>
      </c>
    </row>
    <row r="91" spans="1:3" x14ac:dyDescent="0.25">
      <c r="A91" s="105">
        <v>84</v>
      </c>
      <c r="B91" s="117">
        <v>6.984</v>
      </c>
      <c r="C91" s="117">
        <v>6.4770000000000003</v>
      </c>
    </row>
    <row r="92" spans="1:3" x14ac:dyDescent="0.25">
      <c r="A92" s="105">
        <v>85</v>
      </c>
      <c r="B92" s="117">
        <v>6.4169999999999998</v>
      </c>
      <c r="C92" s="117">
        <v>5.9989999999999997</v>
      </c>
    </row>
    <row r="93" spans="1:3" x14ac:dyDescent="0.25">
      <c r="A93" s="105">
        <v>86</v>
      </c>
      <c r="B93" s="117">
        <v>5.9320000000000004</v>
      </c>
      <c r="C93" s="117">
        <v>5.5460000000000003</v>
      </c>
    </row>
    <row r="94" spans="1:3" x14ac:dyDescent="0.25">
      <c r="A94" s="105">
        <v>87</v>
      </c>
      <c r="B94" s="117">
        <v>5.4740000000000002</v>
      </c>
      <c r="C94" s="117">
        <v>5.117</v>
      </c>
    </row>
    <row r="95" spans="1:3" x14ac:dyDescent="0.25">
      <c r="A95" s="105">
        <v>88</v>
      </c>
      <c r="B95" s="117">
        <v>5.0439999999999996</v>
      </c>
      <c r="C95" s="117">
        <v>4.7160000000000002</v>
      </c>
    </row>
    <row r="96" spans="1:3" x14ac:dyDescent="0.25">
      <c r="A96" s="105">
        <v>89</v>
      </c>
      <c r="B96" s="117">
        <v>4.5990000000000002</v>
      </c>
      <c r="C96" s="117">
        <v>4.3410000000000002</v>
      </c>
    </row>
    <row r="97" spans="1:3" x14ac:dyDescent="0.25">
      <c r="A97" s="105">
        <v>90</v>
      </c>
      <c r="B97" s="117">
        <v>4.1840000000000002</v>
      </c>
      <c r="C97" s="117">
        <v>3.9929999999999999</v>
      </c>
    </row>
    <row r="98" spans="1:3" x14ac:dyDescent="0.25">
      <c r="A98" s="105">
        <v>91</v>
      </c>
      <c r="B98" s="117">
        <v>3.8450000000000002</v>
      </c>
      <c r="C98" s="117">
        <v>3.673</v>
      </c>
    </row>
    <row r="99" spans="1:3" x14ac:dyDescent="0.25">
      <c r="A99" s="105">
        <v>92</v>
      </c>
      <c r="B99" s="117">
        <v>3.5350000000000001</v>
      </c>
      <c r="C99" s="117">
        <v>3.3809999999999998</v>
      </c>
    </row>
    <row r="100" spans="1:3" x14ac:dyDescent="0.25">
      <c r="A100" s="105">
        <v>93</v>
      </c>
      <c r="B100" s="117">
        <v>3.254</v>
      </c>
      <c r="C100" s="117">
        <v>3.117</v>
      </c>
    </row>
    <row r="101" spans="1:3" x14ac:dyDescent="0.25">
      <c r="A101" s="105">
        <v>94</v>
      </c>
      <c r="B101" s="117">
        <v>2.9980000000000002</v>
      </c>
      <c r="C101" s="117">
        <v>2.8780000000000001</v>
      </c>
    </row>
    <row r="102" spans="1:3" x14ac:dyDescent="0.25">
      <c r="A102" s="105">
        <v>95</v>
      </c>
      <c r="B102" s="117">
        <v>2.7669999999999999</v>
      </c>
      <c r="C102" s="117">
        <v>2.6640000000000001</v>
      </c>
    </row>
    <row r="103" spans="1:3" x14ac:dyDescent="0.25">
      <c r="A103" s="105">
        <v>96</v>
      </c>
      <c r="B103" s="117">
        <v>2.5619999999999998</v>
      </c>
      <c r="C103" s="117">
        <v>2.4740000000000002</v>
      </c>
    </row>
    <row r="104" spans="1:3" x14ac:dyDescent="0.25">
      <c r="A104" s="105">
        <v>97</v>
      </c>
      <c r="B104" s="117">
        <v>2.379</v>
      </c>
      <c r="C104" s="117">
        <v>2.306</v>
      </c>
    </row>
    <row r="105" spans="1:3" x14ac:dyDescent="0.25">
      <c r="A105" s="105">
        <v>98</v>
      </c>
      <c r="B105" s="117">
        <v>2.2210000000000001</v>
      </c>
      <c r="C105" s="117">
        <v>2.1589999999999998</v>
      </c>
    </row>
    <row r="106" spans="1:3" x14ac:dyDescent="0.25">
      <c r="A106" s="105">
        <v>99</v>
      </c>
      <c r="B106" s="117">
        <v>2.0939999999999999</v>
      </c>
      <c r="C106" s="117">
        <v>2.0430000000000001</v>
      </c>
    </row>
    <row r="107" spans="1:3" x14ac:dyDescent="0.25">
      <c r="A107" s="105">
        <v>100</v>
      </c>
      <c r="B107" s="117">
        <v>2</v>
      </c>
      <c r="C107" s="117">
        <v>1.9570000000000001</v>
      </c>
    </row>
  </sheetData>
  <sheetProtection algorithmName="SHA-512" hashValue="85cNArgQLqkfxzS7Tc/enn98OJjFSDAnGityeyrNfFlzz3x+xdAfjZpIZkEzwJ7wOy7lq3GqK/vboXvwVMFOyA==" saltValue="kMdMZB5N3t33zErY4/vKZA==" spinCount="100000" sheet="1" objects="1" scenarios="1"/>
  <conditionalFormatting sqref="A6:A16 A18:A21">
    <cfRule type="expression" dxfId="999" priority="17" stopIfTrue="1">
      <formula>MOD(ROW(),2)=0</formula>
    </cfRule>
    <cfRule type="expression" dxfId="998" priority="18" stopIfTrue="1">
      <formula>MOD(ROW(),2)&lt;&gt;0</formula>
    </cfRule>
  </conditionalFormatting>
  <conditionalFormatting sqref="B6:C16 C17:C21">
    <cfRule type="expression" dxfId="997" priority="19" stopIfTrue="1">
      <formula>MOD(ROW(),2)=0</formula>
    </cfRule>
    <cfRule type="expression" dxfId="996" priority="20" stopIfTrue="1">
      <formula>MOD(ROW(),2)&lt;&gt;0</formula>
    </cfRule>
  </conditionalFormatting>
  <conditionalFormatting sqref="A17">
    <cfRule type="expression" dxfId="995" priority="11" stopIfTrue="1">
      <formula>MOD(ROW(),2)=0</formula>
    </cfRule>
    <cfRule type="expression" dxfId="994" priority="12" stopIfTrue="1">
      <formula>MOD(ROW(),2)&lt;&gt;0</formula>
    </cfRule>
  </conditionalFormatting>
  <conditionalFormatting sqref="B17">
    <cfRule type="expression" dxfId="993" priority="9" stopIfTrue="1">
      <formula>MOD(ROW(),2)=0</formula>
    </cfRule>
    <cfRule type="expression" dxfId="992" priority="10" stopIfTrue="1">
      <formula>MOD(ROW(),2)&lt;&gt;0</formula>
    </cfRule>
  </conditionalFormatting>
  <conditionalFormatting sqref="A26:A107">
    <cfRule type="expression" dxfId="991" priority="3" stopIfTrue="1">
      <formula>MOD(ROW(),2)=0</formula>
    </cfRule>
    <cfRule type="expression" dxfId="990" priority="4" stopIfTrue="1">
      <formula>MOD(ROW(),2)&lt;&gt;0</formula>
    </cfRule>
  </conditionalFormatting>
  <conditionalFormatting sqref="B26:C107">
    <cfRule type="expression" dxfId="989" priority="5" stopIfTrue="1">
      <formula>MOD(ROW(),2)=0</formula>
    </cfRule>
    <cfRule type="expression" dxfId="988" priority="6" stopIfTrue="1">
      <formula>MOD(ROW(),2)&lt;&gt;0</formula>
    </cfRule>
  </conditionalFormatting>
  <conditionalFormatting sqref="B18:B21">
    <cfRule type="expression" dxfId="987" priority="1" stopIfTrue="1">
      <formula>MOD(ROW(),2)=0</formula>
    </cfRule>
    <cfRule type="expression" dxfId="986" priority="2" stopIfTrue="1">
      <formula>MOD(ROW(),2)&lt;&gt;0</formula>
    </cfRule>
  </conditionalFormatting>
  <hyperlinks>
    <hyperlink ref="B24" location="Assumptions!A1" display="Assumptions" xr:uid="{EE451FEB-49A6-41CC-A3D3-B50F9A67252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0"/>
  <dimension ref="A1:I10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x-502</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494</v>
      </c>
      <c r="C9" s="83"/>
    </row>
    <row r="10" spans="1:9" x14ac:dyDescent="0.25">
      <c r="A10" s="82" t="s">
        <v>2</v>
      </c>
      <c r="B10" s="83" t="s">
        <v>495</v>
      </c>
      <c r="C10" s="83"/>
    </row>
    <row r="11" spans="1:9" x14ac:dyDescent="0.25">
      <c r="A11" s="82" t="s">
        <v>23</v>
      </c>
      <c r="B11" s="83" t="s">
        <v>312</v>
      </c>
      <c r="C11" s="83"/>
    </row>
    <row r="12" spans="1:9" x14ac:dyDescent="0.25">
      <c r="A12" s="82" t="s">
        <v>262</v>
      </c>
      <c r="B12" s="83" t="s">
        <v>273</v>
      </c>
      <c r="C12" s="83"/>
    </row>
    <row r="13" spans="1:9" x14ac:dyDescent="0.25">
      <c r="A13" s="82" t="s">
        <v>52</v>
      </c>
      <c r="B13" s="83">
        <v>2</v>
      </c>
      <c r="C13" s="83"/>
    </row>
    <row r="14" spans="1:9" x14ac:dyDescent="0.25">
      <c r="A14" s="82" t="s">
        <v>18</v>
      </c>
      <c r="B14" s="83">
        <v>502</v>
      </c>
      <c r="C14" s="83"/>
    </row>
    <row r="15" spans="1:9" x14ac:dyDescent="0.25">
      <c r="A15" s="82" t="s">
        <v>53</v>
      </c>
      <c r="B15" s="83" t="s">
        <v>500</v>
      </c>
      <c r="C15" s="83"/>
    </row>
    <row r="16" spans="1:9" x14ac:dyDescent="0.25">
      <c r="A16" s="82" t="s">
        <v>54</v>
      </c>
      <c r="B16" s="83" t="s">
        <v>501</v>
      </c>
      <c r="C16" s="83"/>
    </row>
    <row r="17" spans="1:3" x14ac:dyDescent="0.25">
      <c r="A17" s="77" t="s">
        <v>735</v>
      </c>
      <c r="B17" s="83" t="str">
        <f>INDEX('Factor List'!$L:$L,MATCH(B$15,'Factor List'!$J:$J,0))</f>
        <v>Commutation, dated 25 October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79" t="s">
        <v>725</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row r="26" spans="1:3" ht="26.4" x14ac:dyDescent="0.25">
      <c r="A26" s="104" t="s">
        <v>273</v>
      </c>
      <c r="B26" s="104" t="s">
        <v>498</v>
      </c>
      <c r="C26" s="104" t="s">
        <v>499</v>
      </c>
    </row>
    <row r="27" spans="1:3" x14ac:dyDescent="0.25">
      <c r="A27" s="105">
        <v>20</v>
      </c>
      <c r="B27" s="117">
        <v>0</v>
      </c>
      <c r="C27" s="117">
        <v>40.262999999999998</v>
      </c>
    </row>
    <row r="28" spans="1:3" x14ac:dyDescent="0.25">
      <c r="A28" s="105">
        <v>21</v>
      </c>
      <c r="B28" s="117">
        <v>0</v>
      </c>
      <c r="C28" s="117">
        <v>39.918999999999997</v>
      </c>
    </row>
    <row r="29" spans="1:3" x14ac:dyDescent="0.25">
      <c r="A29" s="105">
        <v>22</v>
      </c>
      <c r="B29" s="117">
        <v>0</v>
      </c>
      <c r="C29" s="117">
        <v>39.569000000000003</v>
      </c>
    </row>
    <row r="30" spans="1:3" x14ac:dyDescent="0.25">
      <c r="A30" s="105">
        <v>23</v>
      </c>
      <c r="B30" s="117">
        <v>0</v>
      </c>
      <c r="C30" s="117">
        <v>39.213000000000001</v>
      </c>
    </row>
    <row r="31" spans="1:3" x14ac:dyDescent="0.25">
      <c r="A31" s="105">
        <v>24</v>
      </c>
      <c r="B31" s="117">
        <v>0</v>
      </c>
      <c r="C31" s="117">
        <v>38.850999999999999</v>
      </c>
    </row>
    <row r="32" spans="1:3" x14ac:dyDescent="0.25">
      <c r="A32" s="105">
        <v>25</v>
      </c>
      <c r="B32" s="117">
        <v>0</v>
      </c>
      <c r="C32" s="117">
        <v>38.482999999999997</v>
      </c>
    </row>
    <row r="33" spans="1:3" x14ac:dyDescent="0.25">
      <c r="A33" s="105">
        <v>26</v>
      </c>
      <c r="B33" s="117">
        <v>0</v>
      </c>
      <c r="C33" s="117">
        <v>38.107999999999997</v>
      </c>
    </row>
    <row r="34" spans="1:3" x14ac:dyDescent="0.25">
      <c r="A34" s="105">
        <v>27</v>
      </c>
      <c r="B34" s="117">
        <v>0</v>
      </c>
      <c r="C34" s="117">
        <v>37.726999999999997</v>
      </c>
    </row>
    <row r="35" spans="1:3" x14ac:dyDescent="0.25">
      <c r="A35" s="105">
        <v>28</v>
      </c>
      <c r="B35" s="117">
        <v>0</v>
      </c>
      <c r="C35" s="117">
        <v>37.340000000000003</v>
      </c>
    </row>
    <row r="36" spans="1:3" x14ac:dyDescent="0.25">
      <c r="A36" s="105">
        <v>29</v>
      </c>
      <c r="B36" s="117">
        <v>0</v>
      </c>
      <c r="C36" s="117">
        <v>36.947000000000003</v>
      </c>
    </row>
    <row r="37" spans="1:3" x14ac:dyDescent="0.25">
      <c r="A37" s="105">
        <v>30</v>
      </c>
      <c r="B37" s="117">
        <v>0</v>
      </c>
      <c r="C37" s="117">
        <v>36.548000000000002</v>
      </c>
    </row>
    <row r="38" spans="1:3" x14ac:dyDescent="0.25">
      <c r="A38" s="105">
        <v>31</v>
      </c>
      <c r="B38" s="117">
        <v>0</v>
      </c>
      <c r="C38" s="117">
        <v>36.142000000000003</v>
      </c>
    </row>
    <row r="39" spans="1:3" x14ac:dyDescent="0.25">
      <c r="A39" s="105">
        <v>32</v>
      </c>
      <c r="B39" s="117">
        <v>0</v>
      </c>
      <c r="C39" s="117">
        <v>35.729999999999997</v>
      </c>
    </row>
    <row r="40" spans="1:3" x14ac:dyDescent="0.25">
      <c r="A40" s="105">
        <v>33</v>
      </c>
      <c r="B40" s="117">
        <v>0</v>
      </c>
      <c r="C40" s="117">
        <v>35.311</v>
      </c>
    </row>
    <row r="41" spans="1:3" x14ac:dyDescent="0.25">
      <c r="A41" s="105">
        <v>34</v>
      </c>
      <c r="B41" s="117">
        <v>0</v>
      </c>
      <c r="C41" s="117">
        <v>34.886000000000003</v>
      </c>
    </row>
    <row r="42" spans="1:3" x14ac:dyDescent="0.25">
      <c r="A42" s="105">
        <v>35</v>
      </c>
      <c r="B42" s="117">
        <v>0</v>
      </c>
      <c r="C42" s="117">
        <v>34.453000000000003</v>
      </c>
    </row>
    <row r="43" spans="1:3" x14ac:dyDescent="0.25">
      <c r="A43" s="105">
        <v>36</v>
      </c>
      <c r="B43" s="117">
        <v>0</v>
      </c>
      <c r="C43" s="117">
        <v>34.014000000000003</v>
      </c>
    </row>
    <row r="44" spans="1:3" x14ac:dyDescent="0.25">
      <c r="A44" s="105">
        <v>37</v>
      </c>
      <c r="B44" s="117">
        <v>0</v>
      </c>
      <c r="C44" s="117">
        <v>33.567999999999998</v>
      </c>
    </row>
    <row r="45" spans="1:3" x14ac:dyDescent="0.25">
      <c r="A45" s="105">
        <v>38</v>
      </c>
      <c r="B45" s="117">
        <v>0</v>
      </c>
      <c r="C45" s="117">
        <v>33.115000000000002</v>
      </c>
    </row>
    <row r="46" spans="1:3" x14ac:dyDescent="0.25">
      <c r="A46" s="105">
        <v>39</v>
      </c>
      <c r="B46" s="117">
        <v>0</v>
      </c>
      <c r="C46" s="117">
        <v>32.654000000000003</v>
      </c>
    </row>
    <row r="47" spans="1:3" x14ac:dyDescent="0.25">
      <c r="A47" s="105">
        <v>40</v>
      </c>
      <c r="B47" s="117">
        <v>0</v>
      </c>
      <c r="C47" s="117">
        <v>32.186999999999998</v>
      </c>
    </row>
    <row r="48" spans="1:3" x14ac:dyDescent="0.25">
      <c r="A48" s="105">
        <v>41</v>
      </c>
      <c r="B48" s="117">
        <v>0</v>
      </c>
      <c r="C48" s="117">
        <v>31.713000000000001</v>
      </c>
    </row>
    <row r="49" spans="1:3" x14ac:dyDescent="0.25">
      <c r="A49" s="105">
        <v>42</v>
      </c>
      <c r="B49" s="117">
        <v>0</v>
      </c>
      <c r="C49" s="117">
        <v>31.231000000000002</v>
      </c>
    </row>
    <row r="50" spans="1:3" x14ac:dyDescent="0.25">
      <c r="A50" s="105">
        <v>43</v>
      </c>
      <c r="B50" s="117">
        <v>0</v>
      </c>
      <c r="C50" s="117">
        <v>30.742999999999999</v>
      </c>
    </row>
    <row r="51" spans="1:3" x14ac:dyDescent="0.25">
      <c r="A51" s="105">
        <v>44</v>
      </c>
      <c r="B51" s="117">
        <v>0</v>
      </c>
      <c r="C51" s="117">
        <v>30.248000000000001</v>
      </c>
    </row>
    <row r="52" spans="1:3" x14ac:dyDescent="0.25">
      <c r="A52" s="105">
        <v>45</v>
      </c>
      <c r="B52" s="117">
        <v>0</v>
      </c>
      <c r="C52" s="117">
        <v>29.745000000000001</v>
      </c>
    </row>
    <row r="53" spans="1:3" x14ac:dyDescent="0.25">
      <c r="A53" s="105">
        <v>46</v>
      </c>
      <c r="B53" s="117">
        <v>0</v>
      </c>
      <c r="C53" s="117">
        <v>29.234999999999999</v>
      </c>
    </row>
    <row r="54" spans="1:3" x14ac:dyDescent="0.25">
      <c r="A54" s="105">
        <v>47</v>
      </c>
      <c r="B54" s="117">
        <v>0</v>
      </c>
      <c r="C54" s="117">
        <v>28.716999999999999</v>
      </c>
    </row>
    <row r="55" spans="1:3" x14ac:dyDescent="0.25">
      <c r="A55" s="105">
        <v>48</v>
      </c>
      <c r="B55" s="117">
        <v>0</v>
      </c>
      <c r="C55" s="117">
        <v>28.192</v>
      </c>
    </row>
    <row r="56" spans="1:3" x14ac:dyDescent="0.25">
      <c r="A56" s="105">
        <v>49</v>
      </c>
      <c r="B56" s="117">
        <v>0</v>
      </c>
      <c r="C56" s="117">
        <v>27.66</v>
      </c>
    </row>
    <row r="57" spans="1:3" x14ac:dyDescent="0.25">
      <c r="A57" s="105">
        <v>50</v>
      </c>
      <c r="B57" s="117">
        <v>0</v>
      </c>
      <c r="C57" s="117">
        <v>27.12</v>
      </c>
    </row>
    <row r="58" spans="1:3" x14ac:dyDescent="0.25">
      <c r="A58" s="105">
        <v>51</v>
      </c>
      <c r="B58" s="117">
        <v>0</v>
      </c>
      <c r="C58" s="117">
        <v>26.571999999999999</v>
      </c>
    </row>
    <row r="59" spans="1:3" x14ac:dyDescent="0.25">
      <c r="A59" s="105">
        <v>52</v>
      </c>
      <c r="B59" s="117">
        <v>0</v>
      </c>
      <c r="C59" s="117">
        <v>26.016999999999999</v>
      </c>
    </row>
    <row r="60" spans="1:3" x14ac:dyDescent="0.25">
      <c r="A60" s="105">
        <v>53</v>
      </c>
      <c r="B60" s="117">
        <v>0</v>
      </c>
      <c r="C60" s="117">
        <v>25.452999999999999</v>
      </c>
    </row>
    <row r="61" spans="1:3" x14ac:dyDescent="0.25">
      <c r="A61" s="105">
        <v>54</v>
      </c>
      <c r="B61" s="117">
        <v>0</v>
      </c>
      <c r="C61" s="117">
        <v>24.882000000000001</v>
      </c>
    </row>
    <row r="62" spans="1:3" x14ac:dyDescent="0.25">
      <c r="A62" s="105">
        <v>55</v>
      </c>
      <c r="B62" s="117">
        <v>25.283000000000001</v>
      </c>
      <c r="C62" s="117">
        <v>24.303999999999998</v>
      </c>
    </row>
    <row r="63" spans="1:3" x14ac:dyDescent="0.25">
      <c r="A63" s="105">
        <v>56</v>
      </c>
      <c r="B63" s="117">
        <v>24.7</v>
      </c>
      <c r="C63" s="117">
        <v>23.718</v>
      </c>
    </row>
    <row r="64" spans="1:3" x14ac:dyDescent="0.25">
      <c r="A64" s="105">
        <v>57</v>
      </c>
      <c r="B64" s="117">
        <v>24.11</v>
      </c>
      <c r="C64" s="117">
        <v>23.126000000000001</v>
      </c>
    </row>
    <row r="65" spans="1:3" x14ac:dyDescent="0.25">
      <c r="A65" s="105">
        <v>58</v>
      </c>
      <c r="B65" s="117">
        <v>23.513999999999999</v>
      </c>
      <c r="C65" s="117">
        <v>22.526</v>
      </c>
    </row>
    <row r="66" spans="1:3" x14ac:dyDescent="0.25">
      <c r="A66" s="105">
        <v>59</v>
      </c>
      <c r="B66" s="117">
        <v>22.911999999999999</v>
      </c>
      <c r="C66" s="117">
        <v>21.92</v>
      </c>
    </row>
    <row r="67" spans="1:3" x14ac:dyDescent="0.25">
      <c r="A67" s="105">
        <v>60</v>
      </c>
      <c r="B67" s="117">
        <v>22.303000000000001</v>
      </c>
      <c r="C67" s="117">
        <v>21.309000000000001</v>
      </c>
    </row>
    <row r="68" spans="1:3" x14ac:dyDescent="0.25">
      <c r="A68" s="105">
        <v>61</v>
      </c>
      <c r="B68" s="117">
        <v>21.689</v>
      </c>
      <c r="C68" s="117">
        <v>20.690999999999999</v>
      </c>
    </row>
    <row r="69" spans="1:3" x14ac:dyDescent="0.25">
      <c r="A69" s="105">
        <v>62</v>
      </c>
      <c r="B69" s="117">
        <v>21.068999999999999</v>
      </c>
      <c r="C69" s="117">
        <v>20.07</v>
      </c>
    </row>
    <row r="70" spans="1:3" x14ac:dyDescent="0.25">
      <c r="A70" s="105">
        <v>63</v>
      </c>
      <c r="B70" s="117">
        <v>20.443999999999999</v>
      </c>
      <c r="C70" s="117">
        <v>19.443999999999999</v>
      </c>
    </row>
    <row r="71" spans="1:3" x14ac:dyDescent="0.25">
      <c r="A71" s="105">
        <v>64</v>
      </c>
      <c r="B71" s="117">
        <v>19.814</v>
      </c>
      <c r="C71" s="117">
        <v>18.814</v>
      </c>
    </row>
    <row r="72" spans="1:3" x14ac:dyDescent="0.25">
      <c r="A72" s="105">
        <v>65</v>
      </c>
      <c r="B72" s="117">
        <v>19.166</v>
      </c>
      <c r="C72" s="117">
        <v>18.166</v>
      </c>
    </row>
    <row r="73" spans="1:3" x14ac:dyDescent="0.25">
      <c r="A73" s="105">
        <v>66</v>
      </c>
      <c r="B73" s="117">
        <v>18.501000000000001</v>
      </c>
      <c r="C73" s="117">
        <v>17.501000000000001</v>
      </c>
    </row>
    <row r="74" spans="1:3" x14ac:dyDescent="0.25">
      <c r="A74" s="105">
        <v>67</v>
      </c>
      <c r="B74" s="117">
        <v>17.835000000000001</v>
      </c>
      <c r="C74" s="117">
        <v>16.835999999999999</v>
      </c>
    </row>
    <row r="75" spans="1:3" x14ac:dyDescent="0.25">
      <c r="A75" s="105">
        <v>68</v>
      </c>
      <c r="B75" s="117">
        <v>17.170000000000002</v>
      </c>
      <c r="C75" s="117">
        <v>16.173999999999999</v>
      </c>
    </row>
    <row r="76" spans="1:3" x14ac:dyDescent="0.25">
      <c r="A76" s="105">
        <v>69</v>
      </c>
      <c r="B76" s="117">
        <v>16.484000000000002</v>
      </c>
      <c r="C76" s="117">
        <v>15.516</v>
      </c>
    </row>
    <row r="77" spans="1:3" x14ac:dyDescent="0.25">
      <c r="A77" s="105">
        <v>70</v>
      </c>
      <c r="B77" s="117">
        <v>15.8</v>
      </c>
      <c r="C77" s="117">
        <v>14.862</v>
      </c>
    </row>
    <row r="78" spans="1:3" x14ac:dyDescent="0.25">
      <c r="A78" s="105">
        <v>71</v>
      </c>
      <c r="B78" s="117">
        <v>15.138999999999999</v>
      </c>
      <c r="C78" s="117">
        <v>14.211</v>
      </c>
    </row>
    <row r="79" spans="1:3" x14ac:dyDescent="0.25">
      <c r="A79" s="105">
        <v>72</v>
      </c>
      <c r="B79" s="117">
        <v>14.478999999999999</v>
      </c>
      <c r="C79" s="117">
        <v>13.563000000000001</v>
      </c>
    </row>
    <row r="80" spans="1:3" x14ac:dyDescent="0.25">
      <c r="A80" s="105">
        <v>73</v>
      </c>
      <c r="B80" s="117">
        <v>13.819000000000001</v>
      </c>
      <c r="C80" s="117">
        <v>12.917999999999999</v>
      </c>
    </row>
    <row r="81" spans="1:3" x14ac:dyDescent="0.25">
      <c r="A81" s="105">
        <v>74</v>
      </c>
      <c r="B81" s="117">
        <v>13.122999999999999</v>
      </c>
      <c r="C81" s="117">
        <v>12.276999999999999</v>
      </c>
    </row>
    <row r="82" spans="1:3" x14ac:dyDescent="0.25">
      <c r="A82" s="105">
        <v>75</v>
      </c>
      <c r="B82" s="117">
        <v>12.43</v>
      </c>
      <c r="C82" s="117">
        <v>11.641</v>
      </c>
    </row>
    <row r="83" spans="1:3" x14ac:dyDescent="0.25">
      <c r="A83" s="105">
        <v>76</v>
      </c>
      <c r="B83" s="117">
        <v>11.781000000000001</v>
      </c>
      <c r="C83" s="117">
        <v>11.012</v>
      </c>
    </row>
    <row r="84" spans="1:3" x14ac:dyDescent="0.25">
      <c r="A84" s="105">
        <v>77</v>
      </c>
      <c r="B84" s="117">
        <v>11.137</v>
      </c>
      <c r="C84" s="117">
        <v>10.391999999999999</v>
      </c>
    </row>
    <row r="85" spans="1:3" x14ac:dyDescent="0.25">
      <c r="A85" s="105">
        <v>78</v>
      </c>
      <c r="B85" s="117">
        <v>10.502000000000001</v>
      </c>
      <c r="C85" s="117">
        <v>9.782</v>
      </c>
    </row>
    <row r="86" spans="1:3" x14ac:dyDescent="0.25">
      <c r="A86" s="105">
        <v>79</v>
      </c>
      <c r="B86" s="117">
        <v>9.8330000000000002</v>
      </c>
      <c r="C86" s="117">
        <v>9.1859999999999999</v>
      </c>
    </row>
    <row r="87" spans="1:3" x14ac:dyDescent="0.25">
      <c r="A87" s="105">
        <v>80</v>
      </c>
      <c r="B87" s="117">
        <v>9.1790000000000003</v>
      </c>
      <c r="C87" s="117">
        <v>8.6050000000000004</v>
      </c>
    </row>
    <row r="88" spans="1:3" x14ac:dyDescent="0.25">
      <c r="A88" s="105">
        <v>81</v>
      </c>
      <c r="B88" s="117">
        <v>8.5869999999999997</v>
      </c>
      <c r="C88" s="117">
        <v>8.0429999999999993</v>
      </c>
    </row>
    <row r="89" spans="1:3" x14ac:dyDescent="0.25">
      <c r="A89" s="105">
        <v>82</v>
      </c>
      <c r="B89" s="117">
        <v>8.0120000000000005</v>
      </c>
      <c r="C89" s="117">
        <v>7.5</v>
      </c>
    </row>
    <row r="90" spans="1:3" x14ac:dyDescent="0.25">
      <c r="A90" s="105">
        <v>83</v>
      </c>
      <c r="B90" s="117">
        <v>7.4580000000000002</v>
      </c>
      <c r="C90" s="117">
        <v>6.9770000000000003</v>
      </c>
    </row>
    <row r="91" spans="1:3" x14ac:dyDescent="0.25">
      <c r="A91" s="105">
        <v>84</v>
      </c>
      <c r="B91" s="117">
        <v>6.8840000000000003</v>
      </c>
      <c r="C91" s="117">
        <v>6.4770000000000003</v>
      </c>
    </row>
    <row r="92" spans="1:3" x14ac:dyDescent="0.25">
      <c r="A92" s="105">
        <v>85</v>
      </c>
      <c r="B92" s="117">
        <v>6.335</v>
      </c>
      <c r="C92" s="117">
        <v>5.9989999999999997</v>
      </c>
    </row>
    <row r="93" spans="1:3" x14ac:dyDescent="0.25">
      <c r="A93" s="105">
        <v>86</v>
      </c>
      <c r="B93" s="117">
        <v>5.8529999999999998</v>
      </c>
      <c r="C93" s="117">
        <v>5.5460000000000003</v>
      </c>
    </row>
    <row r="94" spans="1:3" x14ac:dyDescent="0.25">
      <c r="A94" s="105">
        <v>87</v>
      </c>
      <c r="B94" s="117">
        <v>5.3979999999999997</v>
      </c>
      <c r="C94" s="117">
        <v>5.117</v>
      </c>
    </row>
    <row r="95" spans="1:3" x14ac:dyDescent="0.25">
      <c r="A95" s="105">
        <v>88</v>
      </c>
      <c r="B95" s="117">
        <v>4.9720000000000004</v>
      </c>
      <c r="C95" s="117">
        <v>4.7160000000000002</v>
      </c>
    </row>
    <row r="96" spans="1:3" x14ac:dyDescent="0.25">
      <c r="A96" s="105">
        <v>89</v>
      </c>
      <c r="B96" s="117">
        <v>4.5410000000000004</v>
      </c>
      <c r="C96" s="117">
        <v>4.3410000000000002</v>
      </c>
    </row>
    <row r="97" spans="1:3" x14ac:dyDescent="0.25">
      <c r="A97" s="105">
        <v>90</v>
      </c>
      <c r="B97" s="117">
        <v>4.141</v>
      </c>
      <c r="C97" s="117">
        <v>3.9929999999999999</v>
      </c>
    </row>
    <row r="98" spans="1:3" x14ac:dyDescent="0.25">
      <c r="A98" s="105">
        <v>91</v>
      </c>
      <c r="B98" s="117">
        <v>3.8039999999999998</v>
      </c>
      <c r="C98" s="117">
        <v>3.673</v>
      </c>
    </row>
    <row r="99" spans="1:3" x14ac:dyDescent="0.25">
      <c r="A99" s="105">
        <v>92</v>
      </c>
      <c r="B99" s="117">
        <v>3.4969999999999999</v>
      </c>
      <c r="C99" s="117">
        <v>3.3809999999999998</v>
      </c>
    </row>
    <row r="100" spans="1:3" x14ac:dyDescent="0.25">
      <c r="A100" s="105">
        <v>93</v>
      </c>
      <c r="B100" s="117">
        <v>3.218</v>
      </c>
      <c r="C100" s="117">
        <v>3.117</v>
      </c>
    </row>
    <row r="101" spans="1:3" x14ac:dyDescent="0.25">
      <c r="A101" s="105">
        <v>94</v>
      </c>
      <c r="B101" s="117">
        <v>2.9649999999999999</v>
      </c>
      <c r="C101" s="117">
        <v>2.8780000000000001</v>
      </c>
    </row>
    <row r="102" spans="1:3" x14ac:dyDescent="0.25">
      <c r="A102" s="105">
        <v>95</v>
      </c>
      <c r="B102" s="117">
        <v>2.7360000000000002</v>
      </c>
      <c r="C102" s="117">
        <v>2.6640000000000001</v>
      </c>
    </row>
    <row r="103" spans="1:3" x14ac:dyDescent="0.25">
      <c r="A103" s="105">
        <v>96</v>
      </c>
      <c r="B103" s="117">
        <v>2.5329999999999999</v>
      </c>
      <c r="C103" s="117">
        <v>2.4740000000000002</v>
      </c>
    </row>
    <row r="104" spans="1:3" x14ac:dyDescent="0.25">
      <c r="A104" s="105">
        <v>97</v>
      </c>
      <c r="B104" s="117">
        <v>2.3519999999999999</v>
      </c>
      <c r="C104" s="117">
        <v>2.306</v>
      </c>
    </row>
    <row r="105" spans="1:3" x14ac:dyDescent="0.25">
      <c r="A105" s="105">
        <v>98</v>
      </c>
      <c r="B105" s="117">
        <v>2.1949999999999998</v>
      </c>
      <c r="C105" s="117">
        <v>2.1589999999999998</v>
      </c>
    </row>
    <row r="106" spans="1:3" x14ac:dyDescent="0.25">
      <c r="A106" s="105">
        <v>99</v>
      </c>
      <c r="B106" s="117">
        <v>2.069</v>
      </c>
      <c r="C106" s="117">
        <v>2.0430000000000001</v>
      </c>
    </row>
    <row r="107" spans="1:3" x14ac:dyDescent="0.25">
      <c r="A107" s="105">
        <v>100</v>
      </c>
      <c r="B107" s="117">
        <v>1.978</v>
      </c>
      <c r="C107" s="117">
        <v>1.9570000000000001</v>
      </c>
    </row>
  </sheetData>
  <sheetProtection algorithmName="SHA-512" hashValue="2YZe7nHepgL/+8rAlrFQax1IqTNmh08Xow0Nn3e1oYfZdK4G9VuYAddKw/TuCelP4iRltVJXdx4ntTrB4tm+RQ==" saltValue="2BHUcpIXjd6bmyUS8HPzIg==" spinCount="100000" sheet="1" objects="1" scenarios="1"/>
  <conditionalFormatting sqref="A6:A16 A18:A21">
    <cfRule type="expression" dxfId="985" priority="17" stopIfTrue="1">
      <formula>MOD(ROW(),2)=0</formula>
    </cfRule>
    <cfRule type="expression" dxfId="984" priority="18" stopIfTrue="1">
      <formula>MOD(ROW(),2)&lt;&gt;0</formula>
    </cfRule>
  </conditionalFormatting>
  <conditionalFormatting sqref="B6:C16 C17:C21">
    <cfRule type="expression" dxfId="983" priority="19" stopIfTrue="1">
      <formula>MOD(ROW(),2)=0</formula>
    </cfRule>
    <cfRule type="expression" dxfId="982" priority="20" stopIfTrue="1">
      <formula>MOD(ROW(),2)&lt;&gt;0</formula>
    </cfRule>
  </conditionalFormatting>
  <conditionalFormatting sqref="A17">
    <cfRule type="expression" dxfId="981" priority="11" stopIfTrue="1">
      <formula>MOD(ROW(),2)=0</formula>
    </cfRule>
    <cfRule type="expression" dxfId="980" priority="12" stopIfTrue="1">
      <formula>MOD(ROW(),2)&lt;&gt;0</formula>
    </cfRule>
  </conditionalFormatting>
  <conditionalFormatting sqref="B17">
    <cfRule type="expression" dxfId="979" priority="9" stopIfTrue="1">
      <formula>MOD(ROW(),2)=0</formula>
    </cfRule>
    <cfRule type="expression" dxfId="978" priority="10" stopIfTrue="1">
      <formula>MOD(ROW(),2)&lt;&gt;0</formula>
    </cfRule>
  </conditionalFormatting>
  <conditionalFormatting sqref="A26:A107">
    <cfRule type="expression" dxfId="977" priority="3" stopIfTrue="1">
      <formula>MOD(ROW(),2)=0</formula>
    </cfRule>
    <cfRule type="expression" dxfId="976" priority="4" stopIfTrue="1">
      <formula>MOD(ROW(),2)&lt;&gt;0</formula>
    </cfRule>
  </conditionalFormatting>
  <conditionalFormatting sqref="B26:C107">
    <cfRule type="expression" dxfId="975" priority="5" stopIfTrue="1">
      <formula>MOD(ROW(),2)=0</formula>
    </cfRule>
    <cfRule type="expression" dxfId="974" priority="6" stopIfTrue="1">
      <formula>MOD(ROW(),2)&lt;&gt;0</formula>
    </cfRule>
  </conditionalFormatting>
  <conditionalFormatting sqref="B18:B21">
    <cfRule type="expression" dxfId="973" priority="1" stopIfTrue="1">
      <formula>MOD(ROW(),2)=0</formula>
    </cfRule>
    <cfRule type="expression" dxfId="972" priority="2" stopIfTrue="1">
      <formula>MOD(ROW(),2)&lt;&gt;0</formula>
    </cfRule>
  </conditionalFormatting>
  <hyperlinks>
    <hyperlink ref="B24" location="Assumptions!A1" display="Assumptions" xr:uid="{E25482DB-C6B7-442F-A57D-F1B851D064B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1"/>
  <dimension ref="A1:I10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Triv Comm - x-503</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47</v>
      </c>
      <c r="C8" s="83"/>
    </row>
    <row r="9" spans="1:9" x14ac:dyDescent="0.25">
      <c r="A9" s="82" t="s">
        <v>17</v>
      </c>
      <c r="B9" s="83" t="s">
        <v>494</v>
      </c>
      <c r="C9" s="83"/>
    </row>
    <row r="10" spans="1:9" x14ac:dyDescent="0.25">
      <c r="A10" s="82" t="s">
        <v>2</v>
      </c>
      <c r="B10" s="83" t="s">
        <v>502</v>
      </c>
      <c r="C10" s="83"/>
    </row>
    <row r="11" spans="1:9" x14ac:dyDescent="0.25">
      <c r="A11" s="82" t="s">
        <v>23</v>
      </c>
      <c r="B11" s="83" t="s">
        <v>312</v>
      </c>
      <c r="C11" s="83"/>
    </row>
    <row r="12" spans="1:9" x14ac:dyDescent="0.25">
      <c r="A12" s="82" t="s">
        <v>262</v>
      </c>
      <c r="B12" s="83" t="s">
        <v>273</v>
      </c>
      <c r="C12" s="83"/>
    </row>
    <row r="13" spans="1:9" x14ac:dyDescent="0.25">
      <c r="A13" s="82" t="s">
        <v>52</v>
      </c>
      <c r="B13" s="83">
        <v>0</v>
      </c>
      <c r="C13" s="83"/>
    </row>
    <row r="14" spans="1:9" x14ac:dyDescent="0.25">
      <c r="A14" s="82" t="s">
        <v>18</v>
      </c>
      <c r="B14" s="83">
        <v>503</v>
      </c>
      <c r="C14" s="83"/>
    </row>
    <row r="15" spans="1:9" x14ac:dyDescent="0.25">
      <c r="A15" s="82" t="s">
        <v>53</v>
      </c>
      <c r="B15" s="83" t="s">
        <v>503</v>
      </c>
      <c r="C15" s="83"/>
    </row>
    <row r="16" spans="1:9" x14ac:dyDescent="0.25">
      <c r="A16" s="82" t="s">
        <v>54</v>
      </c>
      <c r="B16" s="83"/>
      <c r="C16" s="83"/>
    </row>
    <row r="17" spans="1:3" x14ac:dyDescent="0.25">
      <c r="A17" s="77" t="s">
        <v>735</v>
      </c>
      <c r="B17" s="83" t="str">
        <f>INDEX('Factor List'!$L:$L,MATCH(B$15,'Factor List'!$J:$J,0))</f>
        <v>Commutation, dated 25 October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79" t="s">
        <v>725</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row r="26" spans="1:3" ht="26.4" x14ac:dyDescent="0.25">
      <c r="A26" s="104" t="s">
        <v>273</v>
      </c>
      <c r="B26" s="104" t="s">
        <v>498</v>
      </c>
      <c r="C26" s="104" t="s">
        <v>499</v>
      </c>
    </row>
    <row r="27" spans="1:3" x14ac:dyDescent="0.25">
      <c r="A27" s="105">
        <v>20</v>
      </c>
      <c r="B27" s="117">
        <v>0</v>
      </c>
      <c r="C27" s="117">
        <v>40.262999999999998</v>
      </c>
    </row>
    <row r="28" spans="1:3" x14ac:dyDescent="0.25">
      <c r="A28" s="105">
        <v>21</v>
      </c>
      <c r="B28" s="117">
        <v>0</v>
      </c>
      <c r="C28" s="117">
        <v>39.918999999999997</v>
      </c>
    </row>
    <row r="29" spans="1:3" x14ac:dyDescent="0.25">
      <c r="A29" s="105">
        <v>22</v>
      </c>
      <c r="B29" s="117">
        <v>0</v>
      </c>
      <c r="C29" s="117">
        <v>39.569000000000003</v>
      </c>
    </row>
    <row r="30" spans="1:3" x14ac:dyDescent="0.25">
      <c r="A30" s="105">
        <v>23</v>
      </c>
      <c r="B30" s="117">
        <v>0</v>
      </c>
      <c r="C30" s="117">
        <v>39.213000000000001</v>
      </c>
    </row>
    <row r="31" spans="1:3" x14ac:dyDescent="0.25">
      <c r="A31" s="105">
        <v>24</v>
      </c>
      <c r="B31" s="117">
        <v>0</v>
      </c>
      <c r="C31" s="117">
        <v>38.850999999999999</v>
      </c>
    </row>
    <row r="32" spans="1:3" x14ac:dyDescent="0.25">
      <c r="A32" s="105">
        <v>25</v>
      </c>
      <c r="B32" s="117">
        <v>0</v>
      </c>
      <c r="C32" s="117">
        <v>38.482999999999997</v>
      </c>
    </row>
    <row r="33" spans="1:3" x14ac:dyDescent="0.25">
      <c r="A33" s="105">
        <v>26</v>
      </c>
      <c r="B33" s="117">
        <v>0</v>
      </c>
      <c r="C33" s="117">
        <v>38.107999999999997</v>
      </c>
    </row>
    <row r="34" spans="1:3" x14ac:dyDescent="0.25">
      <c r="A34" s="105">
        <v>27</v>
      </c>
      <c r="B34" s="117">
        <v>0</v>
      </c>
      <c r="C34" s="117">
        <v>37.726999999999997</v>
      </c>
    </row>
    <row r="35" spans="1:3" x14ac:dyDescent="0.25">
      <c r="A35" s="105">
        <v>28</v>
      </c>
      <c r="B35" s="117">
        <v>0</v>
      </c>
      <c r="C35" s="117">
        <v>37.340000000000003</v>
      </c>
    </row>
    <row r="36" spans="1:3" x14ac:dyDescent="0.25">
      <c r="A36" s="105">
        <v>29</v>
      </c>
      <c r="B36" s="117">
        <v>0</v>
      </c>
      <c r="C36" s="117">
        <v>36.947000000000003</v>
      </c>
    </row>
    <row r="37" spans="1:3" x14ac:dyDescent="0.25">
      <c r="A37" s="105">
        <v>30</v>
      </c>
      <c r="B37" s="117">
        <v>0</v>
      </c>
      <c r="C37" s="117">
        <v>36.548000000000002</v>
      </c>
    </row>
    <row r="38" spans="1:3" x14ac:dyDescent="0.25">
      <c r="A38" s="105">
        <v>31</v>
      </c>
      <c r="B38" s="117">
        <v>0</v>
      </c>
      <c r="C38" s="117">
        <v>36.142000000000003</v>
      </c>
    </row>
    <row r="39" spans="1:3" x14ac:dyDescent="0.25">
      <c r="A39" s="105">
        <v>32</v>
      </c>
      <c r="B39" s="117">
        <v>0</v>
      </c>
      <c r="C39" s="117">
        <v>35.729999999999997</v>
      </c>
    </row>
    <row r="40" spans="1:3" x14ac:dyDescent="0.25">
      <c r="A40" s="105">
        <v>33</v>
      </c>
      <c r="B40" s="117">
        <v>0</v>
      </c>
      <c r="C40" s="117">
        <v>35.311</v>
      </c>
    </row>
    <row r="41" spans="1:3" x14ac:dyDescent="0.25">
      <c r="A41" s="105">
        <v>34</v>
      </c>
      <c r="B41" s="117">
        <v>0</v>
      </c>
      <c r="C41" s="117">
        <v>34.886000000000003</v>
      </c>
    </row>
    <row r="42" spans="1:3" x14ac:dyDescent="0.25">
      <c r="A42" s="105">
        <v>35</v>
      </c>
      <c r="B42" s="117">
        <v>0</v>
      </c>
      <c r="C42" s="117">
        <v>34.453000000000003</v>
      </c>
    </row>
    <row r="43" spans="1:3" x14ac:dyDescent="0.25">
      <c r="A43" s="105">
        <v>36</v>
      </c>
      <c r="B43" s="117">
        <v>0</v>
      </c>
      <c r="C43" s="117">
        <v>34.014000000000003</v>
      </c>
    </row>
    <row r="44" spans="1:3" x14ac:dyDescent="0.25">
      <c r="A44" s="105">
        <v>37</v>
      </c>
      <c r="B44" s="117">
        <v>0</v>
      </c>
      <c r="C44" s="117">
        <v>33.567999999999998</v>
      </c>
    </row>
    <row r="45" spans="1:3" x14ac:dyDescent="0.25">
      <c r="A45" s="105">
        <v>38</v>
      </c>
      <c r="B45" s="117">
        <v>0</v>
      </c>
      <c r="C45" s="117">
        <v>33.115000000000002</v>
      </c>
    </row>
    <row r="46" spans="1:3" x14ac:dyDescent="0.25">
      <c r="A46" s="105">
        <v>39</v>
      </c>
      <c r="B46" s="117">
        <v>0</v>
      </c>
      <c r="C46" s="117">
        <v>32.654000000000003</v>
      </c>
    </row>
    <row r="47" spans="1:3" x14ac:dyDescent="0.25">
      <c r="A47" s="105">
        <v>40</v>
      </c>
      <c r="B47" s="117">
        <v>0</v>
      </c>
      <c r="C47" s="117">
        <v>32.186999999999998</v>
      </c>
    </row>
    <row r="48" spans="1:3" x14ac:dyDescent="0.25">
      <c r="A48" s="105">
        <v>41</v>
      </c>
      <c r="B48" s="117">
        <v>0</v>
      </c>
      <c r="C48" s="117">
        <v>31.713000000000001</v>
      </c>
    </row>
    <row r="49" spans="1:3" x14ac:dyDescent="0.25">
      <c r="A49" s="105">
        <v>42</v>
      </c>
      <c r="B49" s="117">
        <v>0</v>
      </c>
      <c r="C49" s="117">
        <v>31.231000000000002</v>
      </c>
    </row>
    <row r="50" spans="1:3" x14ac:dyDescent="0.25">
      <c r="A50" s="105">
        <v>43</v>
      </c>
      <c r="B50" s="117">
        <v>0</v>
      </c>
      <c r="C50" s="117">
        <v>30.742999999999999</v>
      </c>
    </row>
    <row r="51" spans="1:3" x14ac:dyDescent="0.25">
      <c r="A51" s="105">
        <v>44</v>
      </c>
      <c r="B51" s="117">
        <v>0</v>
      </c>
      <c r="C51" s="117">
        <v>30.248000000000001</v>
      </c>
    </row>
    <row r="52" spans="1:3" x14ac:dyDescent="0.25">
      <c r="A52" s="105">
        <v>45</v>
      </c>
      <c r="B52" s="117">
        <v>0</v>
      </c>
      <c r="C52" s="117">
        <v>29.745000000000001</v>
      </c>
    </row>
    <row r="53" spans="1:3" x14ac:dyDescent="0.25">
      <c r="A53" s="105">
        <v>46</v>
      </c>
      <c r="B53" s="117">
        <v>0</v>
      </c>
      <c r="C53" s="117">
        <v>29.234999999999999</v>
      </c>
    </row>
    <row r="54" spans="1:3" x14ac:dyDescent="0.25">
      <c r="A54" s="105">
        <v>47</v>
      </c>
      <c r="B54" s="117">
        <v>0</v>
      </c>
      <c r="C54" s="117">
        <v>28.716999999999999</v>
      </c>
    </row>
    <row r="55" spans="1:3" x14ac:dyDescent="0.25">
      <c r="A55" s="105">
        <v>48</v>
      </c>
      <c r="B55" s="117">
        <v>0</v>
      </c>
      <c r="C55" s="117">
        <v>28.192</v>
      </c>
    </row>
    <row r="56" spans="1:3" x14ac:dyDescent="0.25">
      <c r="A56" s="105">
        <v>49</v>
      </c>
      <c r="B56" s="117">
        <v>0</v>
      </c>
      <c r="C56" s="117">
        <v>27.66</v>
      </c>
    </row>
    <row r="57" spans="1:3" x14ac:dyDescent="0.25">
      <c r="A57" s="105">
        <v>50</v>
      </c>
      <c r="B57" s="117">
        <v>0</v>
      </c>
      <c r="C57" s="117">
        <v>27.12</v>
      </c>
    </row>
    <row r="58" spans="1:3" x14ac:dyDescent="0.25">
      <c r="A58" s="105">
        <v>51</v>
      </c>
      <c r="B58" s="117">
        <v>0</v>
      </c>
      <c r="C58" s="117">
        <v>26.571999999999999</v>
      </c>
    </row>
    <row r="59" spans="1:3" x14ac:dyDescent="0.25">
      <c r="A59" s="105">
        <v>52</v>
      </c>
      <c r="B59" s="117">
        <v>0</v>
      </c>
      <c r="C59" s="117">
        <v>26.016999999999999</v>
      </c>
    </row>
    <row r="60" spans="1:3" x14ac:dyDescent="0.25">
      <c r="A60" s="105">
        <v>53</v>
      </c>
      <c r="B60" s="117">
        <v>0</v>
      </c>
      <c r="C60" s="117">
        <v>25.452999999999999</v>
      </c>
    </row>
    <row r="61" spans="1:3" x14ac:dyDescent="0.25">
      <c r="A61" s="105">
        <v>54</v>
      </c>
      <c r="B61" s="117">
        <v>0</v>
      </c>
      <c r="C61" s="117">
        <v>24.882000000000001</v>
      </c>
    </row>
    <row r="62" spans="1:3" x14ac:dyDescent="0.25">
      <c r="A62" s="105">
        <v>55</v>
      </c>
      <c r="B62" s="117">
        <v>25.219000000000001</v>
      </c>
      <c r="C62" s="117">
        <v>24.303999999999998</v>
      </c>
    </row>
    <row r="63" spans="1:3" x14ac:dyDescent="0.25">
      <c r="A63" s="105">
        <v>56</v>
      </c>
      <c r="B63" s="117">
        <v>24.635999999999999</v>
      </c>
      <c r="C63" s="117">
        <v>23.718</v>
      </c>
    </row>
    <row r="64" spans="1:3" x14ac:dyDescent="0.25">
      <c r="A64" s="105">
        <v>57</v>
      </c>
      <c r="B64" s="117">
        <v>24.045999999999999</v>
      </c>
      <c r="C64" s="117">
        <v>23.126000000000001</v>
      </c>
    </row>
    <row r="65" spans="1:3" x14ac:dyDescent="0.25">
      <c r="A65" s="105">
        <v>58</v>
      </c>
      <c r="B65" s="117">
        <v>23.449000000000002</v>
      </c>
      <c r="C65" s="117">
        <v>22.526</v>
      </c>
    </row>
    <row r="66" spans="1:3" x14ac:dyDescent="0.25">
      <c r="A66" s="105">
        <v>59</v>
      </c>
      <c r="B66" s="117">
        <v>22.846</v>
      </c>
      <c r="C66" s="117">
        <v>21.92</v>
      </c>
    </row>
    <row r="67" spans="1:3" x14ac:dyDescent="0.25">
      <c r="A67" s="105">
        <v>60</v>
      </c>
      <c r="B67" s="117">
        <v>22.236999999999998</v>
      </c>
      <c r="C67" s="117">
        <v>21.309000000000001</v>
      </c>
    </row>
    <row r="68" spans="1:3" x14ac:dyDescent="0.25">
      <c r="A68" s="105">
        <v>61</v>
      </c>
      <c r="B68" s="117">
        <v>21.623000000000001</v>
      </c>
      <c r="C68" s="117">
        <v>20.690999999999999</v>
      </c>
    </row>
    <row r="69" spans="1:3" x14ac:dyDescent="0.25">
      <c r="A69" s="105">
        <v>62</v>
      </c>
      <c r="B69" s="117">
        <v>21.003</v>
      </c>
      <c r="C69" s="117">
        <v>20.07</v>
      </c>
    </row>
    <row r="70" spans="1:3" x14ac:dyDescent="0.25">
      <c r="A70" s="105">
        <v>63</v>
      </c>
      <c r="B70" s="117">
        <v>20.378</v>
      </c>
      <c r="C70" s="117">
        <v>19.443999999999999</v>
      </c>
    </row>
    <row r="71" spans="1:3" x14ac:dyDescent="0.25">
      <c r="A71" s="105">
        <v>64</v>
      </c>
      <c r="B71" s="117">
        <v>19.748000000000001</v>
      </c>
      <c r="C71" s="117">
        <v>18.814</v>
      </c>
    </row>
    <row r="72" spans="1:3" x14ac:dyDescent="0.25">
      <c r="A72" s="105">
        <v>65</v>
      </c>
      <c r="B72" s="117">
        <v>19.113</v>
      </c>
      <c r="C72" s="117">
        <v>18.181999999999999</v>
      </c>
    </row>
    <row r="73" spans="1:3" x14ac:dyDescent="0.25">
      <c r="A73" s="105">
        <v>66</v>
      </c>
      <c r="B73" s="117">
        <v>18.475999999999999</v>
      </c>
      <c r="C73" s="117">
        <v>17.547000000000001</v>
      </c>
    </row>
    <row r="74" spans="1:3" x14ac:dyDescent="0.25">
      <c r="A74" s="105">
        <v>67</v>
      </c>
      <c r="B74" s="117">
        <v>17.835000000000001</v>
      </c>
      <c r="C74" s="117">
        <v>16.91</v>
      </c>
    </row>
    <row r="75" spans="1:3" x14ac:dyDescent="0.25">
      <c r="A75" s="105">
        <v>68</v>
      </c>
      <c r="B75" s="117">
        <v>17.172000000000001</v>
      </c>
      <c r="C75" s="117">
        <v>16.251000000000001</v>
      </c>
    </row>
    <row r="76" spans="1:3" x14ac:dyDescent="0.25">
      <c r="A76" s="105">
        <v>69</v>
      </c>
      <c r="B76" s="117">
        <v>16.47</v>
      </c>
      <c r="C76" s="117">
        <v>15.571</v>
      </c>
    </row>
    <row r="77" spans="1:3" x14ac:dyDescent="0.25">
      <c r="A77" s="105">
        <v>70</v>
      </c>
      <c r="B77" s="117">
        <v>15.768000000000001</v>
      </c>
      <c r="C77" s="117">
        <v>14.895</v>
      </c>
    </row>
    <row r="78" spans="1:3" x14ac:dyDescent="0.25">
      <c r="A78" s="105">
        <v>71</v>
      </c>
      <c r="B78" s="117">
        <v>15.09</v>
      </c>
      <c r="C78" s="117">
        <v>14.225</v>
      </c>
    </row>
    <row r="79" spans="1:3" x14ac:dyDescent="0.25">
      <c r="A79" s="105">
        <v>72</v>
      </c>
      <c r="B79" s="117">
        <v>14.420999999999999</v>
      </c>
      <c r="C79" s="117">
        <v>13.566000000000001</v>
      </c>
    </row>
    <row r="80" spans="1:3" x14ac:dyDescent="0.25">
      <c r="A80" s="105">
        <v>73</v>
      </c>
      <c r="B80" s="117">
        <v>13.759</v>
      </c>
      <c r="C80" s="117">
        <v>12.917999999999999</v>
      </c>
    </row>
    <row r="81" spans="1:3" x14ac:dyDescent="0.25">
      <c r="A81" s="105">
        <v>74</v>
      </c>
      <c r="B81" s="117">
        <v>13.068</v>
      </c>
      <c r="C81" s="117">
        <v>12.276999999999999</v>
      </c>
    </row>
    <row r="82" spans="1:3" x14ac:dyDescent="0.25">
      <c r="A82" s="105">
        <v>75</v>
      </c>
      <c r="B82" s="117">
        <v>12.379</v>
      </c>
      <c r="C82" s="117">
        <v>11.641</v>
      </c>
    </row>
    <row r="83" spans="1:3" x14ac:dyDescent="0.25">
      <c r="A83" s="105">
        <v>76</v>
      </c>
      <c r="B83" s="117">
        <v>11.73</v>
      </c>
      <c r="C83" s="117">
        <v>11.012</v>
      </c>
    </row>
    <row r="84" spans="1:3" x14ac:dyDescent="0.25">
      <c r="A84" s="105">
        <v>77</v>
      </c>
      <c r="B84" s="117">
        <v>11.087</v>
      </c>
      <c r="C84" s="117">
        <v>10.391999999999999</v>
      </c>
    </row>
    <row r="85" spans="1:3" x14ac:dyDescent="0.25">
      <c r="A85" s="105">
        <v>78</v>
      </c>
      <c r="B85" s="117">
        <v>10.452999999999999</v>
      </c>
      <c r="C85" s="117">
        <v>9.782</v>
      </c>
    </row>
    <row r="86" spans="1:3" x14ac:dyDescent="0.25">
      <c r="A86" s="105">
        <v>79</v>
      </c>
      <c r="B86" s="117">
        <v>9.7899999999999991</v>
      </c>
      <c r="C86" s="117">
        <v>9.1859999999999999</v>
      </c>
    </row>
    <row r="87" spans="1:3" x14ac:dyDescent="0.25">
      <c r="A87" s="105">
        <v>80</v>
      </c>
      <c r="B87" s="117">
        <v>9.141</v>
      </c>
      <c r="C87" s="117">
        <v>8.6050000000000004</v>
      </c>
    </row>
    <row r="88" spans="1:3" x14ac:dyDescent="0.25">
      <c r="A88" s="105">
        <v>81</v>
      </c>
      <c r="B88" s="117">
        <v>8.5489999999999995</v>
      </c>
      <c r="C88" s="117">
        <v>8.0429999999999993</v>
      </c>
    </row>
    <row r="89" spans="1:3" x14ac:dyDescent="0.25">
      <c r="A89" s="105">
        <v>82</v>
      </c>
      <c r="B89" s="117">
        <v>7.976</v>
      </c>
      <c r="C89" s="117">
        <v>7.5</v>
      </c>
    </row>
    <row r="90" spans="1:3" x14ac:dyDescent="0.25">
      <c r="A90" s="105">
        <v>83</v>
      </c>
      <c r="B90" s="117">
        <v>7.423</v>
      </c>
      <c r="C90" s="117">
        <v>6.9770000000000003</v>
      </c>
    </row>
    <row r="91" spans="1:3" x14ac:dyDescent="0.25">
      <c r="A91" s="105">
        <v>84</v>
      </c>
      <c r="B91" s="117">
        <v>6.8540000000000001</v>
      </c>
      <c r="C91" s="117">
        <v>6.4770000000000003</v>
      </c>
    </row>
    <row r="92" spans="1:3" x14ac:dyDescent="0.25">
      <c r="A92" s="105">
        <v>85</v>
      </c>
      <c r="B92" s="117">
        <v>6.31</v>
      </c>
      <c r="C92" s="117">
        <v>5.9989999999999997</v>
      </c>
    </row>
    <row r="93" spans="1:3" x14ac:dyDescent="0.25">
      <c r="A93" s="105">
        <v>86</v>
      </c>
      <c r="B93" s="117">
        <v>5.8289999999999997</v>
      </c>
      <c r="C93" s="117">
        <v>5.5460000000000003</v>
      </c>
    </row>
    <row r="94" spans="1:3" x14ac:dyDescent="0.25">
      <c r="A94" s="105">
        <v>87</v>
      </c>
      <c r="B94" s="117">
        <v>5.375</v>
      </c>
      <c r="C94" s="117">
        <v>5.117</v>
      </c>
    </row>
    <row r="95" spans="1:3" x14ac:dyDescent="0.25">
      <c r="A95" s="105">
        <v>88</v>
      </c>
      <c r="B95" s="117">
        <v>4.9509999999999996</v>
      </c>
      <c r="C95" s="117">
        <v>4.7160000000000002</v>
      </c>
    </row>
    <row r="96" spans="1:3" x14ac:dyDescent="0.25">
      <c r="A96" s="105">
        <v>89</v>
      </c>
      <c r="B96" s="117">
        <v>4.524</v>
      </c>
      <c r="C96" s="117">
        <v>4.3410000000000002</v>
      </c>
    </row>
    <row r="97" spans="1:3" x14ac:dyDescent="0.25">
      <c r="A97" s="105">
        <v>90</v>
      </c>
      <c r="B97" s="117">
        <v>4.1280000000000001</v>
      </c>
      <c r="C97" s="117">
        <v>3.9929999999999999</v>
      </c>
    </row>
    <row r="98" spans="1:3" x14ac:dyDescent="0.25">
      <c r="A98" s="105">
        <v>91</v>
      </c>
      <c r="B98" s="117">
        <v>3.7919999999999998</v>
      </c>
      <c r="C98" s="117">
        <v>3.673</v>
      </c>
    </row>
    <row r="99" spans="1:3" x14ac:dyDescent="0.25">
      <c r="A99" s="105">
        <v>92</v>
      </c>
      <c r="B99" s="117">
        <v>3.4860000000000002</v>
      </c>
      <c r="C99" s="117">
        <v>3.3809999999999998</v>
      </c>
    </row>
    <row r="100" spans="1:3" x14ac:dyDescent="0.25">
      <c r="A100" s="105">
        <v>93</v>
      </c>
      <c r="B100" s="117">
        <v>3.2069999999999999</v>
      </c>
      <c r="C100" s="117">
        <v>3.117</v>
      </c>
    </row>
    <row r="101" spans="1:3" x14ac:dyDescent="0.25">
      <c r="A101" s="105">
        <v>94</v>
      </c>
      <c r="B101" s="117">
        <v>2.9550000000000001</v>
      </c>
      <c r="C101" s="117">
        <v>2.8780000000000001</v>
      </c>
    </row>
    <row r="102" spans="1:3" x14ac:dyDescent="0.25">
      <c r="A102" s="105">
        <v>95</v>
      </c>
      <c r="B102" s="117">
        <v>2.7269999999999999</v>
      </c>
      <c r="C102" s="117">
        <v>2.6640000000000001</v>
      </c>
    </row>
    <row r="103" spans="1:3" x14ac:dyDescent="0.25">
      <c r="A103" s="105">
        <v>96</v>
      </c>
      <c r="B103" s="117">
        <v>2.524</v>
      </c>
      <c r="C103" s="117">
        <v>2.4740000000000002</v>
      </c>
    </row>
    <row r="104" spans="1:3" x14ac:dyDescent="0.25">
      <c r="A104" s="105">
        <v>97</v>
      </c>
      <c r="B104" s="117">
        <v>2.3439999999999999</v>
      </c>
      <c r="C104" s="117">
        <v>2.306</v>
      </c>
    </row>
    <row r="105" spans="1:3" x14ac:dyDescent="0.25">
      <c r="A105" s="105">
        <v>98</v>
      </c>
      <c r="B105" s="117">
        <v>2.1869999999999998</v>
      </c>
      <c r="C105" s="117">
        <v>2.1589999999999998</v>
      </c>
    </row>
    <row r="106" spans="1:3" x14ac:dyDescent="0.25">
      <c r="A106" s="105">
        <v>99</v>
      </c>
      <c r="B106" s="117">
        <v>2.0619999999999998</v>
      </c>
      <c r="C106" s="117">
        <v>2.0430000000000001</v>
      </c>
    </row>
    <row r="107" spans="1:3" x14ac:dyDescent="0.25">
      <c r="A107" s="105">
        <v>100</v>
      </c>
      <c r="B107" s="117">
        <v>1.9710000000000001</v>
      </c>
      <c r="C107" s="117">
        <v>1.9570000000000001</v>
      </c>
    </row>
  </sheetData>
  <sheetProtection algorithmName="SHA-512" hashValue="/USXV0eIMC7Y8LXW8Q/pxe/6WPQnX35xTsNMlt+8PJyIUXz1y9YfUEBXmgCgZZmWBx/uNk+It4hh3Rani4ESog==" saltValue="AJ1JA46DTYnTRv3MWjiwjw==" spinCount="100000" sheet="1" objects="1" scenarios="1"/>
  <conditionalFormatting sqref="A6:A16 A18:A21">
    <cfRule type="expression" dxfId="971" priority="17" stopIfTrue="1">
      <formula>MOD(ROW(),2)=0</formula>
    </cfRule>
    <cfRule type="expression" dxfId="970" priority="18" stopIfTrue="1">
      <formula>MOD(ROW(),2)&lt;&gt;0</formula>
    </cfRule>
  </conditionalFormatting>
  <conditionalFormatting sqref="B6:C16 C17:C21">
    <cfRule type="expression" dxfId="969" priority="19" stopIfTrue="1">
      <formula>MOD(ROW(),2)=0</formula>
    </cfRule>
    <cfRule type="expression" dxfId="968" priority="20" stopIfTrue="1">
      <formula>MOD(ROW(),2)&lt;&gt;0</formula>
    </cfRule>
  </conditionalFormatting>
  <conditionalFormatting sqref="A17">
    <cfRule type="expression" dxfId="967" priority="11" stopIfTrue="1">
      <formula>MOD(ROW(),2)=0</formula>
    </cfRule>
    <cfRule type="expression" dxfId="966" priority="12" stopIfTrue="1">
      <formula>MOD(ROW(),2)&lt;&gt;0</formula>
    </cfRule>
  </conditionalFormatting>
  <conditionalFormatting sqref="B17">
    <cfRule type="expression" dxfId="965" priority="9" stopIfTrue="1">
      <formula>MOD(ROW(),2)=0</formula>
    </cfRule>
    <cfRule type="expression" dxfId="964" priority="10" stopIfTrue="1">
      <formula>MOD(ROW(),2)&lt;&gt;0</formula>
    </cfRule>
  </conditionalFormatting>
  <conditionalFormatting sqref="A26:A107">
    <cfRule type="expression" dxfId="963" priority="3" stopIfTrue="1">
      <formula>MOD(ROW(),2)=0</formula>
    </cfRule>
    <cfRule type="expression" dxfId="962" priority="4" stopIfTrue="1">
      <formula>MOD(ROW(),2)&lt;&gt;0</formula>
    </cfRule>
  </conditionalFormatting>
  <conditionalFormatting sqref="B26:C107">
    <cfRule type="expression" dxfId="961" priority="5" stopIfTrue="1">
      <formula>MOD(ROW(),2)=0</formula>
    </cfRule>
    <cfRule type="expression" dxfId="960" priority="6" stopIfTrue="1">
      <formula>MOD(ROW(),2)&lt;&gt;0</formula>
    </cfRule>
  </conditionalFormatting>
  <conditionalFormatting sqref="B18:B21">
    <cfRule type="expression" dxfId="959" priority="1" stopIfTrue="1">
      <formula>MOD(ROW(),2)=0</formula>
    </cfRule>
    <cfRule type="expression" dxfId="958" priority="2" stopIfTrue="1">
      <formula>MOD(ROW(),2)&lt;&gt;0</formula>
    </cfRule>
  </conditionalFormatting>
  <hyperlinks>
    <hyperlink ref="B24" location="Assumptions!A1" display="Assumptions" xr:uid="{B0F72E4F-05AE-4B17-8C00-181DF29AD1A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dimension ref="A1:I5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Inverse Comm - x-504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504</v>
      </c>
    </row>
    <row r="10" spans="1:9" ht="52.8" x14ac:dyDescent="0.25">
      <c r="A10" s="82" t="s">
        <v>2</v>
      </c>
      <c r="B10" s="83" t="s">
        <v>505</v>
      </c>
    </row>
    <row r="11" spans="1:9" x14ac:dyDescent="0.25">
      <c r="A11" s="82" t="s">
        <v>23</v>
      </c>
      <c r="B11" s="83" t="s">
        <v>312</v>
      </c>
    </row>
    <row r="12" spans="1:9" x14ac:dyDescent="0.25">
      <c r="A12" s="82" t="s">
        <v>262</v>
      </c>
      <c r="B12" s="83" t="s">
        <v>273</v>
      </c>
    </row>
    <row r="13" spans="1:9" x14ac:dyDescent="0.25">
      <c r="A13" s="82" t="s">
        <v>52</v>
      </c>
      <c r="B13" s="83">
        <v>1</v>
      </c>
    </row>
    <row r="14" spans="1:9" x14ac:dyDescent="0.25">
      <c r="A14" s="82" t="s">
        <v>18</v>
      </c>
      <c r="B14" s="83">
        <v>504</v>
      </c>
    </row>
    <row r="15" spans="1:9" x14ac:dyDescent="0.25">
      <c r="A15" s="82" t="s">
        <v>53</v>
      </c>
      <c r="B15" s="83" t="s">
        <v>506</v>
      </c>
    </row>
    <row r="16" spans="1:9" ht="26.4" x14ac:dyDescent="0.25">
      <c r="A16" s="82" t="s">
        <v>54</v>
      </c>
      <c r="B16" s="83" t="s">
        <v>507</v>
      </c>
    </row>
    <row r="17" spans="1:2" ht="26.4" x14ac:dyDescent="0.25">
      <c r="A17" s="77" t="s">
        <v>735</v>
      </c>
      <c r="B17" s="83" t="str">
        <f>INDEX('Factor List'!$L:$L,MATCH(B$15,'Factor List'!$J:$J,0))</f>
        <v>Commutation, dated 25 October 2019</v>
      </c>
    </row>
    <row r="18" spans="1:2" x14ac:dyDescent="0.25">
      <c r="A18" s="82" t="s">
        <v>19</v>
      </c>
      <c r="B18" s="128">
        <v>45138</v>
      </c>
    </row>
    <row r="19" spans="1:2" ht="26.4" x14ac:dyDescent="0.25">
      <c r="A19" s="82" t="s">
        <v>20</v>
      </c>
      <c r="B19" s="128">
        <v>45138</v>
      </c>
    </row>
    <row r="20" spans="1:2" x14ac:dyDescent="0.25">
      <c r="A20" s="82" t="s">
        <v>260</v>
      </c>
      <c r="B20" s="79" t="s">
        <v>725</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row r="26" spans="1:2" ht="26.4" x14ac:dyDescent="0.25">
      <c r="A26" s="104" t="s">
        <v>273</v>
      </c>
      <c r="B26" s="104" t="s">
        <v>508</v>
      </c>
    </row>
    <row r="27" spans="1:2" x14ac:dyDescent="0.25">
      <c r="A27" s="105">
        <v>75</v>
      </c>
      <c r="B27" s="117">
        <v>11.917999999999999</v>
      </c>
    </row>
    <row r="28" spans="1:2" x14ac:dyDescent="0.25">
      <c r="A28" s="105">
        <v>76</v>
      </c>
      <c r="B28" s="117">
        <v>11.273999999999999</v>
      </c>
    </row>
    <row r="29" spans="1:2" x14ac:dyDescent="0.25">
      <c r="A29" s="105">
        <v>77</v>
      </c>
      <c r="B29" s="117">
        <v>10.638</v>
      </c>
    </row>
    <row r="30" spans="1:2" x14ac:dyDescent="0.25">
      <c r="A30" s="105">
        <v>78</v>
      </c>
      <c r="B30" s="117">
        <v>10.010999999999999</v>
      </c>
    </row>
    <row r="31" spans="1:2" x14ac:dyDescent="0.25">
      <c r="A31" s="105">
        <v>79</v>
      </c>
      <c r="B31" s="117">
        <v>9.3970000000000002</v>
      </c>
    </row>
    <row r="32" spans="1:2" x14ac:dyDescent="0.25">
      <c r="A32" s="105">
        <v>80</v>
      </c>
      <c r="B32" s="117">
        <v>8.7970000000000006</v>
      </c>
    </row>
    <row r="33" spans="1:2" x14ac:dyDescent="0.25">
      <c r="A33" s="105">
        <v>81</v>
      </c>
      <c r="B33" s="117">
        <v>8.2140000000000004</v>
      </c>
    </row>
    <row r="34" spans="1:2" x14ac:dyDescent="0.25">
      <c r="A34" s="105">
        <v>82</v>
      </c>
      <c r="B34" s="117">
        <v>7.649</v>
      </c>
    </row>
    <row r="35" spans="1:2" x14ac:dyDescent="0.25">
      <c r="A35" s="105">
        <v>83</v>
      </c>
      <c r="B35" s="117">
        <v>7.1059999999999999</v>
      </c>
    </row>
    <row r="36" spans="1:2" x14ac:dyDescent="0.25">
      <c r="A36" s="105">
        <v>84</v>
      </c>
      <c r="B36" s="117">
        <v>6.585</v>
      </c>
    </row>
    <row r="37" spans="1:2" x14ac:dyDescent="0.25">
      <c r="A37" s="105">
        <v>85</v>
      </c>
      <c r="B37" s="117">
        <v>6.0869999999999997</v>
      </c>
    </row>
    <row r="38" spans="1:2" x14ac:dyDescent="0.25">
      <c r="A38" s="105">
        <v>86</v>
      </c>
      <c r="B38" s="117">
        <v>5.6150000000000002</v>
      </c>
    </row>
    <row r="39" spans="1:2" x14ac:dyDescent="0.25">
      <c r="A39" s="105">
        <v>87</v>
      </c>
      <c r="B39" s="117">
        <v>5.1710000000000003</v>
      </c>
    </row>
    <row r="40" spans="1:2" x14ac:dyDescent="0.25">
      <c r="A40" s="105">
        <v>88</v>
      </c>
      <c r="B40" s="117">
        <v>4.7560000000000002</v>
      </c>
    </row>
    <row r="41" spans="1:2" x14ac:dyDescent="0.25">
      <c r="A41" s="105">
        <v>89</v>
      </c>
      <c r="B41" s="117">
        <v>4.37</v>
      </c>
    </row>
    <row r="42" spans="1:2" x14ac:dyDescent="0.25">
      <c r="A42" s="105">
        <v>90</v>
      </c>
      <c r="B42" s="117">
        <v>4.0119999999999996</v>
      </c>
    </row>
    <row r="43" spans="1:2" x14ac:dyDescent="0.25">
      <c r="A43" s="105">
        <v>91</v>
      </c>
      <c r="B43" s="117">
        <v>3.6829999999999998</v>
      </c>
    </row>
    <row r="44" spans="1:2" x14ac:dyDescent="0.25">
      <c r="A44" s="105">
        <v>92</v>
      </c>
      <c r="B44" s="117">
        <v>3.383</v>
      </c>
    </row>
    <row r="45" spans="1:2" x14ac:dyDescent="0.25">
      <c r="A45" s="105">
        <v>93</v>
      </c>
      <c r="B45" s="117">
        <v>3.1110000000000002</v>
      </c>
    </row>
    <row r="46" spans="1:2" x14ac:dyDescent="0.25">
      <c r="A46" s="105">
        <v>94</v>
      </c>
      <c r="B46" s="117">
        <v>2.8639999999999999</v>
      </c>
    </row>
    <row r="47" spans="1:2" x14ac:dyDescent="0.25">
      <c r="A47" s="105">
        <v>95</v>
      </c>
      <c r="B47" s="117">
        <v>2.6419999999999999</v>
      </c>
    </row>
    <row r="48" spans="1:2" x14ac:dyDescent="0.25">
      <c r="A48" s="105">
        <v>96</v>
      </c>
      <c r="B48" s="117">
        <v>2.4449999999999998</v>
      </c>
    </row>
    <row r="49" spans="1:2" x14ac:dyDescent="0.25">
      <c r="A49" s="105">
        <v>97</v>
      </c>
      <c r="B49" s="117">
        <v>2.2690000000000001</v>
      </c>
    </row>
    <row r="50" spans="1:2" x14ac:dyDescent="0.25">
      <c r="A50" s="105">
        <v>98</v>
      </c>
      <c r="B50" s="117">
        <v>2.117</v>
      </c>
    </row>
    <row r="51" spans="1:2" x14ac:dyDescent="0.25">
      <c r="A51" s="105">
        <v>99</v>
      </c>
      <c r="B51" s="117">
        <v>1.9970000000000001</v>
      </c>
    </row>
    <row r="52" spans="1:2" x14ac:dyDescent="0.25">
      <c r="A52" s="105">
        <v>100</v>
      </c>
      <c r="B52" s="117">
        <v>1.91</v>
      </c>
    </row>
  </sheetData>
  <sheetProtection algorithmName="SHA-512" hashValue="JED1FRJcIgncoItvrLTS2yFDP18AeaSRmmgzOMkYOenBTor52KqFUZaGyHwLyOoMWdsIMbL9Ttt7mHM//ZTwww==" saltValue="9BI/iOKQSlDwGi3PrL4ruQ==" spinCount="100000" sheet="1" objects="1" scenarios="1"/>
  <conditionalFormatting sqref="A6:A16 A18:A21">
    <cfRule type="expression" dxfId="957" priority="17" stopIfTrue="1">
      <formula>MOD(ROW(),2)=0</formula>
    </cfRule>
    <cfRule type="expression" dxfId="956" priority="18" stopIfTrue="1">
      <formula>MOD(ROW(),2)&lt;&gt;0</formula>
    </cfRule>
  </conditionalFormatting>
  <conditionalFormatting sqref="B6:B16">
    <cfRule type="expression" dxfId="955" priority="19" stopIfTrue="1">
      <formula>MOD(ROW(),2)=0</formula>
    </cfRule>
    <cfRule type="expression" dxfId="954" priority="20" stopIfTrue="1">
      <formula>MOD(ROW(),2)&lt;&gt;0</formula>
    </cfRule>
  </conditionalFormatting>
  <conditionalFormatting sqref="A17">
    <cfRule type="expression" dxfId="953" priority="11" stopIfTrue="1">
      <formula>MOD(ROW(),2)=0</formula>
    </cfRule>
    <cfRule type="expression" dxfId="952" priority="12" stopIfTrue="1">
      <formula>MOD(ROW(),2)&lt;&gt;0</formula>
    </cfRule>
  </conditionalFormatting>
  <conditionalFormatting sqref="B17">
    <cfRule type="expression" dxfId="951" priority="9" stopIfTrue="1">
      <formula>MOD(ROW(),2)=0</formula>
    </cfRule>
    <cfRule type="expression" dxfId="950" priority="10" stopIfTrue="1">
      <formula>MOD(ROW(),2)&lt;&gt;0</formula>
    </cfRule>
  </conditionalFormatting>
  <conditionalFormatting sqref="A26:A52">
    <cfRule type="expression" dxfId="949" priority="3" stopIfTrue="1">
      <formula>MOD(ROW(),2)=0</formula>
    </cfRule>
    <cfRule type="expression" dxfId="948" priority="4" stopIfTrue="1">
      <formula>MOD(ROW(),2)&lt;&gt;0</formula>
    </cfRule>
  </conditionalFormatting>
  <conditionalFormatting sqref="B26:B52">
    <cfRule type="expression" dxfId="947" priority="5" stopIfTrue="1">
      <formula>MOD(ROW(),2)=0</formula>
    </cfRule>
    <cfRule type="expression" dxfId="946" priority="6" stopIfTrue="1">
      <formula>MOD(ROW(),2)&lt;&gt;0</formula>
    </cfRule>
  </conditionalFormatting>
  <conditionalFormatting sqref="B18:B21">
    <cfRule type="expression" dxfId="945" priority="1" stopIfTrue="1">
      <formula>MOD(ROW(),2)=0</formula>
    </cfRule>
    <cfRule type="expression" dxfId="944" priority="2" stopIfTrue="1">
      <formula>MOD(ROW(),2)&lt;&gt;0</formula>
    </cfRule>
  </conditionalFormatting>
  <hyperlinks>
    <hyperlink ref="B24" location="Assumptions!A1" display="Assumptions" xr:uid="{B59C9222-2431-49A3-949B-12FE09C9F54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16B0-C316-46C1-BE71-8A8C7265A5E0}">
  <sheetPr codeName="Sheet122">
    <pageSetUpPr fitToPage="1"/>
  </sheetPr>
  <dimension ref="A1:I27"/>
  <sheetViews>
    <sheetView showGridLines="0" zoomScale="85" zoomScaleNormal="85" workbookViewId="0">
      <selection activeCell="A10" sqref="A10:XFD16"/>
    </sheetView>
  </sheetViews>
  <sheetFormatPr defaultColWidth="10" defaultRowHeight="13.2" x14ac:dyDescent="0.25"/>
  <cols>
    <col min="1" max="1" width="31.88671875" style="26" customWidth="1"/>
    <col min="2" max="2" width="24.4414062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IF(new_title="&gt; Enter workbook title here","Enter workbook title in Cover sheet",new_title)</f>
        <v>NHSPS_S - Consolidated Factor Spreadsheet</v>
      </c>
      <c r="B2" s="42"/>
      <c r="C2" s="42"/>
      <c r="D2" s="42"/>
      <c r="E2" s="42"/>
      <c r="F2" s="42"/>
      <c r="G2" s="42"/>
      <c r="H2" s="42"/>
      <c r="I2" s="42"/>
    </row>
    <row r="3" spans="1:9" ht="15.6" x14ac:dyDescent="0.3">
      <c r="A3" s="43" t="str">
        <f>TABLE_FACTOR_TYPE&amp;" - x-"&amp;TABLE_SERIES_NUMBER</f>
        <v>Triv Comm - x-505</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48</v>
      </c>
    </row>
    <row r="9" spans="1:9" x14ac:dyDescent="0.25">
      <c r="A9" s="82" t="s">
        <v>17</v>
      </c>
      <c r="B9" s="83" t="s">
        <v>494</v>
      </c>
    </row>
    <row r="10" spans="1:9" ht="26.4" x14ac:dyDescent="0.25">
      <c r="A10" s="82" t="s">
        <v>2</v>
      </c>
      <c r="B10" s="83" t="s">
        <v>495</v>
      </c>
    </row>
    <row r="11" spans="1:9" x14ac:dyDescent="0.25">
      <c r="A11" s="82" t="s">
        <v>23</v>
      </c>
      <c r="B11" s="83" t="s">
        <v>312</v>
      </c>
    </row>
    <row r="12" spans="1:9" x14ac:dyDescent="0.25">
      <c r="A12" s="82" t="s">
        <v>262</v>
      </c>
      <c r="B12" s="83" t="s">
        <v>273</v>
      </c>
    </row>
    <row r="13" spans="1:9" x14ac:dyDescent="0.25">
      <c r="A13" s="82" t="s">
        <v>52</v>
      </c>
      <c r="B13" s="83">
        <v>1</v>
      </c>
    </row>
    <row r="14" spans="1:9" x14ac:dyDescent="0.25">
      <c r="A14" s="82" t="s">
        <v>18</v>
      </c>
      <c r="B14" s="83">
        <v>505</v>
      </c>
    </row>
    <row r="15" spans="1:9" x14ac:dyDescent="0.25">
      <c r="A15" s="82" t="s">
        <v>53</v>
      </c>
      <c r="B15" s="83" t="s">
        <v>883</v>
      </c>
    </row>
    <row r="16" spans="1:9" x14ac:dyDescent="0.25">
      <c r="A16" s="82" t="s">
        <v>54</v>
      </c>
      <c r="B16" s="83" t="s">
        <v>884</v>
      </c>
    </row>
    <row r="17" spans="1:3" ht="39.6" customHeight="1" x14ac:dyDescent="0.25">
      <c r="A17" s="82" t="s">
        <v>735</v>
      </c>
      <c r="B17" s="83" t="str">
        <f>INDEX('Factor List'!$L:$L,MATCH(B$15,'Factor List'!$J:$J,0))</f>
        <v>Commutation, dated 25 October 2020</v>
      </c>
    </row>
    <row r="18" spans="1:3" x14ac:dyDescent="0.25">
      <c r="A18" s="82" t="s">
        <v>19</v>
      </c>
      <c r="B18" s="128">
        <v>45138</v>
      </c>
    </row>
    <row r="19" spans="1:3" x14ac:dyDescent="0.25">
      <c r="A19" s="82" t="s">
        <v>20</v>
      </c>
      <c r="B19" s="128">
        <v>45138</v>
      </c>
    </row>
    <row r="20" spans="1:3" x14ac:dyDescent="0.25">
      <c r="A20" s="82" t="s">
        <v>260</v>
      </c>
      <c r="B20" s="83" t="s">
        <v>725</v>
      </c>
    </row>
    <row r="21" spans="1:3" x14ac:dyDescent="0.25">
      <c r="A21" s="82" t="s">
        <v>804</v>
      </c>
      <c r="B21" s="83" t="s">
        <v>803</v>
      </c>
    </row>
    <row r="22" spans="1:3" x14ac:dyDescent="0.25">
      <c r="B22" s="107"/>
    </row>
    <row r="23" spans="1:3" x14ac:dyDescent="0.25">
      <c r="B23" s="107" t="str">
        <f>HYPERLINK("#'Factor List'!A1","Back to Factor List")</f>
        <v>Back to Factor List</v>
      </c>
      <c r="C23" s="163" t="s">
        <v>886</v>
      </c>
    </row>
    <row r="24" spans="1:3" x14ac:dyDescent="0.25">
      <c r="B24" s="107" t="s">
        <v>797</v>
      </c>
    </row>
    <row r="26" spans="1:3" x14ac:dyDescent="0.25">
      <c r="A26" s="165" t="s">
        <v>889</v>
      </c>
      <c r="B26" s="166" t="s">
        <v>890</v>
      </c>
    </row>
    <row r="27" spans="1:3" x14ac:dyDescent="0.25">
      <c r="A27" s="167" t="s">
        <v>887</v>
      </c>
      <c r="B27" s="168">
        <v>2.1999999999999999E-2</v>
      </c>
    </row>
  </sheetData>
  <sheetProtection algorithmName="SHA-512" hashValue="L2PGJmZmWI9Vhjdg7RveQJsuKTq6OB8tVIGDJ7DY3yYDMWSuau6cHcCo/JIBglHtKoDN2NMQOHUA2TSaRqOYEQ==" saltValue="x6UuPf677BIFneMnPbswkw==" spinCount="100000" sheet="1" objects="1" scenarios="1"/>
  <conditionalFormatting sqref="A6:A16 A18:A21">
    <cfRule type="expression" dxfId="943" priority="25" stopIfTrue="1">
      <formula>MOD(ROW(),2)=0</formula>
    </cfRule>
    <cfRule type="expression" dxfId="942" priority="26" stopIfTrue="1">
      <formula>MOD(ROW(),2)&lt;&gt;0</formula>
    </cfRule>
  </conditionalFormatting>
  <conditionalFormatting sqref="B6 B14:B16">
    <cfRule type="expression" dxfId="941" priority="27" stopIfTrue="1">
      <formula>MOD(ROW(),2)=0</formula>
    </cfRule>
    <cfRule type="expression" dxfId="940" priority="28" stopIfTrue="1">
      <formula>MOD(ROW(),2)&lt;&gt;0</formula>
    </cfRule>
  </conditionalFormatting>
  <conditionalFormatting sqref="A17">
    <cfRule type="expression" dxfId="939" priority="23" stopIfTrue="1">
      <formula>MOD(ROW(),2)=0</formula>
    </cfRule>
    <cfRule type="expression" dxfId="938" priority="24" stopIfTrue="1">
      <formula>MOD(ROW(),2)&lt;&gt;0</formula>
    </cfRule>
  </conditionalFormatting>
  <conditionalFormatting sqref="B20:B21">
    <cfRule type="expression" dxfId="937" priority="21" stopIfTrue="1">
      <formula>MOD(ROW(),2)=0</formula>
    </cfRule>
    <cfRule type="expression" dxfId="936" priority="22" stopIfTrue="1">
      <formula>MOD(ROW(),2)&lt;&gt;0</formula>
    </cfRule>
  </conditionalFormatting>
  <conditionalFormatting sqref="B7:B13">
    <cfRule type="expression" dxfId="935" priority="13" stopIfTrue="1">
      <formula>MOD(ROW(),2)=0</formula>
    </cfRule>
    <cfRule type="expression" dxfId="934" priority="14" stopIfTrue="1">
      <formula>MOD(ROW(),2)&lt;&gt;0</formula>
    </cfRule>
  </conditionalFormatting>
  <conditionalFormatting sqref="B17">
    <cfRule type="expression" dxfId="933" priority="11" stopIfTrue="1">
      <formula>MOD(ROW(),2)=0</formula>
    </cfRule>
    <cfRule type="expression" dxfId="932" priority="12" stopIfTrue="1">
      <formula>MOD(ROW(),2)&lt;&gt;0</formula>
    </cfRule>
  </conditionalFormatting>
  <conditionalFormatting sqref="B18:B19">
    <cfRule type="expression" dxfId="931" priority="9" stopIfTrue="1">
      <formula>MOD(ROW(),2)=0</formula>
    </cfRule>
    <cfRule type="expression" dxfId="930" priority="10" stopIfTrue="1">
      <formula>MOD(ROW(),2)&lt;&gt;0</formula>
    </cfRule>
  </conditionalFormatting>
  <conditionalFormatting sqref="A27">
    <cfRule type="expression" dxfId="929" priority="5" stopIfTrue="1">
      <formula>MOD(ROW(),2)=0</formula>
    </cfRule>
    <cfRule type="expression" dxfId="928" priority="6" stopIfTrue="1">
      <formula>MOD(ROW(),2)&lt;&gt;0</formula>
    </cfRule>
  </conditionalFormatting>
  <conditionalFormatting sqref="B27">
    <cfRule type="expression" dxfId="927" priority="7" stopIfTrue="1">
      <formula>MOD(ROW(),2)=0</formula>
    </cfRule>
    <cfRule type="expression" dxfId="926" priority="8" stopIfTrue="1">
      <formula>MOD(ROW(),2)&lt;&gt;0</formula>
    </cfRule>
  </conditionalFormatting>
  <conditionalFormatting sqref="A26">
    <cfRule type="expression" dxfId="925" priority="1" stopIfTrue="1">
      <formula>MOD(ROW(),2)=0</formula>
    </cfRule>
    <cfRule type="expression" dxfId="924" priority="2" stopIfTrue="1">
      <formula>MOD(ROW(),2)&lt;&gt;0</formula>
    </cfRule>
  </conditionalFormatting>
  <conditionalFormatting sqref="B26">
    <cfRule type="expression" dxfId="923" priority="3" stopIfTrue="1">
      <formula>MOD(ROW(),2)=0</formula>
    </cfRule>
    <cfRule type="expression" dxfId="922" priority="4" stopIfTrue="1">
      <formula>MOD(ROW(),2)&lt;&gt;0</formula>
    </cfRule>
  </conditionalFormatting>
  <hyperlinks>
    <hyperlink ref="B24" location="Assumptions!A1" display="Assumptions" xr:uid="{8197896E-5EB3-418A-A958-8F5CFBBC54E8}"/>
  </hyperlinks>
  <pageMargins left="0.59055118110236227" right="0.59055118110236227" top="0.59055118110236227" bottom="0.59055118110236227" header="0.51181102362204722" footer="0.51181102362204722"/>
  <pageSetup paperSize="9" fitToHeight="0"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06"/>
  <dimension ref="A1:I24"/>
  <sheetViews>
    <sheetView showGridLines="0" topLeftCell="A4" zoomScale="85" zoomScaleNormal="85" workbookViewId="0">
      <selection activeCell="B23" sqref="B23"/>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LTA - x-605</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640</v>
      </c>
      <c r="C9" s="83"/>
    </row>
    <row r="10" spans="1:9" ht="26.4" x14ac:dyDescent="0.25">
      <c r="A10" s="82" t="s">
        <v>2</v>
      </c>
      <c r="B10" s="83" t="s">
        <v>641</v>
      </c>
      <c r="C10" s="83"/>
    </row>
    <row r="11" spans="1:9" x14ac:dyDescent="0.25">
      <c r="A11" s="82" t="s">
        <v>23</v>
      </c>
      <c r="B11" s="83" t="s">
        <v>312</v>
      </c>
      <c r="C11" s="83"/>
    </row>
    <row r="12" spans="1:9" x14ac:dyDescent="0.25">
      <c r="A12" s="82" t="s">
        <v>262</v>
      </c>
      <c r="B12" s="83" t="s">
        <v>642</v>
      </c>
      <c r="C12" s="83"/>
    </row>
    <row r="13" spans="1:9" x14ac:dyDescent="0.25">
      <c r="A13" s="82" t="s">
        <v>52</v>
      </c>
      <c r="B13" s="83">
        <v>1</v>
      </c>
      <c r="C13" s="83"/>
    </row>
    <row r="14" spans="1:9" x14ac:dyDescent="0.25">
      <c r="A14" s="82" t="s">
        <v>18</v>
      </c>
      <c r="B14" s="83">
        <v>605</v>
      </c>
      <c r="C14" s="83"/>
    </row>
    <row r="15" spans="1:9" x14ac:dyDescent="0.25">
      <c r="A15" s="82" t="s">
        <v>53</v>
      </c>
      <c r="B15" s="83" t="s">
        <v>643</v>
      </c>
      <c r="C15" s="83"/>
    </row>
    <row r="16" spans="1:9" x14ac:dyDescent="0.25">
      <c r="A16" s="82" t="s">
        <v>54</v>
      </c>
      <c r="B16" s="83" t="s">
        <v>644</v>
      </c>
      <c r="C16" s="83"/>
    </row>
    <row r="17" spans="1:3" ht="52.8" x14ac:dyDescent="0.25">
      <c r="A17" s="77" t="s">
        <v>735</v>
      </c>
      <c r="B17" s="83" t="str">
        <f>INDEX('Factor List'!$L:$L,MATCH(B$15,'Factor List'!$J:$J,0))</f>
        <v>Reduction to benefits due to Scheme Pays Annual Allowance and Lifetime Allowance Tax Charges, dated 11 November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91" t="s">
        <v>918</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sheetData>
  <sheetProtection algorithmName="SHA-512" hashValue="LndRrKQOYmIstDokQygvfRXsuWZZwKT4ulQZew4IddFxFiQM1M3JOOPD7X7TeFPyNkBejLJO9g2PbF7lrpaVsA==" saltValue="QBok63DB4jHsrgjOXJdqdA==" spinCount="100000" sheet="1" objects="1" scenarios="1"/>
  <conditionalFormatting sqref="A6:A16 A18:A21">
    <cfRule type="expression" dxfId="921" priority="25" stopIfTrue="1">
      <formula>MOD(ROW(),2)=0</formula>
    </cfRule>
    <cfRule type="expression" dxfId="920" priority="26" stopIfTrue="1">
      <formula>MOD(ROW(),2)&lt;&gt;0</formula>
    </cfRule>
  </conditionalFormatting>
  <conditionalFormatting sqref="B6:C16 C17:C21">
    <cfRule type="expression" dxfId="919" priority="27" stopIfTrue="1">
      <formula>MOD(ROW(),2)=0</formula>
    </cfRule>
    <cfRule type="expression" dxfId="918" priority="28" stopIfTrue="1">
      <formula>MOD(ROW(),2)&lt;&gt;0</formula>
    </cfRule>
  </conditionalFormatting>
  <conditionalFormatting sqref="A17">
    <cfRule type="expression" dxfId="917" priority="19" stopIfTrue="1">
      <formula>MOD(ROW(),2)=0</formula>
    </cfRule>
    <cfRule type="expression" dxfId="916" priority="20" stopIfTrue="1">
      <formula>MOD(ROW(),2)&lt;&gt;0</formula>
    </cfRule>
  </conditionalFormatting>
  <conditionalFormatting sqref="B17">
    <cfRule type="expression" dxfId="915" priority="17" stopIfTrue="1">
      <formula>MOD(ROW(),2)=0</formula>
    </cfRule>
    <cfRule type="expression" dxfId="914" priority="18" stopIfTrue="1">
      <formula>MOD(ROW(),2)&lt;&gt;0</formula>
    </cfRule>
  </conditionalFormatting>
  <conditionalFormatting sqref="B18:B19 B21">
    <cfRule type="expression" dxfId="913" priority="3" stopIfTrue="1">
      <formula>MOD(ROW(),2)=0</formula>
    </cfRule>
    <cfRule type="expression" dxfId="912" priority="4" stopIfTrue="1">
      <formula>MOD(ROW(),2)&lt;&gt;0</formula>
    </cfRule>
  </conditionalFormatting>
  <conditionalFormatting sqref="B20">
    <cfRule type="expression" dxfId="911" priority="1" stopIfTrue="1">
      <formula>MOD(ROW(),2)=0</formula>
    </cfRule>
    <cfRule type="expression" dxfId="910" priority="2" stopIfTrue="1">
      <formula>MOD(ROW(),2)&lt;&gt;0</formula>
    </cfRule>
  </conditionalFormatting>
  <hyperlinks>
    <hyperlink ref="B24" location="Assumptions!A1" display="Assumptions" xr:uid="{257F136D-58D0-4B7F-95C2-A522B01E055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07"/>
  <dimension ref="A1:I24"/>
  <sheetViews>
    <sheetView showGridLines="0" topLeftCell="A7" zoomScale="85" zoomScaleNormal="85" workbookViewId="0">
      <selection activeCell="A26" sqref="A26:XFD82"/>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LTA - x-606</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640</v>
      </c>
    </row>
    <row r="10" spans="1:9" ht="39.6" x14ac:dyDescent="0.25">
      <c r="A10" s="82" t="s">
        <v>2</v>
      </c>
      <c r="B10" s="83" t="s">
        <v>641</v>
      </c>
    </row>
    <row r="11" spans="1:9" x14ac:dyDescent="0.25">
      <c r="A11" s="82" t="s">
        <v>23</v>
      </c>
      <c r="B11" s="83" t="s">
        <v>312</v>
      </c>
    </row>
    <row r="12" spans="1:9" x14ac:dyDescent="0.25">
      <c r="A12" s="82" t="s">
        <v>262</v>
      </c>
      <c r="B12" s="83" t="s">
        <v>642</v>
      </c>
    </row>
    <row r="13" spans="1:9" x14ac:dyDescent="0.25">
      <c r="A13" s="82" t="s">
        <v>52</v>
      </c>
      <c r="B13" s="83">
        <v>0</v>
      </c>
    </row>
    <row r="14" spans="1:9" x14ac:dyDescent="0.25">
      <c r="A14" s="82" t="s">
        <v>18</v>
      </c>
      <c r="B14" s="83">
        <v>606</v>
      </c>
    </row>
    <row r="15" spans="1:9" x14ac:dyDescent="0.25">
      <c r="A15" s="82" t="s">
        <v>53</v>
      </c>
      <c r="B15" s="83" t="s">
        <v>645</v>
      </c>
    </row>
    <row r="16" spans="1:9" x14ac:dyDescent="0.25">
      <c r="A16" s="82" t="s">
        <v>54</v>
      </c>
      <c r="B16" s="83" t="s">
        <v>644</v>
      </c>
    </row>
    <row r="17" spans="1:2" ht="105.6" x14ac:dyDescent="0.25">
      <c r="A17" s="77" t="s">
        <v>735</v>
      </c>
      <c r="B17" s="83" t="str">
        <f>INDEX('Factor List'!$L:$L,MATCH(B$15,'Factor List'!$J:$J,0))</f>
        <v>Reduction to benefits due to Scheme Pays Annual Allowance and Lifetime Allowance Tax Charges, dated 11 November 2019</v>
      </c>
    </row>
    <row r="18" spans="1:2" x14ac:dyDescent="0.25">
      <c r="A18" s="82" t="s">
        <v>19</v>
      </c>
      <c r="B18" s="128">
        <v>45138</v>
      </c>
    </row>
    <row r="19" spans="1:2" ht="26.4" x14ac:dyDescent="0.25">
      <c r="A19" s="82" t="s">
        <v>20</v>
      </c>
      <c r="B19" s="128">
        <v>45138</v>
      </c>
    </row>
    <row r="20" spans="1:2" x14ac:dyDescent="0.25">
      <c r="A20" s="82" t="s">
        <v>260</v>
      </c>
      <c r="B20" s="91" t="s">
        <v>918</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sheetData>
  <sheetProtection algorithmName="SHA-512" hashValue="7UX+yWKxW168Hcu1OIlTEdB9BGc7B+DpE7GCWFThe0npEsxbnI1VpANXZcQEGHqX85jQd7d77wFPdssVlOrpwA==" saltValue="Q9UkcnIQ65h09+GybPn9Bg==" spinCount="100000" sheet="1" objects="1" scenarios="1"/>
  <conditionalFormatting sqref="A6:A16 A18:A21">
    <cfRule type="expression" dxfId="909" priority="27" stopIfTrue="1">
      <formula>MOD(ROW(),2)=0</formula>
    </cfRule>
    <cfRule type="expression" dxfId="908" priority="28" stopIfTrue="1">
      <formula>MOD(ROW(),2)&lt;&gt;0</formula>
    </cfRule>
  </conditionalFormatting>
  <conditionalFormatting sqref="B6:B16">
    <cfRule type="expression" dxfId="907" priority="29" stopIfTrue="1">
      <formula>MOD(ROW(),2)=0</formula>
    </cfRule>
    <cfRule type="expression" dxfId="906" priority="30" stopIfTrue="1">
      <formula>MOD(ROW(),2)&lt;&gt;0</formula>
    </cfRule>
  </conditionalFormatting>
  <conditionalFormatting sqref="A17">
    <cfRule type="expression" dxfId="905" priority="21" stopIfTrue="1">
      <formula>MOD(ROW(),2)=0</formula>
    </cfRule>
    <cfRule type="expression" dxfId="904" priority="22" stopIfTrue="1">
      <formula>MOD(ROW(),2)&lt;&gt;0</formula>
    </cfRule>
  </conditionalFormatting>
  <conditionalFormatting sqref="B17">
    <cfRule type="expression" dxfId="903" priority="19" stopIfTrue="1">
      <formula>MOD(ROW(),2)=0</formula>
    </cfRule>
    <cfRule type="expression" dxfId="902" priority="20" stopIfTrue="1">
      <formula>MOD(ROW(),2)&lt;&gt;0</formula>
    </cfRule>
  </conditionalFormatting>
  <conditionalFormatting sqref="B18:B19 B21">
    <cfRule type="expression" dxfId="901" priority="3" stopIfTrue="1">
      <formula>MOD(ROW(),2)=0</formula>
    </cfRule>
    <cfRule type="expression" dxfId="900" priority="4" stopIfTrue="1">
      <formula>MOD(ROW(),2)&lt;&gt;0</formula>
    </cfRule>
  </conditionalFormatting>
  <conditionalFormatting sqref="B20">
    <cfRule type="expression" dxfId="899" priority="1" stopIfTrue="1">
      <formula>MOD(ROW(),2)=0</formula>
    </cfRule>
    <cfRule type="expression" dxfId="898" priority="2" stopIfTrue="1">
      <formula>MOD(ROW(),2)&lt;&gt;0</formula>
    </cfRule>
  </conditionalFormatting>
  <hyperlinks>
    <hyperlink ref="B24" location="Assumptions!A1" display="Assumptions" xr:uid="{05AD2F96-2946-4C41-A135-F1F37AF495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128"/>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x-607</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710</v>
      </c>
      <c r="C9" s="83"/>
    </row>
    <row r="10" spans="1:9" ht="26.4" x14ac:dyDescent="0.25">
      <c r="A10" s="82" t="s">
        <v>2</v>
      </c>
      <c r="B10" s="83" t="s">
        <v>693</v>
      </c>
      <c r="C10" s="83"/>
    </row>
    <row r="11" spans="1:9" x14ac:dyDescent="0.25">
      <c r="A11" s="82" t="s">
        <v>23</v>
      </c>
      <c r="B11" s="83" t="s">
        <v>312</v>
      </c>
      <c r="C11" s="83"/>
    </row>
    <row r="12" spans="1:9" x14ac:dyDescent="0.25">
      <c r="A12" s="82" t="s">
        <v>262</v>
      </c>
      <c r="B12" s="83" t="s">
        <v>330</v>
      </c>
      <c r="C12" s="83"/>
    </row>
    <row r="13" spans="1:9" x14ac:dyDescent="0.25">
      <c r="A13" s="82" t="s">
        <v>52</v>
      </c>
      <c r="B13" s="83">
        <v>1</v>
      </c>
      <c r="C13" s="83"/>
    </row>
    <row r="14" spans="1:9" x14ac:dyDescent="0.25">
      <c r="A14" s="82" t="s">
        <v>18</v>
      </c>
      <c r="B14" s="83">
        <v>607</v>
      </c>
      <c r="C14" s="83"/>
    </row>
    <row r="15" spans="1:9" x14ac:dyDescent="0.25">
      <c r="A15" s="82" t="s">
        <v>53</v>
      </c>
      <c r="B15" s="83" t="s">
        <v>694</v>
      </c>
      <c r="C15" s="83"/>
    </row>
    <row r="16" spans="1:9" x14ac:dyDescent="0.25">
      <c r="A16" s="82" t="s">
        <v>54</v>
      </c>
      <c r="B16" s="83" t="s">
        <v>747</v>
      </c>
      <c r="C16" s="83"/>
    </row>
    <row r="17" spans="1:3" ht="52.8" x14ac:dyDescent="0.25">
      <c r="A17" s="77" t="s">
        <v>735</v>
      </c>
      <c r="B17" s="83" t="str">
        <f>INDEX('Factor List'!$L:$L,MATCH(B$15,'Factor List'!$J:$J,0))</f>
        <v>Reduction to benefits due to Scheme Pays Annual Allowance and Lifetime Allowance Tax Charges, dated 11 November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79" t="s">
        <v>725</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row r="26" spans="1:3" ht="39.6" x14ac:dyDescent="0.25">
      <c r="A26" s="104" t="s">
        <v>273</v>
      </c>
      <c r="B26" s="104" t="s">
        <v>711</v>
      </c>
      <c r="C26" s="104" t="s">
        <v>712</v>
      </c>
    </row>
    <row r="27" spans="1:3" x14ac:dyDescent="0.25">
      <c r="A27" s="105">
        <v>20</v>
      </c>
      <c r="B27" s="106">
        <v>11.93</v>
      </c>
      <c r="C27" s="106">
        <v>0.51</v>
      </c>
    </row>
    <row r="28" spans="1:3" x14ac:dyDescent="0.25">
      <c r="A28" s="105">
        <v>21</v>
      </c>
      <c r="B28" s="106">
        <v>12.11</v>
      </c>
      <c r="C28" s="106">
        <v>0.52</v>
      </c>
    </row>
    <row r="29" spans="1:3" x14ac:dyDescent="0.25">
      <c r="A29" s="105">
        <v>22</v>
      </c>
      <c r="B29" s="106">
        <v>12.29</v>
      </c>
      <c r="C29" s="106">
        <v>0.53</v>
      </c>
    </row>
    <row r="30" spans="1:3" x14ac:dyDescent="0.25">
      <c r="A30" s="105">
        <v>23</v>
      </c>
      <c r="B30" s="106">
        <v>12.48</v>
      </c>
      <c r="C30" s="106">
        <v>0.54</v>
      </c>
    </row>
    <row r="31" spans="1:3" x14ac:dyDescent="0.25">
      <c r="A31" s="105">
        <v>24</v>
      </c>
      <c r="B31" s="106">
        <v>12.66</v>
      </c>
      <c r="C31" s="106">
        <v>0.55000000000000004</v>
      </c>
    </row>
    <row r="32" spans="1:3" x14ac:dyDescent="0.25">
      <c r="A32" s="105">
        <v>25</v>
      </c>
      <c r="B32" s="106">
        <v>12.85</v>
      </c>
      <c r="C32" s="106">
        <v>0.56000000000000005</v>
      </c>
    </row>
    <row r="33" spans="1:3" x14ac:dyDescent="0.25">
      <c r="A33" s="105">
        <v>26</v>
      </c>
      <c r="B33" s="106">
        <v>13.04</v>
      </c>
      <c r="C33" s="106">
        <v>0.56999999999999995</v>
      </c>
    </row>
    <row r="34" spans="1:3" x14ac:dyDescent="0.25">
      <c r="A34" s="105">
        <v>27</v>
      </c>
      <c r="B34" s="106">
        <v>13.24</v>
      </c>
      <c r="C34" s="106">
        <v>0.57999999999999996</v>
      </c>
    </row>
    <row r="35" spans="1:3" x14ac:dyDescent="0.25">
      <c r="A35" s="105">
        <v>28</v>
      </c>
      <c r="B35" s="106">
        <v>13.44</v>
      </c>
      <c r="C35" s="106">
        <v>0.59</v>
      </c>
    </row>
    <row r="36" spans="1:3" x14ac:dyDescent="0.25">
      <c r="A36" s="105">
        <v>29</v>
      </c>
      <c r="B36" s="106">
        <v>13.64</v>
      </c>
      <c r="C36" s="106">
        <v>0.6</v>
      </c>
    </row>
    <row r="37" spans="1:3" x14ac:dyDescent="0.25">
      <c r="A37" s="105">
        <v>30</v>
      </c>
      <c r="B37" s="106">
        <v>13.84</v>
      </c>
      <c r="C37" s="106">
        <v>0.61</v>
      </c>
    </row>
    <row r="38" spans="1:3" x14ac:dyDescent="0.25">
      <c r="A38" s="105">
        <v>31</v>
      </c>
      <c r="B38" s="106">
        <v>14.05</v>
      </c>
      <c r="C38" s="106">
        <v>0.62</v>
      </c>
    </row>
    <row r="39" spans="1:3" x14ac:dyDescent="0.25">
      <c r="A39" s="105">
        <v>32</v>
      </c>
      <c r="B39" s="106">
        <v>14.26</v>
      </c>
      <c r="C39" s="106">
        <v>0.63</v>
      </c>
    </row>
    <row r="40" spans="1:3" x14ac:dyDescent="0.25">
      <c r="A40" s="105">
        <v>33</v>
      </c>
      <c r="B40" s="106">
        <v>14.47</v>
      </c>
      <c r="C40" s="106">
        <v>0.64</v>
      </c>
    </row>
    <row r="41" spans="1:3" x14ac:dyDescent="0.25">
      <c r="A41" s="105">
        <v>34</v>
      </c>
      <c r="B41" s="106">
        <v>14.69</v>
      </c>
      <c r="C41" s="106">
        <v>0.65</v>
      </c>
    </row>
    <row r="42" spans="1:3" x14ac:dyDescent="0.25">
      <c r="A42" s="105">
        <v>35</v>
      </c>
      <c r="B42" s="106">
        <v>14.91</v>
      </c>
      <c r="C42" s="106">
        <v>0.66</v>
      </c>
    </row>
    <row r="43" spans="1:3" x14ac:dyDescent="0.25">
      <c r="A43" s="105">
        <v>36</v>
      </c>
      <c r="B43" s="106">
        <v>15.14</v>
      </c>
      <c r="C43" s="106">
        <v>0.67</v>
      </c>
    </row>
    <row r="44" spans="1:3" x14ac:dyDescent="0.25">
      <c r="A44" s="105">
        <v>37</v>
      </c>
      <c r="B44" s="106">
        <v>15.37</v>
      </c>
      <c r="C44" s="106">
        <v>0.68</v>
      </c>
    </row>
    <row r="45" spans="1:3" x14ac:dyDescent="0.25">
      <c r="A45" s="105">
        <v>38</v>
      </c>
      <c r="B45" s="106">
        <v>15.6</v>
      </c>
      <c r="C45" s="106">
        <v>0.7</v>
      </c>
    </row>
    <row r="46" spans="1:3" x14ac:dyDescent="0.25">
      <c r="A46" s="105">
        <v>39</v>
      </c>
      <c r="B46" s="106">
        <v>15.84</v>
      </c>
      <c r="C46" s="106">
        <v>0.71</v>
      </c>
    </row>
    <row r="47" spans="1:3" x14ac:dyDescent="0.25">
      <c r="A47" s="105">
        <v>40</v>
      </c>
      <c r="B47" s="106">
        <v>16.079999999999998</v>
      </c>
      <c r="C47" s="106">
        <v>0.72</v>
      </c>
    </row>
    <row r="48" spans="1:3" x14ac:dyDescent="0.25">
      <c r="A48" s="105">
        <v>41</v>
      </c>
      <c r="B48" s="106">
        <v>16.32</v>
      </c>
      <c r="C48" s="106">
        <v>0.73</v>
      </c>
    </row>
    <row r="49" spans="1:3" x14ac:dyDescent="0.25">
      <c r="A49" s="105">
        <v>42</v>
      </c>
      <c r="B49" s="106">
        <v>16.57</v>
      </c>
      <c r="C49" s="106">
        <v>0.74</v>
      </c>
    </row>
    <row r="50" spans="1:3" x14ac:dyDescent="0.25">
      <c r="A50" s="105">
        <v>43</v>
      </c>
      <c r="B50" s="106">
        <v>16.829999999999998</v>
      </c>
      <c r="C50" s="106">
        <v>0.76</v>
      </c>
    </row>
    <row r="51" spans="1:3" x14ac:dyDescent="0.25">
      <c r="A51" s="105">
        <v>44</v>
      </c>
      <c r="B51" s="106">
        <v>17.079999999999998</v>
      </c>
      <c r="C51" s="106">
        <v>0.77</v>
      </c>
    </row>
    <row r="52" spans="1:3" x14ac:dyDescent="0.25">
      <c r="A52" s="105">
        <v>45</v>
      </c>
      <c r="B52" s="106">
        <v>17.350000000000001</v>
      </c>
      <c r="C52" s="106">
        <v>0.78</v>
      </c>
    </row>
    <row r="53" spans="1:3" x14ac:dyDescent="0.25">
      <c r="A53" s="105">
        <v>46</v>
      </c>
      <c r="B53" s="106">
        <v>17.62</v>
      </c>
      <c r="C53" s="106">
        <v>0.8</v>
      </c>
    </row>
    <row r="54" spans="1:3" x14ac:dyDescent="0.25">
      <c r="A54" s="105">
        <v>47</v>
      </c>
      <c r="B54" s="106">
        <v>17.89</v>
      </c>
      <c r="C54" s="106">
        <v>0.81</v>
      </c>
    </row>
    <row r="55" spans="1:3" x14ac:dyDescent="0.25">
      <c r="A55" s="105">
        <v>48</v>
      </c>
      <c r="B55" s="106">
        <v>18.170000000000002</v>
      </c>
      <c r="C55" s="106">
        <v>0.82</v>
      </c>
    </row>
    <row r="56" spans="1:3" x14ac:dyDescent="0.25">
      <c r="A56" s="105">
        <v>49</v>
      </c>
      <c r="B56" s="106">
        <v>18.46</v>
      </c>
      <c r="C56" s="106">
        <v>0.84</v>
      </c>
    </row>
    <row r="57" spans="1:3" x14ac:dyDescent="0.25">
      <c r="A57" s="105">
        <v>50</v>
      </c>
      <c r="B57" s="106">
        <v>18.75</v>
      </c>
      <c r="C57" s="106">
        <v>0.85</v>
      </c>
    </row>
    <row r="58" spans="1:3" x14ac:dyDescent="0.25">
      <c r="A58" s="105">
        <v>51</v>
      </c>
      <c r="B58" s="106">
        <v>19.05</v>
      </c>
      <c r="C58" s="106">
        <v>0.87</v>
      </c>
    </row>
    <row r="59" spans="1:3" x14ac:dyDescent="0.25">
      <c r="A59" s="105">
        <v>52</v>
      </c>
      <c r="B59" s="106">
        <v>19.350000000000001</v>
      </c>
      <c r="C59" s="106">
        <v>0.88</v>
      </c>
    </row>
    <row r="60" spans="1:3" x14ac:dyDescent="0.25">
      <c r="A60" s="105">
        <v>53</v>
      </c>
      <c r="B60" s="106">
        <v>19.670000000000002</v>
      </c>
      <c r="C60" s="106">
        <v>0.9</v>
      </c>
    </row>
    <row r="61" spans="1:3" x14ac:dyDescent="0.25">
      <c r="A61" s="105">
        <v>54</v>
      </c>
      <c r="B61" s="106">
        <v>19.989999999999998</v>
      </c>
      <c r="C61" s="106">
        <v>0.91</v>
      </c>
    </row>
    <row r="62" spans="1:3" x14ac:dyDescent="0.25">
      <c r="A62" s="105">
        <v>55</v>
      </c>
      <c r="B62" s="106">
        <v>20.32</v>
      </c>
      <c r="C62" s="106">
        <v>0.93</v>
      </c>
    </row>
    <row r="63" spans="1:3" x14ac:dyDescent="0.25">
      <c r="A63" s="105">
        <v>56</v>
      </c>
      <c r="B63" s="106">
        <v>20.65</v>
      </c>
      <c r="C63" s="106">
        <v>0.94</v>
      </c>
    </row>
    <row r="64" spans="1:3" x14ac:dyDescent="0.25">
      <c r="A64" s="105">
        <v>57</v>
      </c>
      <c r="B64" s="106">
        <v>21</v>
      </c>
      <c r="C64" s="106">
        <v>0.96</v>
      </c>
    </row>
    <row r="65" spans="1:3" x14ac:dyDescent="0.25">
      <c r="A65" s="105">
        <v>58</v>
      </c>
      <c r="B65" s="106">
        <v>21.36</v>
      </c>
      <c r="C65" s="106">
        <v>0.98</v>
      </c>
    </row>
    <row r="66" spans="1:3" x14ac:dyDescent="0.25">
      <c r="A66" s="105">
        <v>59</v>
      </c>
      <c r="B66" s="106">
        <v>21.73</v>
      </c>
      <c r="C66" s="106">
        <v>0.99</v>
      </c>
    </row>
    <row r="67" spans="1:3" x14ac:dyDescent="0.25">
      <c r="A67" s="105">
        <v>60</v>
      </c>
      <c r="B67" s="106">
        <v>21.61</v>
      </c>
      <c r="C67" s="106">
        <v>1</v>
      </c>
    </row>
    <row r="68" spans="1:3" x14ac:dyDescent="0.25">
      <c r="A68" s="105">
        <v>61</v>
      </c>
      <c r="B68" s="106">
        <v>20.98</v>
      </c>
      <c r="C68" s="106">
        <v>1</v>
      </c>
    </row>
    <row r="69" spans="1:3" x14ac:dyDescent="0.25">
      <c r="A69" s="105">
        <v>62</v>
      </c>
      <c r="B69" s="106">
        <v>20.36</v>
      </c>
      <c r="C69" s="106">
        <v>1</v>
      </c>
    </row>
    <row r="70" spans="1:3" x14ac:dyDescent="0.25">
      <c r="A70" s="105">
        <v>63</v>
      </c>
      <c r="B70" s="106">
        <v>19.72</v>
      </c>
      <c r="C70" s="106">
        <v>1</v>
      </c>
    </row>
    <row r="71" spans="1:3" x14ac:dyDescent="0.25">
      <c r="A71" s="105">
        <v>64</v>
      </c>
      <c r="B71" s="106">
        <v>19.09</v>
      </c>
      <c r="C71" s="106">
        <v>1</v>
      </c>
    </row>
    <row r="72" spans="1:3" x14ac:dyDescent="0.25">
      <c r="A72" s="105">
        <v>65</v>
      </c>
      <c r="B72" s="106">
        <v>18.45</v>
      </c>
      <c r="C72" s="106">
        <v>1</v>
      </c>
    </row>
    <row r="73" spans="1:3" x14ac:dyDescent="0.25">
      <c r="A73" s="105">
        <v>66</v>
      </c>
      <c r="B73" s="106">
        <v>17.8</v>
      </c>
      <c r="C73" s="106">
        <v>1</v>
      </c>
    </row>
    <row r="74" spans="1:3" x14ac:dyDescent="0.25">
      <c r="A74" s="105">
        <v>67</v>
      </c>
      <c r="B74" s="106">
        <v>17.149999999999999</v>
      </c>
      <c r="C74" s="106">
        <v>1</v>
      </c>
    </row>
    <row r="75" spans="1:3" x14ac:dyDescent="0.25">
      <c r="A75" s="105">
        <v>68</v>
      </c>
      <c r="B75" s="106">
        <v>16.5</v>
      </c>
      <c r="C75" s="106">
        <v>1</v>
      </c>
    </row>
    <row r="76" spans="1:3" x14ac:dyDescent="0.25">
      <c r="A76" s="105">
        <v>69</v>
      </c>
      <c r="B76" s="106">
        <v>15.85</v>
      </c>
      <c r="C76" s="106">
        <v>1</v>
      </c>
    </row>
    <row r="77" spans="1:3" x14ac:dyDescent="0.25">
      <c r="A77" s="105">
        <v>70</v>
      </c>
      <c r="B77" s="106">
        <v>15.19</v>
      </c>
      <c r="C77" s="106">
        <v>1</v>
      </c>
    </row>
    <row r="78" spans="1:3" x14ac:dyDescent="0.25">
      <c r="A78" s="105">
        <v>71</v>
      </c>
      <c r="B78" s="106">
        <v>14.53</v>
      </c>
      <c r="C78" s="106">
        <v>1</v>
      </c>
    </row>
    <row r="79" spans="1:3" x14ac:dyDescent="0.25">
      <c r="A79" s="105">
        <v>72</v>
      </c>
      <c r="B79" s="106">
        <v>13.87</v>
      </c>
      <c r="C79" s="106">
        <v>1</v>
      </c>
    </row>
    <row r="80" spans="1:3" x14ac:dyDescent="0.25">
      <c r="A80" s="105">
        <v>73</v>
      </c>
      <c r="B80" s="106">
        <v>13.22</v>
      </c>
      <c r="C80" s="106">
        <v>1</v>
      </c>
    </row>
    <row r="81" spans="1:3" x14ac:dyDescent="0.25">
      <c r="A81" s="105">
        <v>74</v>
      </c>
      <c r="B81" s="106">
        <v>12.57</v>
      </c>
      <c r="C81" s="106">
        <v>1</v>
      </c>
    </row>
  </sheetData>
  <sheetProtection algorithmName="SHA-512" hashValue="78qLt5xx4FtyGBR1QoKtHIS+BYBSLghAJy47oLDWx0LjTWDMaLlKDbeD7p5smq2vI0F3DLDcIR2jMIHNkU4V+w==" saltValue="Tulv8RazN8ktCsaqyLnUEg==" spinCount="100000" sheet="1" objects="1" scenarios="1"/>
  <conditionalFormatting sqref="A6:A16 A18:A21">
    <cfRule type="expression" dxfId="897" priority="17" stopIfTrue="1">
      <formula>MOD(ROW(),2)=0</formula>
    </cfRule>
    <cfRule type="expression" dxfId="896" priority="18" stopIfTrue="1">
      <formula>MOD(ROW(),2)&lt;&gt;0</formula>
    </cfRule>
  </conditionalFormatting>
  <conditionalFormatting sqref="B6:C16 C17:C21">
    <cfRule type="expression" dxfId="895" priority="19" stopIfTrue="1">
      <formula>MOD(ROW(),2)=0</formula>
    </cfRule>
    <cfRule type="expression" dxfId="894" priority="20" stopIfTrue="1">
      <formula>MOD(ROW(),2)&lt;&gt;0</formula>
    </cfRule>
  </conditionalFormatting>
  <conditionalFormatting sqref="A17">
    <cfRule type="expression" dxfId="893" priority="11" stopIfTrue="1">
      <formula>MOD(ROW(),2)=0</formula>
    </cfRule>
    <cfRule type="expression" dxfId="892" priority="12" stopIfTrue="1">
      <formula>MOD(ROW(),2)&lt;&gt;0</formula>
    </cfRule>
  </conditionalFormatting>
  <conditionalFormatting sqref="B17">
    <cfRule type="expression" dxfId="891" priority="9" stopIfTrue="1">
      <formula>MOD(ROW(),2)=0</formula>
    </cfRule>
    <cfRule type="expression" dxfId="890" priority="10" stopIfTrue="1">
      <formula>MOD(ROW(),2)&lt;&gt;0</formula>
    </cfRule>
  </conditionalFormatting>
  <conditionalFormatting sqref="A26:A81">
    <cfRule type="expression" dxfId="889" priority="3" stopIfTrue="1">
      <formula>MOD(ROW(),2)=0</formula>
    </cfRule>
    <cfRule type="expression" dxfId="888" priority="4" stopIfTrue="1">
      <formula>MOD(ROW(),2)&lt;&gt;0</formula>
    </cfRule>
  </conditionalFormatting>
  <conditionalFormatting sqref="B26:C81">
    <cfRule type="expression" dxfId="887" priority="5" stopIfTrue="1">
      <formula>MOD(ROW(),2)=0</formula>
    </cfRule>
    <cfRule type="expression" dxfId="886" priority="6" stopIfTrue="1">
      <formula>MOD(ROW(),2)&lt;&gt;0</formula>
    </cfRule>
  </conditionalFormatting>
  <conditionalFormatting sqref="B18:B21">
    <cfRule type="expression" dxfId="885" priority="1" stopIfTrue="1">
      <formula>MOD(ROW(),2)=0</formula>
    </cfRule>
    <cfRule type="expression" dxfId="884" priority="2" stopIfTrue="1">
      <formula>MOD(ROW(),2)&lt;&gt;0</formula>
    </cfRule>
  </conditionalFormatting>
  <hyperlinks>
    <hyperlink ref="B24" location="Assumptions!A1" display="Assumptions" xr:uid="{DA1F2A7C-08F0-4ADC-AC4E-7C5E0AEA9A4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29"/>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x-608</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48</v>
      </c>
      <c r="C8" s="83"/>
    </row>
    <row r="9" spans="1:9" x14ac:dyDescent="0.25">
      <c r="A9" s="82" t="s">
        <v>17</v>
      </c>
      <c r="B9" s="83" t="s">
        <v>710</v>
      </c>
      <c r="C9" s="83"/>
    </row>
    <row r="10" spans="1:9" ht="26.4" x14ac:dyDescent="0.25">
      <c r="A10" s="82" t="s">
        <v>2</v>
      </c>
      <c r="B10" s="83" t="s">
        <v>695</v>
      </c>
      <c r="C10" s="83"/>
    </row>
    <row r="11" spans="1:9" x14ac:dyDescent="0.25">
      <c r="A11" s="82" t="s">
        <v>23</v>
      </c>
      <c r="B11" s="83" t="s">
        <v>312</v>
      </c>
      <c r="C11" s="83"/>
    </row>
    <row r="12" spans="1:9" x14ac:dyDescent="0.25">
      <c r="A12" s="82" t="s">
        <v>262</v>
      </c>
      <c r="B12" s="83" t="s">
        <v>330</v>
      </c>
      <c r="C12" s="83"/>
    </row>
    <row r="13" spans="1:9" x14ac:dyDescent="0.25">
      <c r="A13" s="82" t="s">
        <v>52</v>
      </c>
      <c r="B13" s="83">
        <v>1</v>
      </c>
      <c r="C13" s="83"/>
    </row>
    <row r="14" spans="1:9" x14ac:dyDescent="0.25">
      <c r="A14" s="82" t="s">
        <v>18</v>
      </c>
      <c r="B14" s="83">
        <v>608</v>
      </c>
      <c r="C14" s="83"/>
    </row>
    <row r="15" spans="1:9" x14ac:dyDescent="0.25">
      <c r="A15" s="82" t="s">
        <v>53</v>
      </c>
      <c r="B15" s="83" t="s">
        <v>696</v>
      </c>
      <c r="C15" s="83"/>
    </row>
    <row r="16" spans="1:9" x14ac:dyDescent="0.25">
      <c r="A16" s="82" t="s">
        <v>54</v>
      </c>
      <c r="B16" s="83" t="s">
        <v>748</v>
      </c>
      <c r="C16" s="83"/>
    </row>
    <row r="17" spans="1:3" ht="52.8" x14ac:dyDescent="0.25">
      <c r="A17" s="77" t="s">
        <v>735</v>
      </c>
      <c r="B17" s="83" t="str">
        <f>INDEX('Factor List'!$L:$L,MATCH(B$15,'Factor List'!$J:$J,0))</f>
        <v>Reduction to benefits due to Scheme Pays Annual Allowance and Lifetime Allowance Tax Charges, dated 11 November 2019</v>
      </c>
      <c r="C17" s="83"/>
    </row>
    <row r="18" spans="1:3" x14ac:dyDescent="0.25">
      <c r="A18" s="82" t="s">
        <v>19</v>
      </c>
      <c r="B18" s="128">
        <v>45138</v>
      </c>
      <c r="C18" s="83"/>
    </row>
    <row r="19" spans="1:3" ht="26.4" x14ac:dyDescent="0.25">
      <c r="A19" s="82" t="s">
        <v>20</v>
      </c>
      <c r="B19" s="128">
        <v>45138</v>
      </c>
      <c r="C19" s="83"/>
    </row>
    <row r="20" spans="1:3" x14ac:dyDescent="0.25">
      <c r="A20" s="82" t="s">
        <v>260</v>
      </c>
      <c r="B20" s="79" t="s">
        <v>725</v>
      </c>
      <c r="C20" s="83"/>
    </row>
    <row r="21" spans="1:3" x14ac:dyDescent="0.25">
      <c r="A21" s="82" t="s">
        <v>804</v>
      </c>
      <c r="B21" s="79" t="s">
        <v>803</v>
      </c>
      <c r="C21" s="83"/>
    </row>
    <row r="23" spans="1:3" x14ac:dyDescent="0.25">
      <c r="B23" s="107" t="str">
        <f>HYPERLINK("#'Factor List'!A1","Back to Factor List")</f>
        <v>Back to Factor List</v>
      </c>
    </row>
    <row r="24" spans="1:3" x14ac:dyDescent="0.25">
      <c r="B24" s="107" t="s">
        <v>797</v>
      </c>
    </row>
    <row r="26" spans="1:3" ht="39.6" x14ac:dyDescent="0.25">
      <c r="A26" s="104" t="s">
        <v>273</v>
      </c>
      <c r="B26" s="104" t="s">
        <v>711</v>
      </c>
      <c r="C26" s="104" t="s">
        <v>712</v>
      </c>
    </row>
    <row r="27" spans="1:3" x14ac:dyDescent="0.25">
      <c r="A27" s="105">
        <v>20</v>
      </c>
      <c r="B27" s="106">
        <v>9.56</v>
      </c>
      <c r="C27" s="106">
        <v>0</v>
      </c>
    </row>
    <row r="28" spans="1:3" x14ac:dyDescent="0.25">
      <c r="A28" s="105">
        <v>21</v>
      </c>
      <c r="B28" s="106">
        <v>9.6999999999999993</v>
      </c>
      <c r="C28" s="106">
        <v>0</v>
      </c>
    </row>
    <row r="29" spans="1:3" x14ac:dyDescent="0.25">
      <c r="A29" s="105">
        <v>22</v>
      </c>
      <c r="B29" s="106">
        <v>9.84</v>
      </c>
      <c r="C29" s="106">
        <v>0</v>
      </c>
    </row>
    <row r="30" spans="1:3" x14ac:dyDescent="0.25">
      <c r="A30" s="105">
        <v>23</v>
      </c>
      <c r="B30" s="106">
        <v>9.99</v>
      </c>
      <c r="C30" s="106">
        <v>0</v>
      </c>
    </row>
    <row r="31" spans="1:3" x14ac:dyDescent="0.25">
      <c r="A31" s="105">
        <v>24</v>
      </c>
      <c r="B31" s="106">
        <v>10.130000000000001</v>
      </c>
      <c r="C31" s="106">
        <v>0</v>
      </c>
    </row>
    <row r="32" spans="1:3" x14ac:dyDescent="0.25">
      <c r="A32" s="105">
        <v>25</v>
      </c>
      <c r="B32" s="106">
        <v>10.28</v>
      </c>
      <c r="C32" s="106">
        <v>0</v>
      </c>
    </row>
    <row r="33" spans="1:3" x14ac:dyDescent="0.25">
      <c r="A33" s="105">
        <v>26</v>
      </c>
      <c r="B33" s="106">
        <v>10.43</v>
      </c>
      <c r="C33" s="106">
        <v>0</v>
      </c>
    </row>
    <row r="34" spans="1:3" x14ac:dyDescent="0.25">
      <c r="A34" s="105">
        <v>27</v>
      </c>
      <c r="B34" s="106">
        <v>10.58</v>
      </c>
      <c r="C34" s="106">
        <v>0</v>
      </c>
    </row>
    <row r="35" spans="1:3" x14ac:dyDescent="0.25">
      <c r="A35" s="105">
        <v>28</v>
      </c>
      <c r="B35" s="106">
        <v>10.73</v>
      </c>
      <c r="C35" s="106">
        <v>0</v>
      </c>
    </row>
    <row r="36" spans="1:3" x14ac:dyDescent="0.25">
      <c r="A36" s="105">
        <v>29</v>
      </c>
      <c r="B36" s="106">
        <v>10.89</v>
      </c>
      <c r="C36" s="106">
        <v>0</v>
      </c>
    </row>
    <row r="37" spans="1:3" x14ac:dyDescent="0.25">
      <c r="A37" s="105">
        <v>30</v>
      </c>
      <c r="B37" s="106">
        <v>11.04</v>
      </c>
      <c r="C37" s="106">
        <v>0</v>
      </c>
    </row>
    <row r="38" spans="1:3" x14ac:dyDescent="0.25">
      <c r="A38" s="105">
        <v>31</v>
      </c>
      <c r="B38" s="106">
        <v>11.2</v>
      </c>
      <c r="C38" s="106">
        <v>0</v>
      </c>
    </row>
    <row r="39" spans="1:3" x14ac:dyDescent="0.25">
      <c r="A39" s="105">
        <v>32</v>
      </c>
      <c r="B39" s="106">
        <v>11.37</v>
      </c>
      <c r="C39" s="106">
        <v>0</v>
      </c>
    </row>
    <row r="40" spans="1:3" x14ac:dyDescent="0.25">
      <c r="A40" s="105">
        <v>33</v>
      </c>
      <c r="B40" s="106">
        <v>11.53</v>
      </c>
      <c r="C40" s="106">
        <v>0</v>
      </c>
    </row>
    <row r="41" spans="1:3" x14ac:dyDescent="0.25">
      <c r="A41" s="105">
        <v>34</v>
      </c>
      <c r="B41" s="106">
        <v>11.7</v>
      </c>
      <c r="C41" s="106">
        <v>0</v>
      </c>
    </row>
    <row r="42" spans="1:3" x14ac:dyDescent="0.25">
      <c r="A42" s="105">
        <v>35</v>
      </c>
      <c r="B42" s="106">
        <v>11.87</v>
      </c>
      <c r="C42" s="106">
        <v>0</v>
      </c>
    </row>
    <row r="43" spans="1:3" x14ac:dyDescent="0.25">
      <c r="A43" s="105">
        <v>36</v>
      </c>
      <c r="B43" s="106">
        <v>12.04</v>
      </c>
      <c r="C43" s="106">
        <v>0</v>
      </c>
    </row>
    <row r="44" spans="1:3" x14ac:dyDescent="0.25">
      <c r="A44" s="105">
        <v>37</v>
      </c>
      <c r="B44" s="106">
        <v>12.22</v>
      </c>
      <c r="C44" s="106">
        <v>0</v>
      </c>
    </row>
    <row r="45" spans="1:3" x14ac:dyDescent="0.25">
      <c r="A45" s="105">
        <v>38</v>
      </c>
      <c r="B45" s="106">
        <v>12.4</v>
      </c>
      <c r="C45" s="106">
        <v>0</v>
      </c>
    </row>
    <row r="46" spans="1:3" x14ac:dyDescent="0.25">
      <c r="A46" s="105">
        <v>39</v>
      </c>
      <c r="B46" s="106">
        <v>12.58</v>
      </c>
      <c r="C46" s="106">
        <v>0</v>
      </c>
    </row>
    <row r="47" spans="1:3" x14ac:dyDescent="0.25">
      <c r="A47" s="105">
        <v>40</v>
      </c>
      <c r="B47" s="106">
        <v>12.76</v>
      </c>
      <c r="C47" s="106">
        <v>0</v>
      </c>
    </row>
    <row r="48" spans="1:3" x14ac:dyDescent="0.25">
      <c r="A48" s="105">
        <v>41</v>
      </c>
      <c r="B48" s="106">
        <v>12.95</v>
      </c>
      <c r="C48" s="106">
        <v>0</v>
      </c>
    </row>
    <row r="49" spans="1:3" x14ac:dyDescent="0.25">
      <c r="A49" s="105">
        <v>42</v>
      </c>
      <c r="B49" s="106">
        <v>13.14</v>
      </c>
      <c r="C49" s="106">
        <v>0</v>
      </c>
    </row>
    <row r="50" spans="1:3" x14ac:dyDescent="0.25">
      <c r="A50" s="105">
        <v>43</v>
      </c>
      <c r="B50" s="106">
        <v>13.34</v>
      </c>
      <c r="C50" s="106">
        <v>0</v>
      </c>
    </row>
    <row r="51" spans="1:3" x14ac:dyDescent="0.25">
      <c r="A51" s="105">
        <v>44</v>
      </c>
      <c r="B51" s="106">
        <v>13.53</v>
      </c>
      <c r="C51" s="106">
        <v>0</v>
      </c>
    </row>
    <row r="52" spans="1:3" x14ac:dyDescent="0.25">
      <c r="A52" s="105">
        <v>45</v>
      </c>
      <c r="B52" s="106">
        <v>13.74</v>
      </c>
      <c r="C52" s="106">
        <v>0</v>
      </c>
    </row>
    <row r="53" spans="1:3" x14ac:dyDescent="0.25">
      <c r="A53" s="105">
        <v>46</v>
      </c>
      <c r="B53" s="106">
        <v>13.94</v>
      </c>
      <c r="C53" s="106">
        <v>0</v>
      </c>
    </row>
    <row r="54" spans="1:3" x14ac:dyDescent="0.25">
      <c r="A54" s="105">
        <v>47</v>
      </c>
      <c r="B54" s="106">
        <v>14.15</v>
      </c>
      <c r="C54" s="106">
        <v>0</v>
      </c>
    </row>
    <row r="55" spans="1:3" x14ac:dyDescent="0.25">
      <c r="A55" s="105">
        <v>48</v>
      </c>
      <c r="B55" s="106">
        <v>14.36</v>
      </c>
      <c r="C55" s="106">
        <v>0</v>
      </c>
    </row>
    <row r="56" spans="1:3" x14ac:dyDescent="0.25">
      <c r="A56" s="105">
        <v>49</v>
      </c>
      <c r="B56" s="106">
        <v>14.58</v>
      </c>
      <c r="C56" s="106">
        <v>0</v>
      </c>
    </row>
    <row r="57" spans="1:3" x14ac:dyDescent="0.25">
      <c r="A57" s="105">
        <v>50</v>
      </c>
      <c r="B57" s="106">
        <v>14.81</v>
      </c>
      <c r="C57" s="106">
        <v>0</v>
      </c>
    </row>
    <row r="58" spans="1:3" x14ac:dyDescent="0.25">
      <c r="A58" s="105">
        <v>51</v>
      </c>
      <c r="B58" s="106">
        <v>15.03</v>
      </c>
      <c r="C58" s="106">
        <v>0</v>
      </c>
    </row>
    <row r="59" spans="1:3" x14ac:dyDescent="0.25">
      <c r="A59" s="105">
        <v>52</v>
      </c>
      <c r="B59" s="106">
        <v>15.27</v>
      </c>
      <c r="C59" s="106">
        <v>0</v>
      </c>
    </row>
    <row r="60" spans="1:3" x14ac:dyDescent="0.25">
      <c r="A60" s="105">
        <v>53</v>
      </c>
      <c r="B60" s="106">
        <v>15.5</v>
      </c>
      <c r="C60" s="106">
        <v>0</v>
      </c>
    </row>
    <row r="61" spans="1:3" x14ac:dyDescent="0.25">
      <c r="A61" s="105">
        <v>54</v>
      </c>
      <c r="B61" s="106">
        <v>15.75</v>
      </c>
      <c r="C61" s="106">
        <v>0</v>
      </c>
    </row>
    <row r="62" spans="1:3" x14ac:dyDescent="0.25">
      <c r="A62" s="105">
        <v>55</v>
      </c>
      <c r="B62" s="106">
        <v>16</v>
      </c>
      <c r="C62" s="106">
        <v>0</v>
      </c>
    </row>
    <row r="63" spans="1:3" x14ac:dyDescent="0.25">
      <c r="A63" s="105">
        <v>56</v>
      </c>
      <c r="B63" s="106">
        <v>16.25</v>
      </c>
      <c r="C63" s="106">
        <v>0</v>
      </c>
    </row>
    <row r="64" spans="1:3" x14ac:dyDescent="0.25">
      <c r="A64" s="105">
        <v>57</v>
      </c>
      <c r="B64" s="106">
        <v>16.52</v>
      </c>
      <c r="C64" s="106">
        <v>0</v>
      </c>
    </row>
    <row r="65" spans="1:3" x14ac:dyDescent="0.25">
      <c r="A65" s="105">
        <v>58</v>
      </c>
      <c r="B65" s="106">
        <v>16.79</v>
      </c>
      <c r="C65" s="106">
        <v>0</v>
      </c>
    </row>
    <row r="66" spans="1:3" x14ac:dyDescent="0.25">
      <c r="A66" s="105">
        <v>59</v>
      </c>
      <c r="B66" s="106">
        <v>17.07</v>
      </c>
      <c r="C66" s="106">
        <v>0</v>
      </c>
    </row>
    <row r="67" spans="1:3" x14ac:dyDescent="0.25">
      <c r="A67" s="105">
        <v>60</v>
      </c>
      <c r="B67" s="106">
        <v>17.37</v>
      </c>
      <c r="C67" s="106">
        <v>0</v>
      </c>
    </row>
    <row r="68" spans="1:3" x14ac:dyDescent="0.25">
      <c r="A68" s="105">
        <v>61</v>
      </c>
      <c r="B68" s="106">
        <v>17.670000000000002</v>
      </c>
      <c r="C68" s="106">
        <v>0</v>
      </c>
    </row>
    <row r="69" spans="1:3" x14ac:dyDescent="0.25">
      <c r="A69" s="105">
        <v>62</v>
      </c>
      <c r="B69" s="106">
        <v>17.989999999999998</v>
      </c>
      <c r="C69" s="106">
        <v>0</v>
      </c>
    </row>
    <row r="70" spans="1:3" x14ac:dyDescent="0.25">
      <c r="A70" s="105">
        <v>63</v>
      </c>
      <c r="B70" s="106">
        <v>18.309999999999999</v>
      </c>
      <c r="C70" s="106">
        <v>0</v>
      </c>
    </row>
    <row r="71" spans="1:3" x14ac:dyDescent="0.25">
      <c r="A71" s="105">
        <v>64</v>
      </c>
      <c r="B71" s="106">
        <v>18.66</v>
      </c>
      <c r="C71" s="106">
        <v>0</v>
      </c>
    </row>
    <row r="72" spans="1:3" x14ac:dyDescent="0.25">
      <c r="A72" s="105">
        <v>65</v>
      </c>
      <c r="B72" s="106">
        <v>18.5</v>
      </c>
      <c r="C72" s="106">
        <v>0</v>
      </c>
    </row>
    <row r="73" spans="1:3" x14ac:dyDescent="0.25">
      <c r="A73" s="105">
        <v>66</v>
      </c>
      <c r="B73" s="106">
        <v>17.84</v>
      </c>
      <c r="C73" s="106">
        <v>0</v>
      </c>
    </row>
    <row r="74" spans="1:3" x14ac:dyDescent="0.25">
      <c r="A74" s="105">
        <v>67</v>
      </c>
      <c r="B74" s="106">
        <v>17.170000000000002</v>
      </c>
      <c r="C74" s="106">
        <v>0</v>
      </c>
    </row>
    <row r="75" spans="1:3" x14ac:dyDescent="0.25">
      <c r="A75" s="105">
        <v>68</v>
      </c>
      <c r="B75" s="106">
        <v>16.510000000000002</v>
      </c>
      <c r="C75" s="106">
        <v>0</v>
      </c>
    </row>
    <row r="76" spans="1:3" x14ac:dyDescent="0.25">
      <c r="A76" s="105">
        <v>69</v>
      </c>
      <c r="B76" s="106">
        <v>15.85</v>
      </c>
      <c r="C76" s="106">
        <v>0</v>
      </c>
    </row>
    <row r="77" spans="1:3" x14ac:dyDescent="0.25">
      <c r="A77" s="105">
        <v>70</v>
      </c>
      <c r="B77" s="106">
        <v>15.19</v>
      </c>
      <c r="C77" s="106">
        <v>0</v>
      </c>
    </row>
    <row r="78" spans="1:3" x14ac:dyDescent="0.25">
      <c r="A78" s="105">
        <v>71</v>
      </c>
      <c r="B78" s="106">
        <v>14.53</v>
      </c>
      <c r="C78" s="106">
        <v>0</v>
      </c>
    </row>
    <row r="79" spans="1:3" x14ac:dyDescent="0.25">
      <c r="A79" s="105">
        <v>72</v>
      </c>
      <c r="B79" s="106">
        <v>13.87</v>
      </c>
      <c r="C79" s="106">
        <v>0</v>
      </c>
    </row>
    <row r="80" spans="1:3" x14ac:dyDescent="0.25">
      <c r="A80" s="105">
        <v>73</v>
      </c>
      <c r="B80" s="106">
        <v>13.22</v>
      </c>
      <c r="C80" s="106">
        <v>0</v>
      </c>
    </row>
    <row r="81" spans="1:3" x14ac:dyDescent="0.25">
      <c r="A81" s="105">
        <v>74</v>
      </c>
      <c r="B81" s="106">
        <v>12.57</v>
      </c>
      <c r="C81" s="106">
        <v>0</v>
      </c>
    </row>
  </sheetData>
  <sheetProtection algorithmName="SHA-512" hashValue="Pb1nRqZnPmy5I5RZoiIbstBM/yU4F5POcKb1oHjzExX85PA6Q9W0VXb2H5KQPPrHjlOgXYTcYm4F8NmN6y/eZg==" saltValue="MaFjL3TKGvjmL1xgBYwR2g==" spinCount="100000" sheet="1" objects="1" scenarios="1"/>
  <conditionalFormatting sqref="A6:A16 A18:A21">
    <cfRule type="expression" dxfId="883" priority="21" stopIfTrue="1">
      <formula>MOD(ROW(),2)=0</formula>
    </cfRule>
    <cfRule type="expression" dxfId="882" priority="22" stopIfTrue="1">
      <formula>MOD(ROW(),2)&lt;&gt;0</formula>
    </cfRule>
  </conditionalFormatting>
  <conditionalFormatting sqref="B6:C6 B8:C15 C7 C16:C21">
    <cfRule type="expression" dxfId="881" priority="23" stopIfTrue="1">
      <formula>MOD(ROW(),2)=0</formula>
    </cfRule>
    <cfRule type="expression" dxfId="880" priority="24" stopIfTrue="1">
      <formula>MOD(ROW(),2)&lt;&gt;0</formula>
    </cfRule>
  </conditionalFormatting>
  <conditionalFormatting sqref="B7">
    <cfRule type="expression" dxfId="879" priority="15" stopIfTrue="1">
      <formula>MOD(ROW(),2)=0</formula>
    </cfRule>
    <cfRule type="expression" dxfId="878" priority="16" stopIfTrue="1">
      <formula>MOD(ROW(),2)&lt;&gt;0</formula>
    </cfRule>
  </conditionalFormatting>
  <conditionalFormatting sqref="B16">
    <cfRule type="expression" dxfId="877" priority="13" stopIfTrue="1">
      <formula>MOD(ROW(),2)=0</formula>
    </cfRule>
    <cfRule type="expression" dxfId="876" priority="14" stopIfTrue="1">
      <formula>MOD(ROW(),2)&lt;&gt;0</formula>
    </cfRule>
  </conditionalFormatting>
  <conditionalFormatting sqref="A17">
    <cfRule type="expression" dxfId="875" priority="11" stopIfTrue="1">
      <formula>MOD(ROW(),2)=0</formula>
    </cfRule>
    <cfRule type="expression" dxfId="874" priority="12" stopIfTrue="1">
      <formula>MOD(ROW(),2)&lt;&gt;0</formula>
    </cfRule>
  </conditionalFormatting>
  <conditionalFormatting sqref="B17">
    <cfRule type="expression" dxfId="873" priority="9" stopIfTrue="1">
      <formula>MOD(ROW(),2)=0</formula>
    </cfRule>
    <cfRule type="expression" dxfId="872" priority="10" stopIfTrue="1">
      <formula>MOD(ROW(),2)&lt;&gt;0</formula>
    </cfRule>
  </conditionalFormatting>
  <conditionalFormatting sqref="A26:A81">
    <cfRule type="expression" dxfId="871" priority="3" stopIfTrue="1">
      <formula>MOD(ROW(),2)=0</formula>
    </cfRule>
    <cfRule type="expression" dxfId="870" priority="4" stopIfTrue="1">
      <formula>MOD(ROW(),2)&lt;&gt;0</formula>
    </cfRule>
  </conditionalFormatting>
  <conditionalFormatting sqref="B26:C81">
    <cfRule type="expression" dxfId="869" priority="5" stopIfTrue="1">
      <formula>MOD(ROW(),2)=0</formula>
    </cfRule>
    <cfRule type="expression" dxfId="868" priority="6" stopIfTrue="1">
      <formula>MOD(ROW(),2)&lt;&gt;0</formula>
    </cfRule>
  </conditionalFormatting>
  <conditionalFormatting sqref="B18:B21">
    <cfRule type="expression" dxfId="867" priority="1" stopIfTrue="1">
      <formula>MOD(ROW(),2)=0</formula>
    </cfRule>
    <cfRule type="expression" dxfId="866" priority="2" stopIfTrue="1">
      <formula>MOD(ROW(),2)&lt;&gt;0</formula>
    </cfRule>
  </conditionalFormatting>
  <hyperlinks>
    <hyperlink ref="B24" location="Assumptions!A1" display="Assumptions" xr:uid="{22A61DAD-B7BD-41F0-B254-AD267085D60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30"/>
  <dimension ref="A1:M6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x-609</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710</v>
      </c>
      <c r="C9" s="83"/>
      <c r="D9" s="83"/>
      <c r="E9" s="83"/>
      <c r="F9" s="83"/>
      <c r="G9" s="83"/>
      <c r="H9" s="83"/>
      <c r="I9" s="83"/>
      <c r="J9" s="83"/>
      <c r="K9" s="83"/>
      <c r="L9" s="83"/>
      <c r="M9" s="83"/>
    </row>
    <row r="10" spans="1:13" x14ac:dyDescent="0.25">
      <c r="A10" s="82" t="s">
        <v>2</v>
      </c>
      <c r="B10" s="83" t="s">
        <v>697</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713</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609</v>
      </c>
      <c r="C14" s="83"/>
      <c r="D14" s="83"/>
      <c r="E14" s="83"/>
      <c r="F14" s="83"/>
      <c r="G14" s="83"/>
      <c r="H14" s="83"/>
      <c r="I14" s="83"/>
      <c r="J14" s="83"/>
      <c r="K14" s="83"/>
      <c r="L14" s="83"/>
      <c r="M14" s="83"/>
    </row>
    <row r="15" spans="1:13" x14ac:dyDescent="0.25">
      <c r="A15" s="82" t="s">
        <v>53</v>
      </c>
      <c r="B15" s="83" t="s">
        <v>698</v>
      </c>
      <c r="C15" s="83"/>
      <c r="D15" s="83"/>
      <c r="E15" s="83"/>
      <c r="F15" s="83"/>
      <c r="G15" s="83"/>
      <c r="H15" s="83"/>
      <c r="I15" s="83"/>
      <c r="J15" s="83"/>
      <c r="K15" s="83"/>
      <c r="L15" s="83"/>
      <c r="M15" s="83"/>
    </row>
    <row r="16" spans="1:13" x14ac:dyDescent="0.25">
      <c r="A16" s="82" t="s">
        <v>54</v>
      </c>
      <c r="B16" s="83" t="s">
        <v>749</v>
      </c>
      <c r="C16" s="83"/>
      <c r="D16" s="83"/>
      <c r="E16" s="83"/>
      <c r="F16" s="83"/>
      <c r="G16" s="83"/>
      <c r="H16" s="83"/>
      <c r="I16" s="83"/>
      <c r="J16" s="83"/>
      <c r="K16" s="83"/>
      <c r="L16" s="83"/>
      <c r="M16" s="83"/>
    </row>
    <row r="17" spans="1:13" x14ac:dyDescent="0.25">
      <c r="A17" s="77" t="s">
        <v>735</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28">
        <v>45138</v>
      </c>
      <c r="C18" s="83"/>
      <c r="D18" s="83"/>
      <c r="E18" s="83"/>
      <c r="F18" s="83"/>
      <c r="G18" s="83"/>
      <c r="H18" s="83"/>
      <c r="I18" s="83"/>
      <c r="J18" s="83"/>
      <c r="K18" s="83"/>
      <c r="L18" s="83"/>
      <c r="M18" s="83"/>
    </row>
    <row r="19" spans="1:13" ht="26.4" x14ac:dyDescent="0.25">
      <c r="A19" s="82" t="s">
        <v>20</v>
      </c>
      <c r="B19" s="128">
        <v>45138</v>
      </c>
      <c r="C19" s="83"/>
      <c r="D19" s="83"/>
      <c r="E19" s="83"/>
      <c r="F19" s="83"/>
      <c r="G19" s="83"/>
      <c r="H19" s="83"/>
      <c r="I19" s="83"/>
      <c r="J19" s="83"/>
      <c r="K19" s="83"/>
      <c r="L19" s="83"/>
      <c r="M19" s="83"/>
    </row>
    <row r="20" spans="1:13" x14ac:dyDescent="0.25">
      <c r="A20" s="82" t="s">
        <v>260</v>
      </c>
      <c r="B20" s="79" t="s">
        <v>725</v>
      </c>
      <c r="C20" s="83"/>
      <c r="D20" s="83"/>
      <c r="E20" s="83"/>
      <c r="F20" s="83"/>
      <c r="G20" s="83"/>
      <c r="H20" s="83"/>
      <c r="I20" s="83"/>
      <c r="J20" s="83"/>
      <c r="K20" s="83"/>
      <c r="L20" s="83"/>
      <c r="M20" s="83"/>
    </row>
    <row r="21" spans="1:13" x14ac:dyDescent="0.25">
      <c r="A21" s="82" t="s">
        <v>804</v>
      </c>
      <c r="B21" s="79"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0.216</v>
      </c>
      <c r="C27" s="117">
        <v>0.216</v>
      </c>
      <c r="D27" s="117">
        <v>0.217</v>
      </c>
      <c r="E27" s="117">
        <v>0.217</v>
      </c>
      <c r="F27" s="117">
        <v>0.218</v>
      </c>
      <c r="G27" s="117">
        <v>0.218</v>
      </c>
      <c r="H27" s="117">
        <v>0.219</v>
      </c>
      <c r="I27" s="117">
        <v>0.219</v>
      </c>
      <c r="J27" s="117">
        <v>0.22</v>
      </c>
      <c r="K27" s="117">
        <v>0.22</v>
      </c>
      <c r="L27" s="117">
        <v>0.221</v>
      </c>
      <c r="M27" s="117">
        <v>0.222</v>
      </c>
    </row>
    <row r="28" spans="1:13" x14ac:dyDescent="0.25">
      <c r="A28" s="105">
        <v>21</v>
      </c>
      <c r="B28" s="117">
        <v>0.222</v>
      </c>
      <c r="C28" s="117">
        <v>0.223</v>
      </c>
      <c r="D28" s="117">
        <v>0.223</v>
      </c>
      <c r="E28" s="117">
        <v>0.224</v>
      </c>
      <c r="F28" s="117">
        <v>0.224</v>
      </c>
      <c r="G28" s="117">
        <v>0.22500000000000001</v>
      </c>
      <c r="H28" s="117">
        <v>0.22500000000000001</v>
      </c>
      <c r="I28" s="117">
        <v>0.22600000000000001</v>
      </c>
      <c r="J28" s="117">
        <v>0.22600000000000001</v>
      </c>
      <c r="K28" s="117">
        <v>0.22700000000000001</v>
      </c>
      <c r="L28" s="117">
        <v>0.22800000000000001</v>
      </c>
      <c r="M28" s="117">
        <v>0.22800000000000001</v>
      </c>
    </row>
    <row r="29" spans="1:13" x14ac:dyDescent="0.25">
      <c r="A29" s="105">
        <v>22</v>
      </c>
      <c r="B29" s="117">
        <v>0.22900000000000001</v>
      </c>
      <c r="C29" s="117">
        <v>0.22900000000000001</v>
      </c>
      <c r="D29" s="117">
        <v>0.23</v>
      </c>
      <c r="E29" s="117">
        <v>0.23</v>
      </c>
      <c r="F29" s="117">
        <v>0.23100000000000001</v>
      </c>
      <c r="G29" s="117">
        <v>0.23200000000000001</v>
      </c>
      <c r="H29" s="117">
        <v>0.23200000000000001</v>
      </c>
      <c r="I29" s="117">
        <v>0.23300000000000001</v>
      </c>
      <c r="J29" s="117">
        <v>0.23300000000000001</v>
      </c>
      <c r="K29" s="117">
        <v>0.23400000000000001</v>
      </c>
      <c r="L29" s="117">
        <v>0.23400000000000001</v>
      </c>
      <c r="M29" s="117">
        <v>0.23499999999999999</v>
      </c>
    </row>
    <row r="30" spans="1:13" x14ac:dyDescent="0.25">
      <c r="A30" s="105">
        <v>23</v>
      </c>
      <c r="B30" s="117">
        <v>0.23599999999999999</v>
      </c>
      <c r="C30" s="117">
        <v>0.23599999999999999</v>
      </c>
      <c r="D30" s="117">
        <v>0.23699999999999999</v>
      </c>
      <c r="E30" s="117">
        <v>0.23699999999999999</v>
      </c>
      <c r="F30" s="117">
        <v>0.23799999999999999</v>
      </c>
      <c r="G30" s="117">
        <v>0.23899999999999999</v>
      </c>
      <c r="H30" s="117">
        <v>0.23899999999999999</v>
      </c>
      <c r="I30" s="117">
        <v>0.24</v>
      </c>
      <c r="J30" s="117">
        <v>0.24</v>
      </c>
      <c r="K30" s="117">
        <v>0.24099999999999999</v>
      </c>
      <c r="L30" s="117">
        <v>0.24099999999999999</v>
      </c>
      <c r="M30" s="117">
        <v>0.24199999999999999</v>
      </c>
    </row>
    <row r="31" spans="1:13" x14ac:dyDescent="0.25">
      <c r="A31" s="105">
        <v>24</v>
      </c>
      <c r="B31" s="117">
        <v>0.24299999999999999</v>
      </c>
      <c r="C31" s="117">
        <v>0.24299999999999999</v>
      </c>
      <c r="D31" s="117">
        <v>0.24399999999999999</v>
      </c>
      <c r="E31" s="117">
        <v>0.245</v>
      </c>
      <c r="F31" s="117">
        <v>0.245</v>
      </c>
      <c r="G31" s="117">
        <v>0.246</v>
      </c>
      <c r="H31" s="117">
        <v>0.246</v>
      </c>
      <c r="I31" s="117">
        <v>0.247</v>
      </c>
      <c r="J31" s="117">
        <v>0.248</v>
      </c>
      <c r="K31" s="117">
        <v>0.248</v>
      </c>
      <c r="L31" s="117">
        <v>0.249</v>
      </c>
      <c r="M31" s="117">
        <v>0.25</v>
      </c>
    </row>
    <row r="32" spans="1:13" x14ac:dyDescent="0.25">
      <c r="A32" s="105">
        <v>25</v>
      </c>
      <c r="B32" s="117">
        <v>0.25</v>
      </c>
      <c r="C32" s="117">
        <v>0.251</v>
      </c>
      <c r="D32" s="117">
        <v>0.251</v>
      </c>
      <c r="E32" s="117">
        <v>0.252</v>
      </c>
      <c r="F32" s="117">
        <v>0.253</v>
      </c>
      <c r="G32" s="117">
        <v>0.253</v>
      </c>
      <c r="H32" s="117">
        <v>0.254</v>
      </c>
      <c r="I32" s="117">
        <v>0.255</v>
      </c>
      <c r="J32" s="117">
        <v>0.255</v>
      </c>
      <c r="K32" s="117">
        <v>0.25600000000000001</v>
      </c>
      <c r="L32" s="117">
        <v>0.25700000000000001</v>
      </c>
      <c r="M32" s="117">
        <v>0.25700000000000001</v>
      </c>
    </row>
    <row r="33" spans="1:13" x14ac:dyDescent="0.25">
      <c r="A33" s="105">
        <v>26</v>
      </c>
      <c r="B33" s="117">
        <v>0.25800000000000001</v>
      </c>
      <c r="C33" s="117">
        <v>0.25900000000000001</v>
      </c>
      <c r="D33" s="117">
        <v>0.25900000000000001</v>
      </c>
      <c r="E33" s="117">
        <v>0.26</v>
      </c>
      <c r="F33" s="117">
        <v>0.26100000000000001</v>
      </c>
      <c r="G33" s="117">
        <v>0.26100000000000001</v>
      </c>
      <c r="H33" s="117">
        <v>0.26200000000000001</v>
      </c>
      <c r="I33" s="117">
        <v>0.26300000000000001</v>
      </c>
      <c r="J33" s="117">
        <v>0.26300000000000001</v>
      </c>
      <c r="K33" s="117">
        <v>0.26400000000000001</v>
      </c>
      <c r="L33" s="117">
        <v>0.26500000000000001</v>
      </c>
      <c r="M33" s="117">
        <v>0.26500000000000001</v>
      </c>
    </row>
    <row r="34" spans="1:13" x14ac:dyDescent="0.25">
      <c r="A34" s="105">
        <v>27</v>
      </c>
      <c r="B34" s="117">
        <v>0.26600000000000001</v>
      </c>
      <c r="C34" s="117">
        <v>0.26700000000000002</v>
      </c>
      <c r="D34" s="117">
        <v>0.26800000000000002</v>
      </c>
      <c r="E34" s="117">
        <v>0.26800000000000002</v>
      </c>
      <c r="F34" s="117">
        <v>0.26900000000000002</v>
      </c>
      <c r="G34" s="117">
        <v>0.27</v>
      </c>
      <c r="H34" s="117">
        <v>0.27</v>
      </c>
      <c r="I34" s="117">
        <v>0.27100000000000002</v>
      </c>
      <c r="J34" s="117">
        <v>0.27200000000000002</v>
      </c>
      <c r="K34" s="117">
        <v>0.27300000000000002</v>
      </c>
      <c r="L34" s="117">
        <v>0.27300000000000002</v>
      </c>
      <c r="M34" s="117">
        <v>0.27400000000000002</v>
      </c>
    </row>
    <row r="35" spans="1:13" x14ac:dyDescent="0.25">
      <c r="A35" s="105">
        <v>28</v>
      </c>
      <c r="B35" s="117">
        <v>0.27500000000000002</v>
      </c>
      <c r="C35" s="117">
        <v>0.27500000000000002</v>
      </c>
      <c r="D35" s="117">
        <v>0.27600000000000002</v>
      </c>
      <c r="E35" s="117">
        <v>0.27700000000000002</v>
      </c>
      <c r="F35" s="117">
        <v>0.27800000000000002</v>
      </c>
      <c r="G35" s="117">
        <v>0.27800000000000002</v>
      </c>
      <c r="H35" s="117">
        <v>0.27900000000000003</v>
      </c>
      <c r="I35" s="117">
        <v>0.28000000000000003</v>
      </c>
      <c r="J35" s="117">
        <v>0.28100000000000003</v>
      </c>
      <c r="K35" s="117">
        <v>0.28100000000000003</v>
      </c>
      <c r="L35" s="117">
        <v>0.28199999999999997</v>
      </c>
      <c r="M35" s="117">
        <v>0.28299999999999997</v>
      </c>
    </row>
    <row r="36" spans="1:13" x14ac:dyDescent="0.25">
      <c r="A36" s="105">
        <v>29</v>
      </c>
      <c r="B36" s="117">
        <v>0.28399999999999997</v>
      </c>
      <c r="C36" s="117">
        <v>0.28399999999999997</v>
      </c>
      <c r="D36" s="117">
        <v>0.28499999999999998</v>
      </c>
      <c r="E36" s="117">
        <v>0.28599999999999998</v>
      </c>
      <c r="F36" s="117">
        <v>0.28699999999999998</v>
      </c>
      <c r="G36" s="117">
        <v>0.28699999999999998</v>
      </c>
      <c r="H36" s="117">
        <v>0.28799999999999998</v>
      </c>
      <c r="I36" s="117">
        <v>0.28899999999999998</v>
      </c>
      <c r="J36" s="117">
        <v>0.28999999999999998</v>
      </c>
      <c r="K36" s="117">
        <v>0.29099999999999998</v>
      </c>
      <c r="L36" s="117">
        <v>0.29099999999999998</v>
      </c>
      <c r="M36" s="117">
        <v>0.29199999999999998</v>
      </c>
    </row>
    <row r="37" spans="1:13" x14ac:dyDescent="0.25">
      <c r="A37" s="105">
        <v>30</v>
      </c>
      <c r="B37" s="117">
        <v>0.29299999999999998</v>
      </c>
      <c r="C37" s="117">
        <v>0.29399999999999998</v>
      </c>
      <c r="D37" s="117">
        <v>0.29499999999999998</v>
      </c>
      <c r="E37" s="117">
        <v>0.29499999999999998</v>
      </c>
      <c r="F37" s="117">
        <v>0.29599999999999999</v>
      </c>
      <c r="G37" s="117">
        <v>0.29699999999999999</v>
      </c>
      <c r="H37" s="117">
        <v>0.29799999999999999</v>
      </c>
      <c r="I37" s="117">
        <v>0.29899999999999999</v>
      </c>
      <c r="J37" s="117">
        <v>0.29899999999999999</v>
      </c>
      <c r="K37" s="117">
        <v>0.3</v>
      </c>
      <c r="L37" s="117">
        <v>0.30099999999999999</v>
      </c>
      <c r="M37" s="117">
        <v>0.30199999999999999</v>
      </c>
    </row>
    <row r="38" spans="1:13" x14ac:dyDescent="0.25">
      <c r="A38" s="105">
        <v>31</v>
      </c>
      <c r="B38" s="117">
        <v>0.30299999999999999</v>
      </c>
      <c r="C38" s="117">
        <v>0.30399999999999999</v>
      </c>
      <c r="D38" s="117">
        <v>0.30399999999999999</v>
      </c>
      <c r="E38" s="117">
        <v>0.30499999999999999</v>
      </c>
      <c r="F38" s="117">
        <v>0.30599999999999999</v>
      </c>
      <c r="G38" s="117">
        <v>0.307</v>
      </c>
      <c r="H38" s="117">
        <v>0.308</v>
      </c>
      <c r="I38" s="117">
        <v>0.309</v>
      </c>
      <c r="J38" s="117">
        <v>0.309</v>
      </c>
      <c r="K38" s="117">
        <v>0.31</v>
      </c>
      <c r="L38" s="117">
        <v>0.311</v>
      </c>
      <c r="M38" s="117">
        <v>0.312</v>
      </c>
    </row>
    <row r="39" spans="1:13" x14ac:dyDescent="0.25">
      <c r="A39" s="105">
        <v>32</v>
      </c>
      <c r="B39" s="117">
        <v>0.313</v>
      </c>
      <c r="C39" s="117">
        <v>0.314</v>
      </c>
      <c r="D39" s="117">
        <v>0.315</v>
      </c>
      <c r="E39" s="117">
        <v>0.316</v>
      </c>
      <c r="F39" s="117">
        <v>0.316</v>
      </c>
      <c r="G39" s="117">
        <v>0.317</v>
      </c>
      <c r="H39" s="117">
        <v>0.318</v>
      </c>
      <c r="I39" s="117">
        <v>0.31900000000000001</v>
      </c>
      <c r="J39" s="117">
        <v>0.32</v>
      </c>
      <c r="K39" s="117">
        <v>0.32100000000000001</v>
      </c>
      <c r="L39" s="117">
        <v>0.32200000000000001</v>
      </c>
      <c r="M39" s="117">
        <v>0.32300000000000001</v>
      </c>
    </row>
    <row r="40" spans="1:13" x14ac:dyDescent="0.25">
      <c r="A40" s="105">
        <v>33</v>
      </c>
      <c r="B40" s="117">
        <v>0.32400000000000001</v>
      </c>
      <c r="C40" s="117">
        <v>0.32400000000000001</v>
      </c>
      <c r="D40" s="117">
        <v>0.32500000000000001</v>
      </c>
      <c r="E40" s="117">
        <v>0.32600000000000001</v>
      </c>
      <c r="F40" s="117">
        <v>0.32700000000000001</v>
      </c>
      <c r="G40" s="117">
        <v>0.32800000000000001</v>
      </c>
      <c r="H40" s="117">
        <v>0.32900000000000001</v>
      </c>
      <c r="I40" s="117">
        <v>0.33</v>
      </c>
      <c r="J40" s="117">
        <v>0.33100000000000002</v>
      </c>
      <c r="K40" s="117">
        <v>0.33200000000000002</v>
      </c>
      <c r="L40" s="117">
        <v>0.33300000000000002</v>
      </c>
      <c r="M40" s="117">
        <v>0.33400000000000002</v>
      </c>
    </row>
    <row r="41" spans="1:13" x14ac:dyDescent="0.25">
      <c r="A41" s="105">
        <v>34</v>
      </c>
      <c r="B41" s="117">
        <v>0.33500000000000002</v>
      </c>
      <c r="C41" s="117">
        <v>0.33600000000000002</v>
      </c>
      <c r="D41" s="117">
        <v>0.33700000000000002</v>
      </c>
      <c r="E41" s="117">
        <v>0.33800000000000002</v>
      </c>
      <c r="F41" s="117">
        <v>0.33900000000000002</v>
      </c>
      <c r="G41" s="117">
        <v>0.34</v>
      </c>
      <c r="H41" s="117">
        <v>0.34100000000000003</v>
      </c>
      <c r="I41" s="117">
        <v>0.34200000000000003</v>
      </c>
      <c r="J41" s="117">
        <v>0.34200000000000003</v>
      </c>
      <c r="K41" s="117">
        <v>0.34300000000000003</v>
      </c>
      <c r="L41" s="117">
        <v>0.34399999999999997</v>
      </c>
      <c r="M41" s="117">
        <v>0.34499999999999997</v>
      </c>
    </row>
    <row r="42" spans="1:13" x14ac:dyDescent="0.25">
      <c r="A42" s="105">
        <v>35</v>
      </c>
      <c r="B42" s="117">
        <v>0.34599999999999997</v>
      </c>
      <c r="C42" s="117">
        <v>0.34699999999999998</v>
      </c>
      <c r="D42" s="117">
        <v>0.34799999999999998</v>
      </c>
      <c r="E42" s="117">
        <v>0.34899999999999998</v>
      </c>
      <c r="F42" s="117">
        <v>0.35</v>
      </c>
      <c r="G42" s="117">
        <v>0.35199999999999998</v>
      </c>
      <c r="H42" s="117">
        <v>0.35299999999999998</v>
      </c>
      <c r="I42" s="117">
        <v>0.35399999999999998</v>
      </c>
      <c r="J42" s="117">
        <v>0.35499999999999998</v>
      </c>
      <c r="K42" s="117">
        <v>0.35599999999999998</v>
      </c>
      <c r="L42" s="117">
        <v>0.35699999999999998</v>
      </c>
      <c r="M42" s="117">
        <v>0.35799999999999998</v>
      </c>
    </row>
    <row r="43" spans="1:13" x14ac:dyDescent="0.25">
      <c r="A43" s="105">
        <v>36</v>
      </c>
      <c r="B43" s="117">
        <v>0.35899999999999999</v>
      </c>
      <c r="C43" s="117">
        <v>0.36</v>
      </c>
      <c r="D43" s="117">
        <v>0.36099999999999999</v>
      </c>
      <c r="E43" s="117">
        <v>0.36199999999999999</v>
      </c>
      <c r="F43" s="117">
        <v>0.36299999999999999</v>
      </c>
      <c r="G43" s="117">
        <v>0.36399999999999999</v>
      </c>
      <c r="H43" s="117">
        <v>0.36499999999999999</v>
      </c>
      <c r="I43" s="117">
        <v>0.36599999999999999</v>
      </c>
      <c r="J43" s="117">
        <v>0.36699999999999999</v>
      </c>
      <c r="K43" s="117">
        <v>0.36799999999999999</v>
      </c>
      <c r="L43" s="117">
        <v>0.36899999999999999</v>
      </c>
      <c r="M43" s="117">
        <v>0.37</v>
      </c>
    </row>
    <row r="44" spans="1:13" x14ac:dyDescent="0.25">
      <c r="A44" s="105">
        <v>37</v>
      </c>
      <c r="B44" s="117">
        <v>0.372</v>
      </c>
      <c r="C44" s="117">
        <v>0.373</v>
      </c>
      <c r="D44" s="117">
        <v>0.374</v>
      </c>
      <c r="E44" s="117">
        <v>0.375</v>
      </c>
      <c r="F44" s="117">
        <v>0.376</v>
      </c>
      <c r="G44" s="117">
        <v>0.377</v>
      </c>
      <c r="H44" s="117">
        <v>0.378</v>
      </c>
      <c r="I44" s="117">
        <v>0.379</v>
      </c>
      <c r="J44" s="117">
        <v>0.38100000000000001</v>
      </c>
      <c r="K44" s="117">
        <v>0.38200000000000001</v>
      </c>
      <c r="L44" s="117">
        <v>0.38300000000000001</v>
      </c>
      <c r="M44" s="117">
        <v>0.38400000000000001</v>
      </c>
    </row>
    <row r="45" spans="1:13" x14ac:dyDescent="0.25">
      <c r="A45" s="105">
        <v>38</v>
      </c>
      <c r="B45" s="117">
        <v>0.38500000000000001</v>
      </c>
      <c r="C45" s="117">
        <v>0.38600000000000001</v>
      </c>
      <c r="D45" s="117">
        <v>0.38700000000000001</v>
      </c>
      <c r="E45" s="117">
        <v>0.38900000000000001</v>
      </c>
      <c r="F45" s="117">
        <v>0.39</v>
      </c>
      <c r="G45" s="117">
        <v>0.39100000000000001</v>
      </c>
      <c r="H45" s="117">
        <v>0.39200000000000002</v>
      </c>
      <c r="I45" s="117">
        <v>0.39300000000000002</v>
      </c>
      <c r="J45" s="117">
        <v>0.39400000000000002</v>
      </c>
      <c r="K45" s="117">
        <v>0.39600000000000002</v>
      </c>
      <c r="L45" s="117">
        <v>0.39700000000000002</v>
      </c>
      <c r="M45" s="117">
        <v>0.39800000000000002</v>
      </c>
    </row>
    <row r="46" spans="1:13" x14ac:dyDescent="0.25">
      <c r="A46" s="105">
        <v>39</v>
      </c>
      <c r="B46" s="117">
        <v>0.39900000000000002</v>
      </c>
      <c r="C46" s="117">
        <v>0.4</v>
      </c>
      <c r="D46" s="117">
        <v>0.40200000000000002</v>
      </c>
      <c r="E46" s="117">
        <v>0.40300000000000002</v>
      </c>
      <c r="F46" s="117">
        <v>0.40400000000000003</v>
      </c>
      <c r="G46" s="117">
        <v>0.40500000000000003</v>
      </c>
      <c r="H46" s="117">
        <v>0.40699999999999997</v>
      </c>
      <c r="I46" s="117">
        <v>0.40799999999999997</v>
      </c>
      <c r="J46" s="117">
        <v>0.40899999999999997</v>
      </c>
      <c r="K46" s="117">
        <v>0.41</v>
      </c>
      <c r="L46" s="117">
        <v>0.41199999999999998</v>
      </c>
      <c r="M46" s="117">
        <v>0.41299999999999998</v>
      </c>
    </row>
    <row r="47" spans="1:13" x14ac:dyDescent="0.25">
      <c r="A47" s="105">
        <v>40</v>
      </c>
      <c r="B47" s="117">
        <v>0.41399999999999998</v>
      </c>
      <c r="C47" s="117">
        <v>0.41499999999999998</v>
      </c>
      <c r="D47" s="117">
        <v>0.41699999999999998</v>
      </c>
      <c r="E47" s="117">
        <v>0.41799999999999998</v>
      </c>
      <c r="F47" s="117">
        <v>0.41899999999999998</v>
      </c>
      <c r="G47" s="117">
        <v>0.42099999999999999</v>
      </c>
      <c r="H47" s="117">
        <v>0.42199999999999999</v>
      </c>
      <c r="I47" s="117">
        <v>0.42299999999999999</v>
      </c>
      <c r="J47" s="117">
        <v>0.42499999999999999</v>
      </c>
      <c r="K47" s="117">
        <v>0.42599999999999999</v>
      </c>
      <c r="L47" s="117">
        <v>0.42699999999999999</v>
      </c>
      <c r="M47" s="117">
        <v>0.42799999999999999</v>
      </c>
    </row>
    <row r="48" spans="1:13" x14ac:dyDescent="0.25">
      <c r="A48" s="105">
        <v>41</v>
      </c>
      <c r="B48" s="117">
        <v>0.43</v>
      </c>
      <c r="C48" s="117">
        <v>0.43099999999999999</v>
      </c>
      <c r="D48" s="117">
        <v>0.433</v>
      </c>
      <c r="E48" s="117">
        <v>0.434</v>
      </c>
      <c r="F48" s="117">
        <v>0.435</v>
      </c>
      <c r="G48" s="117">
        <v>0.437</v>
      </c>
      <c r="H48" s="117">
        <v>0.438</v>
      </c>
      <c r="I48" s="117">
        <v>0.439</v>
      </c>
      <c r="J48" s="117">
        <v>0.441</v>
      </c>
      <c r="K48" s="117">
        <v>0.442</v>
      </c>
      <c r="L48" s="117">
        <v>0.44400000000000001</v>
      </c>
      <c r="M48" s="117">
        <v>0.44500000000000001</v>
      </c>
    </row>
    <row r="49" spans="1:13" x14ac:dyDescent="0.25">
      <c r="A49" s="105">
        <v>42</v>
      </c>
      <c r="B49" s="117">
        <v>0.44600000000000001</v>
      </c>
      <c r="C49" s="117">
        <v>0.44800000000000001</v>
      </c>
      <c r="D49" s="117">
        <v>0.44900000000000001</v>
      </c>
      <c r="E49" s="117">
        <v>0.45100000000000001</v>
      </c>
      <c r="F49" s="117">
        <v>0.45200000000000001</v>
      </c>
      <c r="G49" s="117">
        <v>0.45400000000000001</v>
      </c>
      <c r="H49" s="117">
        <v>0.45500000000000002</v>
      </c>
      <c r="I49" s="117">
        <v>0.45600000000000002</v>
      </c>
      <c r="J49" s="117">
        <v>0.45800000000000002</v>
      </c>
      <c r="K49" s="117">
        <v>0.45900000000000002</v>
      </c>
      <c r="L49" s="117">
        <v>0.46100000000000002</v>
      </c>
      <c r="M49" s="117">
        <v>0.46200000000000002</v>
      </c>
    </row>
    <row r="50" spans="1:13" x14ac:dyDescent="0.25">
      <c r="A50" s="105">
        <v>43</v>
      </c>
      <c r="B50" s="117">
        <v>0.46400000000000002</v>
      </c>
      <c r="C50" s="117">
        <v>0.46500000000000002</v>
      </c>
      <c r="D50" s="117">
        <v>0.46700000000000003</v>
      </c>
      <c r="E50" s="117">
        <v>0.46800000000000003</v>
      </c>
      <c r="F50" s="117">
        <v>0.47</v>
      </c>
      <c r="G50" s="117">
        <v>0.47099999999999997</v>
      </c>
      <c r="H50" s="117">
        <v>0.47299999999999998</v>
      </c>
      <c r="I50" s="117">
        <v>0.47399999999999998</v>
      </c>
      <c r="J50" s="117">
        <v>0.47599999999999998</v>
      </c>
      <c r="K50" s="117">
        <v>0.47699999999999998</v>
      </c>
      <c r="L50" s="117">
        <v>0.47899999999999998</v>
      </c>
      <c r="M50" s="117">
        <v>0.48</v>
      </c>
    </row>
    <row r="51" spans="1:13" x14ac:dyDescent="0.25">
      <c r="A51" s="105">
        <v>44</v>
      </c>
      <c r="B51" s="117">
        <v>0.48199999999999998</v>
      </c>
      <c r="C51" s="117">
        <v>0.48399999999999999</v>
      </c>
      <c r="D51" s="117">
        <v>0.48499999999999999</v>
      </c>
      <c r="E51" s="117">
        <v>0.48699999999999999</v>
      </c>
      <c r="F51" s="117">
        <v>0.48799999999999999</v>
      </c>
      <c r="G51" s="117">
        <v>0.49</v>
      </c>
      <c r="H51" s="117">
        <v>0.49199999999999999</v>
      </c>
      <c r="I51" s="117">
        <v>0.49299999999999999</v>
      </c>
      <c r="J51" s="117">
        <v>0.495</v>
      </c>
      <c r="K51" s="117">
        <v>0.496</v>
      </c>
      <c r="L51" s="117">
        <v>0.498</v>
      </c>
      <c r="M51" s="117">
        <v>0.5</v>
      </c>
    </row>
    <row r="52" spans="1:13" x14ac:dyDescent="0.25">
      <c r="A52" s="105">
        <v>45</v>
      </c>
      <c r="B52" s="117">
        <v>0.501</v>
      </c>
      <c r="C52" s="117">
        <v>0.503</v>
      </c>
      <c r="D52" s="117">
        <v>0.505</v>
      </c>
      <c r="E52" s="117">
        <v>0.50600000000000001</v>
      </c>
      <c r="F52" s="117">
        <v>0.50800000000000001</v>
      </c>
      <c r="G52" s="117">
        <v>0.51</v>
      </c>
      <c r="H52" s="117">
        <v>0.51200000000000001</v>
      </c>
      <c r="I52" s="117">
        <v>0.51300000000000001</v>
      </c>
      <c r="J52" s="117">
        <v>0.51500000000000001</v>
      </c>
      <c r="K52" s="117">
        <v>0.51700000000000002</v>
      </c>
      <c r="L52" s="117">
        <v>0.51800000000000002</v>
      </c>
      <c r="M52" s="117">
        <v>0.52</v>
      </c>
    </row>
    <row r="53" spans="1:13" x14ac:dyDescent="0.25">
      <c r="A53" s="105">
        <v>46</v>
      </c>
      <c r="B53" s="117">
        <v>0.52200000000000002</v>
      </c>
      <c r="C53" s="117">
        <v>0.52400000000000002</v>
      </c>
      <c r="D53" s="117">
        <v>0.52500000000000002</v>
      </c>
      <c r="E53" s="117">
        <v>0.52700000000000002</v>
      </c>
      <c r="F53" s="117">
        <v>0.52900000000000003</v>
      </c>
      <c r="G53" s="117">
        <v>0.53100000000000003</v>
      </c>
      <c r="H53" s="117">
        <v>0.53300000000000003</v>
      </c>
      <c r="I53" s="117">
        <v>0.53400000000000003</v>
      </c>
      <c r="J53" s="117">
        <v>0.53600000000000003</v>
      </c>
      <c r="K53" s="117">
        <v>0.53800000000000003</v>
      </c>
      <c r="L53" s="117">
        <v>0.54</v>
      </c>
      <c r="M53" s="117">
        <v>0.54200000000000004</v>
      </c>
    </row>
    <row r="54" spans="1:13" x14ac:dyDescent="0.25">
      <c r="A54" s="105">
        <v>47</v>
      </c>
      <c r="B54" s="117">
        <v>0.54300000000000004</v>
      </c>
      <c r="C54" s="117">
        <v>0.54500000000000004</v>
      </c>
      <c r="D54" s="117">
        <v>0.54700000000000004</v>
      </c>
      <c r="E54" s="117">
        <v>0.54900000000000004</v>
      </c>
      <c r="F54" s="117">
        <v>0.55100000000000005</v>
      </c>
      <c r="G54" s="117">
        <v>0.55300000000000005</v>
      </c>
      <c r="H54" s="117">
        <v>0.55500000000000005</v>
      </c>
      <c r="I54" s="117">
        <v>0.55700000000000005</v>
      </c>
      <c r="J54" s="117">
        <v>0.55900000000000005</v>
      </c>
      <c r="K54" s="117">
        <v>0.56100000000000005</v>
      </c>
      <c r="L54" s="117">
        <v>0.56200000000000006</v>
      </c>
      <c r="M54" s="117">
        <v>0.56399999999999995</v>
      </c>
    </row>
    <row r="55" spans="1:13" x14ac:dyDescent="0.25">
      <c r="A55" s="105">
        <v>48</v>
      </c>
      <c r="B55" s="117">
        <v>0.56599999999999995</v>
      </c>
      <c r="C55" s="117">
        <v>0.56799999999999995</v>
      </c>
      <c r="D55" s="117">
        <v>0.56999999999999995</v>
      </c>
      <c r="E55" s="117">
        <v>0.57199999999999995</v>
      </c>
      <c r="F55" s="117">
        <v>0.57399999999999995</v>
      </c>
      <c r="G55" s="117">
        <v>0.57599999999999996</v>
      </c>
      <c r="H55" s="117">
        <v>0.57799999999999996</v>
      </c>
      <c r="I55" s="117">
        <v>0.58099999999999996</v>
      </c>
      <c r="J55" s="117">
        <v>0.58299999999999996</v>
      </c>
      <c r="K55" s="117">
        <v>0.58499999999999996</v>
      </c>
      <c r="L55" s="117">
        <v>0.58699999999999997</v>
      </c>
      <c r="M55" s="117">
        <v>0.58899999999999997</v>
      </c>
    </row>
    <row r="56" spans="1:13" x14ac:dyDescent="0.25">
      <c r="A56" s="105">
        <v>49</v>
      </c>
      <c r="B56" s="117">
        <v>0.59099999999999997</v>
      </c>
      <c r="C56" s="117">
        <v>0.59299999999999997</v>
      </c>
      <c r="D56" s="117">
        <v>0.59499999999999997</v>
      </c>
      <c r="E56" s="117">
        <v>0.59699999999999998</v>
      </c>
      <c r="F56" s="117">
        <v>0.59899999999999998</v>
      </c>
      <c r="G56" s="117">
        <v>0.60099999999999998</v>
      </c>
      <c r="H56" s="117">
        <v>0.60399999999999998</v>
      </c>
      <c r="I56" s="117">
        <v>0.60599999999999998</v>
      </c>
      <c r="J56" s="117">
        <v>0.60799999999999998</v>
      </c>
      <c r="K56" s="117">
        <v>0.61</v>
      </c>
      <c r="L56" s="117">
        <v>0.61199999999999999</v>
      </c>
      <c r="M56" s="117">
        <v>0.61399999999999999</v>
      </c>
    </row>
    <row r="57" spans="1:13" x14ac:dyDescent="0.25">
      <c r="A57" s="105">
        <v>50</v>
      </c>
      <c r="B57" s="117">
        <v>0.61699999999999999</v>
      </c>
      <c r="C57" s="117">
        <v>0.61899999999999999</v>
      </c>
      <c r="D57" s="117">
        <v>0.621</v>
      </c>
      <c r="E57" s="117">
        <v>0.623</v>
      </c>
      <c r="F57" s="117">
        <v>0.626</v>
      </c>
      <c r="G57" s="117">
        <v>0.628</v>
      </c>
      <c r="H57" s="117">
        <v>0.63</v>
      </c>
      <c r="I57" s="117">
        <v>0.63300000000000001</v>
      </c>
      <c r="J57" s="117">
        <v>0.63500000000000001</v>
      </c>
      <c r="K57" s="117">
        <v>0.63700000000000001</v>
      </c>
      <c r="L57" s="117">
        <v>0.63900000000000001</v>
      </c>
      <c r="M57" s="117">
        <v>0.64200000000000002</v>
      </c>
    </row>
    <row r="58" spans="1:13" x14ac:dyDescent="0.25">
      <c r="A58" s="105">
        <v>51</v>
      </c>
      <c r="B58" s="117">
        <v>0.64400000000000002</v>
      </c>
      <c r="C58" s="117">
        <v>0.64700000000000002</v>
      </c>
      <c r="D58" s="117">
        <v>0.64900000000000002</v>
      </c>
      <c r="E58" s="117">
        <v>0.65100000000000002</v>
      </c>
      <c r="F58" s="117">
        <v>0.65400000000000003</v>
      </c>
      <c r="G58" s="117">
        <v>0.65600000000000003</v>
      </c>
      <c r="H58" s="117">
        <v>0.65900000000000003</v>
      </c>
      <c r="I58" s="117">
        <v>0.66100000000000003</v>
      </c>
      <c r="J58" s="117">
        <v>0.66400000000000003</v>
      </c>
      <c r="K58" s="117">
        <v>0.66600000000000004</v>
      </c>
      <c r="L58" s="117">
        <v>0.66900000000000004</v>
      </c>
      <c r="M58" s="117">
        <v>0.67100000000000004</v>
      </c>
    </row>
    <row r="59" spans="1:13" x14ac:dyDescent="0.25">
      <c r="A59" s="105">
        <v>52</v>
      </c>
      <c r="B59" s="117">
        <v>0.67400000000000004</v>
      </c>
      <c r="C59" s="117">
        <v>0.67600000000000005</v>
      </c>
      <c r="D59" s="117">
        <v>0.67900000000000005</v>
      </c>
      <c r="E59" s="117">
        <v>0.68100000000000005</v>
      </c>
      <c r="F59" s="117">
        <v>0.68400000000000005</v>
      </c>
      <c r="G59" s="117">
        <v>0.68700000000000006</v>
      </c>
      <c r="H59" s="117">
        <v>0.68899999999999995</v>
      </c>
      <c r="I59" s="117">
        <v>0.69199999999999995</v>
      </c>
      <c r="J59" s="117">
        <v>0.69399999999999995</v>
      </c>
      <c r="K59" s="117">
        <v>0.69699999999999995</v>
      </c>
      <c r="L59" s="117">
        <v>0.7</v>
      </c>
      <c r="M59" s="117">
        <v>0.70199999999999996</v>
      </c>
    </row>
    <row r="60" spans="1:13" x14ac:dyDescent="0.25">
      <c r="A60" s="105">
        <v>53</v>
      </c>
      <c r="B60" s="117">
        <v>0.70499999999999996</v>
      </c>
      <c r="C60" s="117">
        <v>0.70799999999999996</v>
      </c>
      <c r="D60" s="117">
        <v>0.71</v>
      </c>
      <c r="E60" s="117">
        <v>0.71299999999999997</v>
      </c>
      <c r="F60" s="117">
        <v>0.71599999999999997</v>
      </c>
      <c r="G60" s="117">
        <v>0.71899999999999997</v>
      </c>
      <c r="H60" s="117">
        <v>0.72199999999999998</v>
      </c>
      <c r="I60" s="117">
        <v>0.72399999999999998</v>
      </c>
      <c r="J60" s="117">
        <v>0.72699999999999998</v>
      </c>
      <c r="K60" s="117">
        <v>0.73</v>
      </c>
      <c r="L60" s="117">
        <v>0.73299999999999998</v>
      </c>
      <c r="M60" s="117">
        <v>0.73599999999999999</v>
      </c>
    </row>
    <row r="61" spans="1:13" x14ac:dyDescent="0.25">
      <c r="A61" s="105">
        <v>54</v>
      </c>
      <c r="B61" s="117">
        <v>0.73899999999999999</v>
      </c>
      <c r="C61" s="117">
        <v>0.74199999999999999</v>
      </c>
      <c r="D61" s="117">
        <v>0.745</v>
      </c>
      <c r="E61" s="117">
        <v>0.748</v>
      </c>
      <c r="F61" s="117">
        <v>0.751</v>
      </c>
      <c r="G61" s="117">
        <v>0.754</v>
      </c>
      <c r="H61" s="117">
        <v>0.75700000000000001</v>
      </c>
      <c r="I61" s="117">
        <v>0.76</v>
      </c>
      <c r="J61" s="117">
        <v>0.76300000000000001</v>
      </c>
      <c r="K61" s="117">
        <v>0.76600000000000001</v>
      </c>
      <c r="L61" s="117">
        <v>0.76900000000000002</v>
      </c>
      <c r="M61" s="117">
        <v>0.77200000000000002</v>
      </c>
    </row>
    <row r="62" spans="1:13" x14ac:dyDescent="0.25">
      <c r="A62" s="105">
        <v>55</v>
      </c>
      <c r="B62" s="117">
        <v>0.77500000000000002</v>
      </c>
      <c r="C62" s="117">
        <v>0.77800000000000002</v>
      </c>
      <c r="D62" s="117">
        <v>0.78100000000000003</v>
      </c>
      <c r="E62" s="117">
        <v>0.78400000000000003</v>
      </c>
      <c r="F62" s="117">
        <v>0.78700000000000003</v>
      </c>
      <c r="G62" s="117">
        <v>0.79100000000000004</v>
      </c>
      <c r="H62" s="117">
        <v>0.79400000000000004</v>
      </c>
      <c r="I62" s="117">
        <v>0.79700000000000004</v>
      </c>
      <c r="J62" s="117">
        <v>0.8</v>
      </c>
      <c r="K62" s="117">
        <v>0.80400000000000005</v>
      </c>
      <c r="L62" s="117">
        <v>0.80700000000000005</v>
      </c>
      <c r="M62" s="117">
        <v>0.81</v>
      </c>
    </row>
    <row r="63" spans="1:13" x14ac:dyDescent="0.25">
      <c r="A63" s="105">
        <v>56</v>
      </c>
      <c r="B63" s="117">
        <v>0.81299999999999994</v>
      </c>
      <c r="C63" s="117">
        <v>0.81699999999999995</v>
      </c>
      <c r="D63" s="117">
        <v>0.82</v>
      </c>
      <c r="E63" s="117">
        <v>0.82399999999999995</v>
      </c>
      <c r="F63" s="117">
        <v>0.82699999999999996</v>
      </c>
      <c r="G63" s="117">
        <v>0.83099999999999996</v>
      </c>
      <c r="H63" s="117">
        <v>0.83399999999999996</v>
      </c>
      <c r="I63" s="117">
        <v>0.83799999999999997</v>
      </c>
      <c r="J63" s="117">
        <v>0.84099999999999997</v>
      </c>
      <c r="K63" s="117">
        <v>0.84499999999999997</v>
      </c>
      <c r="L63" s="117">
        <v>0.84799999999999998</v>
      </c>
      <c r="M63" s="117">
        <v>0.85199999999999998</v>
      </c>
    </row>
    <row r="64" spans="1:13" x14ac:dyDescent="0.25">
      <c r="A64" s="105">
        <v>57</v>
      </c>
      <c r="B64" s="117">
        <v>0.85499999999999998</v>
      </c>
      <c r="C64" s="117">
        <v>0.85899999999999999</v>
      </c>
      <c r="D64" s="117">
        <v>0.86299999999999999</v>
      </c>
      <c r="E64" s="117">
        <v>0.86599999999999999</v>
      </c>
      <c r="F64" s="117">
        <v>0.87</v>
      </c>
      <c r="G64" s="117">
        <v>0.874</v>
      </c>
      <c r="H64" s="117">
        <v>0.878</v>
      </c>
      <c r="I64" s="117">
        <v>0.88100000000000001</v>
      </c>
      <c r="J64" s="117">
        <v>0.88500000000000001</v>
      </c>
      <c r="K64" s="117">
        <v>0.88900000000000001</v>
      </c>
      <c r="L64" s="117">
        <v>0.89300000000000002</v>
      </c>
      <c r="M64" s="117">
        <v>0.89600000000000002</v>
      </c>
    </row>
    <row r="65" spans="1:13" x14ac:dyDescent="0.25">
      <c r="A65" s="105">
        <v>58</v>
      </c>
      <c r="B65" s="117">
        <v>0.9</v>
      </c>
      <c r="C65" s="117">
        <v>0.90400000000000003</v>
      </c>
      <c r="D65" s="117">
        <v>0.90800000000000003</v>
      </c>
      <c r="E65" s="117">
        <v>0.91300000000000003</v>
      </c>
      <c r="F65" s="117">
        <v>0.91700000000000004</v>
      </c>
      <c r="G65" s="117">
        <v>0.92100000000000004</v>
      </c>
      <c r="H65" s="117">
        <v>0.92500000000000004</v>
      </c>
      <c r="I65" s="117">
        <v>0.92900000000000005</v>
      </c>
      <c r="J65" s="117">
        <v>0.93300000000000005</v>
      </c>
      <c r="K65" s="117">
        <v>0.93700000000000006</v>
      </c>
      <c r="L65" s="117">
        <v>0.94099999999999995</v>
      </c>
      <c r="M65" s="117">
        <v>0.94499999999999995</v>
      </c>
    </row>
    <row r="66" spans="1:13" x14ac:dyDescent="0.25">
      <c r="A66" s="105">
        <v>59</v>
      </c>
      <c r="B66" s="117">
        <v>0.94899999999999995</v>
      </c>
      <c r="C66" s="117">
        <v>0.95399999999999996</v>
      </c>
      <c r="D66" s="117">
        <v>0.95799999999999996</v>
      </c>
      <c r="E66" s="117">
        <v>0.96299999999999997</v>
      </c>
      <c r="F66" s="117">
        <v>0.96699999999999997</v>
      </c>
      <c r="G66" s="117">
        <v>0.97099999999999997</v>
      </c>
      <c r="H66" s="117">
        <v>0.97599999999999998</v>
      </c>
      <c r="I66" s="117">
        <v>0.98</v>
      </c>
      <c r="J66" s="117">
        <v>0.98499999999999999</v>
      </c>
      <c r="K66" s="117">
        <v>0.98899999999999999</v>
      </c>
      <c r="L66" s="117">
        <v>0.99299999999999999</v>
      </c>
      <c r="M66" s="117">
        <v>0.998</v>
      </c>
    </row>
    <row r="67" spans="1:13" x14ac:dyDescent="0.25">
      <c r="A67" s="105">
        <v>60</v>
      </c>
      <c r="B67" s="117">
        <v>1</v>
      </c>
      <c r="C67" s="117"/>
      <c r="D67" s="117"/>
      <c r="E67" s="117"/>
      <c r="F67" s="117"/>
      <c r="G67" s="117"/>
      <c r="H67" s="117"/>
      <c r="I67" s="117"/>
      <c r="J67" s="117"/>
      <c r="K67" s="117"/>
      <c r="L67" s="117"/>
      <c r="M67" s="117"/>
    </row>
  </sheetData>
  <sheetProtection algorithmName="SHA-512" hashValue="1csrCJqlaoLy788ZByl9yb4j8Bs9mc/WsEEKVSlNaqTwj2tvQjPsJy0c4Xc9epTiLfypaMo3gYLUa/jNjmS15A==" saltValue="YzWPb0G11Mk+/p64CP/Xzg==" spinCount="100000" sheet="1" objects="1" scenarios="1"/>
  <conditionalFormatting sqref="A6:A16 A18:A21">
    <cfRule type="expression" dxfId="865" priority="21" stopIfTrue="1">
      <formula>MOD(ROW(),2)=0</formula>
    </cfRule>
    <cfRule type="expression" dxfId="864" priority="22" stopIfTrue="1">
      <formula>MOD(ROW(),2)&lt;&gt;0</formula>
    </cfRule>
  </conditionalFormatting>
  <conditionalFormatting sqref="B6:M6 B8:M15 C7:M7 C16:M21">
    <cfRule type="expression" dxfId="863" priority="23" stopIfTrue="1">
      <formula>MOD(ROW(),2)=0</formula>
    </cfRule>
    <cfRule type="expression" dxfId="862" priority="24" stopIfTrue="1">
      <formula>MOD(ROW(),2)&lt;&gt;0</formula>
    </cfRule>
  </conditionalFormatting>
  <conditionalFormatting sqref="B7">
    <cfRule type="expression" dxfId="861" priority="15" stopIfTrue="1">
      <formula>MOD(ROW(),2)=0</formula>
    </cfRule>
    <cfRule type="expression" dxfId="860" priority="16" stopIfTrue="1">
      <formula>MOD(ROW(),2)&lt;&gt;0</formula>
    </cfRule>
  </conditionalFormatting>
  <conditionalFormatting sqref="B16">
    <cfRule type="expression" dxfId="859" priority="13" stopIfTrue="1">
      <formula>MOD(ROW(),2)=0</formula>
    </cfRule>
    <cfRule type="expression" dxfId="858" priority="14" stopIfTrue="1">
      <formula>MOD(ROW(),2)&lt;&gt;0</formula>
    </cfRule>
  </conditionalFormatting>
  <conditionalFormatting sqref="A17">
    <cfRule type="expression" dxfId="857" priority="11" stopIfTrue="1">
      <formula>MOD(ROW(),2)=0</formula>
    </cfRule>
    <cfRule type="expression" dxfId="856" priority="12" stopIfTrue="1">
      <formula>MOD(ROW(),2)&lt;&gt;0</formula>
    </cfRule>
  </conditionalFormatting>
  <conditionalFormatting sqref="B17">
    <cfRule type="expression" dxfId="855" priority="9" stopIfTrue="1">
      <formula>MOD(ROW(),2)=0</formula>
    </cfRule>
    <cfRule type="expression" dxfId="854" priority="10" stopIfTrue="1">
      <formula>MOD(ROW(),2)&lt;&gt;0</formula>
    </cfRule>
  </conditionalFormatting>
  <conditionalFormatting sqref="A26:A67">
    <cfRule type="expression" dxfId="853" priority="3" stopIfTrue="1">
      <formula>MOD(ROW(),2)=0</formula>
    </cfRule>
    <cfRule type="expression" dxfId="852" priority="4" stopIfTrue="1">
      <formula>MOD(ROW(),2)&lt;&gt;0</formula>
    </cfRule>
  </conditionalFormatting>
  <conditionalFormatting sqref="B26:M67">
    <cfRule type="expression" dxfId="851" priority="5" stopIfTrue="1">
      <formula>MOD(ROW(),2)=0</formula>
    </cfRule>
    <cfRule type="expression" dxfId="850" priority="6" stopIfTrue="1">
      <formula>MOD(ROW(),2)&lt;&gt;0</formula>
    </cfRule>
  </conditionalFormatting>
  <conditionalFormatting sqref="B18:B21">
    <cfRule type="expression" dxfId="849" priority="1" stopIfTrue="1">
      <formula>MOD(ROW(),2)=0</formula>
    </cfRule>
    <cfRule type="expression" dxfId="848" priority="2" stopIfTrue="1">
      <formula>MOD(ROW(),2)&lt;&gt;0</formula>
    </cfRule>
  </conditionalFormatting>
  <hyperlinks>
    <hyperlink ref="B24" location="Assumptions!A1" display="Assumptions" xr:uid="{284EDA51-D237-4424-B37D-E76600F8626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5546875" style="26" customWidth="1"/>
    <col min="2" max="2" width="40.4414062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P:\AST development\Hosted\Factors Modernisation\Data import\Consolidated Factor Workbooks\2025-02\[NHS S Consolidated Factors 2025-01.xlsm]x-Series Number</v>
      </c>
    </row>
    <row r="6" spans="1:9" x14ac:dyDescent="0.25">
      <c r="A6" s="45" t="s">
        <v>24</v>
      </c>
      <c r="B6" s="46" t="s">
        <v>26</v>
      </c>
    </row>
    <row r="7" spans="1:9" x14ac:dyDescent="0.25">
      <c r="A7" s="47" t="s">
        <v>16</v>
      </c>
      <c r="B7" s="49" t="s">
        <v>56</v>
      </c>
    </row>
    <row r="8" spans="1:9" x14ac:dyDescent="0.25">
      <c r="A8" s="47" t="s">
        <v>49</v>
      </c>
      <c r="B8" s="49" t="s">
        <v>57</v>
      </c>
    </row>
    <row r="9" spans="1:9" ht="12.75" customHeight="1" x14ac:dyDescent="0.25">
      <c r="A9" s="47" t="s">
        <v>17</v>
      </c>
      <c r="B9" s="50" t="s">
        <v>68</v>
      </c>
    </row>
    <row r="10" spans="1:9" ht="12.75" customHeight="1" x14ac:dyDescent="0.25">
      <c r="A10" s="47" t="s">
        <v>2</v>
      </c>
      <c r="B10" s="50" t="s">
        <v>58</v>
      </c>
    </row>
    <row r="11" spans="1:9" x14ac:dyDescent="0.25">
      <c r="A11" s="47" t="s">
        <v>23</v>
      </c>
      <c r="B11" s="50" t="s">
        <v>59</v>
      </c>
    </row>
    <row r="12" spans="1:9" x14ac:dyDescent="0.25">
      <c r="A12" s="47" t="s">
        <v>262</v>
      </c>
      <c r="B12" s="48" t="s">
        <v>263</v>
      </c>
    </row>
    <row r="13" spans="1:9" ht="12.75" customHeight="1" x14ac:dyDescent="0.25">
      <c r="A13" s="47" t="s">
        <v>52</v>
      </c>
      <c r="B13" s="48" t="s">
        <v>60</v>
      </c>
    </row>
    <row r="14" spans="1:9" ht="12.75" customHeight="1" x14ac:dyDescent="0.25">
      <c r="A14" s="47" t="s">
        <v>18</v>
      </c>
      <c r="B14" s="48" t="s">
        <v>61</v>
      </c>
    </row>
    <row r="15" spans="1:9" ht="79.2" x14ac:dyDescent="0.25">
      <c r="A15" s="51" t="s">
        <v>53</v>
      </c>
      <c r="B15" s="52" t="s">
        <v>62</v>
      </c>
    </row>
    <row r="16" spans="1:9" ht="26.4" x14ac:dyDescent="0.25">
      <c r="A16" s="53" t="s">
        <v>54</v>
      </c>
      <c r="B16" s="52" t="s">
        <v>63</v>
      </c>
    </row>
    <row r="17" spans="1:2" ht="52.5" customHeight="1" x14ac:dyDescent="0.25">
      <c r="A17" s="54" t="s">
        <v>55</v>
      </c>
      <c r="B17" s="52" t="s">
        <v>64</v>
      </c>
    </row>
    <row r="18" spans="1:2" ht="26.4" x14ac:dyDescent="0.25">
      <c r="A18" s="51" t="s">
        <v>19</v>
      </c>
      <c r="B18" s="55" t="s">
        <v>65</v>
      </c>
    </row>
    <row r="19" spans="1:2" ht="26.4" x14ac:dyDescent="0.25">
      <c r="A19" s="53" t="s">
        <v>20</v>
      </c>
      <c r="B19" s="55" t="s">
        <v>66</v>
      </c>
    </row>
    <row r="20" spans="1:2" ht="26.4" x14ac:dyDescent="0.25">
      <c r="A20" s="53" t="s">
        <v>260</v>
      </c>
      <c r="B20" s="55" t="s">
        <v>261</v>
      </c>
    </row>
    <row r="22" spans="1:2" x14ac:dyDescent="0.25">
      <c r="B22" s="107" t="str">
        <f>HYPERLINK("#'Factor List'!A1","Back to Factor List")</f>
        <v>Back to Factor List</v>
      </c>
    </row>
    <row r="25" spans="1:2" x14ac:dyDescent="0.25">
      <c r="A25" s="56" t="s">
        <v>67</v>
      </c>
      <c r="B25" s="57"/>
    </row>
    <row r="26" spans="1:2" x14ac:dyDescent="0.25">
      <c r="A26" s="58"/>
      <c r="B26" s="59"/>
    </row>
    <row r="27" spans="1:2" x14ac:dyDescent="0.25">
      <c r="A27" s="60"/>
      <c r="B27" s="61"/>
    </row>
    <row r="28" spans="1:2" x14ac:dyDescent="0.25">
      <c r="A28" s="58"/>
      <c r="B28" s="59"/>
    </row>
    <row r="29" spans="1:2" x14ac:dyDescent="0.25">
      <c r="A29" s="62"/>
      <c r="B29" s="63"/>
    </row>
    <row r="30" spans="1:2" x14ac:dyDescent="0.25">
      <c r="A30" s="64"/>
      <c r="B30" s="65"/>
    </row>
    <row r="31" spans="1:2" x14ac:dyDescent="0.25">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 customHeight="1" x14ac:dyDescent="0.25">
      <c r="A43" s="68"/>
      <c r="B43" s="69"/>
    </row>
    <row r="44" spans="1:2" x14ac:dyDescent="0.25">
      <c r="A44" s="62"/>
      <c r="B44" s="63"/>
    </row>
    <row r="45" spans="1:2" ht="27.6"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DUdf1EQOtn3hplsAK53LBqHdAIZGT5GyGXgC3XDDFQtl334EAmtRRjK7A06fq0KN6Mpi5/WSORBumY+hh1f53Q==" saltValue="OwbN8eq9F9+fmWnzqxfuq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31"/>
  <dimension ref="A1:M72"/>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x-610</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710</v>
      </c>
      <c r="C9" s="83"/>
      <c r="D9" s="83"/>
      <c r="E9" s="83"/>
      <c r="F9" s="83"/>
      <c r="G9" s="83"/>
      <c r="H9" s="83"/>
      <c r="I9" s="83"/>
      <c r="J9" s="83"/>
      <c r="K9" s="83"/>
      <c r="L9" s="83"/>
      <c r="M9" s="83"/>
    </row>
    <row r="10" spans="1:13" x14ac:dyDescent="0.25">
      <c r="A10" s="82" t="s">
        <v>2</v>
      </c>
      <c r="B10" s="83" t="s">
        <v>699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713</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610</v>
      </c>
      <c r="C14" s="83"/>
      <c r="D14" s="83"/>
      <c r="E14" s="83"/>
      <c r="F14" s="83"/>
      <c r="G14" s="83"/>
      <c r="H14" s="83"/>
      <c r="I14" s="83"/>
      <c r="J14" s="83"/>
      <c r="K14" s="83"/>
      <c r="L14" s="83"/>
      <c r="M14" s="83"/>
    </row>
    <row r="15" spans="1:13" x14ac:dyDescent="0.25">
      <c r="A15" s="82" t="s">
        <v>53</v>
      </c>
      <c r="B15" s="83" t="s">
        <v>700</v>
      </c>
      <c r="C15" s="83"/>
      <c r="D15" s="83"/>
      <c r="E15" s="83"/>
      <c r="F15" s="83"/>
      <c r="G15" s="83"/>
      <c r="H15" s="83"/>
      <c r="I15" s="83"/>
      <c r="J15" s="83"/>
      <c r="K15" s="83"/>
      <c r="L15" s="83"/>
      <c r="M15" s="83"/>
    </row>
    <row r="16" spans="1:13" x14ac:dyDescent="0.25">
      <c r="A16" s="82" t="s">
        <v>54</v>
      </c>
      <c r="B16" s="83" t="s">
        <v>750</v>
      </c>
      <c r="C16" s="83"/>
      <c r="D16" s="83"/>
      <c r="E16" s="83"/>
      <c r="F16" s="83"/>
      <c r="G16" s="83"/>
      <c r="H16" s="83"/>
      <c r="I16" s="83"/>
      <c r="J16" s="83"/>
      <c r="K16" s="83"/>
      <c r="L16" s="83"/>
      <c r="M16" s="83"/>
    </row>
    <row r="17" spans="1:13" x14ac:dyDescent="0.25">
      <c r="A17" s="77" t="s">
        <v>735</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28">
        <v>45138</v>
      </c>
      <c r="C18" s="83"/>
      <c r="D18" s="83"/>
      <c r="E18" s="83"/>
      <c r="F18" s="83"/>
      <c r="G18" s="83"/>
      <c r="H18" s="83"/>
      <c r="I18" s="83"/>
      <c r="J18" s="83"/>
      <c r="K18" s="83"/>
      <c r="L18" s="83"/>
      <c r="M18" s="83"/>
    </row>
    <row r="19" spans="1:13" ht="26.4" x14ac:dyDescent="0.25">
      <c r="A19" s="82" t="s">
        <v>20</v>
      </c>
      <c r="B19" s="128">
        <v>45138</v>
      </c>
      <c r="C19" s="83"/>
      <c r="D19" s="83"/>
      <c r="E19" s="83"/>
      <c r="F19" s="83"/>
      <c r="G19" s="83"/>
      <c r="H19" s="83"/>
      <c r="I19" s="83"/>
      <c r="J19" s="83"/>
      <c r="K19" s="83"/>
      <c r="L19" s="83"/>
      <c r="M19" s="83"/>
    </row>
    <row r="20" spans="1:13" x14ac:dyDescent="0.25">
      <c r="A20" s="82" t="s">
        <v>260</v>
      </c>
      <c r="B20" s="79" t="s">
        <v>725</v>
      </c>
      <c r="C20" s="83"/>
      <c r="D20" s="83"/>
      <c r="E20" s="83"/>
      <c r="F20" s="83"/>
      <c r="G20" s="83"/>
      <c r="H20" s="83"/>
      <c r="I20" s="83"/>
      <c r="J20" s="83"/>
      <c r="K20" s="83"/>
      <c r="L20" s="83"/>
      <c r="M20" s="83"/>
    </row>
    <row r="21" spans="1:13" x14ac:dyDescent="0.25">
      <c r="A21" s="82" t="s">
        <v>804</v>
      </c>
      <c r="B21" s="79"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20</v>
      </c>
      <c r="B27" s="117">
        <v>0.16700000000000001</v>
      </c>
      <c r="C27" s="117">
        <v>0.16800000000000001</v>
      </c>
      <c r="D27" s="117">
        <v>0.16800000000000001</v>
      </c>
      <c r="E27" s="117">
        <v>0.16800000000000001</v>
      </c>
      <c r="F27" s="117">
        <v>0.16900000000000001</v>
      </c>
      <c r="G27" s="117">
        <v>0.16900000000000001</v>
      </c>
      <c r="H27" s="117">
        <v>0.17</v>
      </c>
      <c r="I27" s="117">
        <v>0.17</v>
      </c>
      <c r="J27" s="117">
        <v>0.17</v>
      </c>
      <c r="K27" s="117">
        <v>0.17100000000000001</v>
      </c>
      <c r="L27" s="117">
        <v>0.17100000000000001</v>
      </c>
      <c r="M27" s="117">
        <v>0.17199999999999999</v>
      </c>
    </row>
    <row r="28" spans="1:13" x14ac:dyDescent="0.25">
      <c r="A28" s="105">
        <v>21</v>
      </c>
      <c r="B28" s="117">
        <v>0.17199999999999999</v>
      </c>
      <c r="C28" s="117">
        <v>0.17199999999999999</v>
      </c>
      <c r="D28" s="117">
        <v>0.17299999999999999</v>
      </c>
      <c r="E28" s="117">
        <v>0.17299999999999999</v>
      </c>
      <c r="F28" s="117">
        <v>0.17399999999999999</v>
      </c>
      <c r="G28" s="117">
        <v>0.17399999999999999</v>
      </c>
      <c r="H28" s="117">
        <v>0.17399999999999999</v>
      </c>
      <c r="I28" s="117">
        <v>0.17499999999999999</v>
      </c>
      <c r="J28" s="117">
        <v>0.17499999999999999</v>
      </c>
      <c r="K28" s="117">
        <v>0.17599999999999999</v>
      </c>
      <c r="L28" s="117">
        <v>0.17599999999999999</v>
      </c>
      <c r="M28" s="117">
        <v>0.17599999999999999</v>
      </c>
    </row>
    <row r="29" spans="1:13" x14ac:dyDescent="0.25">
      <c r="A29" s="105">
        <v>22</v>
      </c>
      <c r="B29" s="117">
        <v>0.17699999999999999</v>
      </c>
      <c r="C29" s="117">
        <v>0.17699999999999999</v>
      </c>
      <c r="D29" s="117">
        <v>0.17799999999999999</v>
      </c>
      <c r="E29" s="117">
        <v>0.17799999999999999</v>
      </c>
      <c r="F29" s="117">
        <v>0.17899999999999999</v>
      </c>
      <c r="G29" s="117">
        <v>0.17899999999999999</v>
      </c>
      <c r="H29" s="117">
        <v>0.17899999999999999</v>
      </c>
      <c r="I29" s="117">
        <v>0.18</v>
      </c>
      <c r="J29" s="117">
        <v>0.18</v>
      </c>
      <c r="K29" s="117">
        <v>0.18099999999999999</v>
      </c>
      <c r="L29" s="117">
        <v>0.18099999999999999</v>
      </c>
      <c r="M29" s="117">
        <v>0.182</v>
      </c>
    </row>
    <row r="30" spans="1:13" x14ac:dyDescent="0.25">
      <c r="A30" s="105">
        <v>23</v>
      </c>
      <c r="B30" s="117">
        <v>0.182</v>
      </c>
      <c r="C30" s="117">
        <v>0.183</v>
      </c>
      <c r="D30" s="117">
        <v>0.183</v>
      </c>
      <c r="E30" s="117">
        <v>0.183</v>
      </c>
      <c r="F30" s="117">
        <v>0.184</v>
      </c>
      <c r="G30" s="117">
        <v>0.184</v>
      </c>
      <c r="H30" s="117">
        <v>0.185</v>
      </c>
      <c r="I30" s="117">
        <v>0.185</v>
      </c>
      <c r="J30" s="117">
        <v>0.186</v>
      </c>
      <c r="K30" s="117">
        <v>0.186</v>
      </c>
      <c r="L30" s="117">
        <v>0.187</v>
      </c>
      <c r="M30" s="117">
        <v>0.187</v>
      </c>
    </row>
    <row r="31" spans="1:13" x14ac:dyDescent="0.25">
      <c r="A31" s="105">
        <v>24</v>
      </c>
      <c r="B31" s="117">
        <v>0.187</v>
      </c>
      <c r="C31" s="117">
        <v>0.188</v>
      </c>
      <c r="D31" s="117">
        <v>0.188</v>
      </c>
      <c r="E31" s="117">
        <v>0.189</v>
      </c>
      <c r="F31" s="117">
        <v>0.189</v>
      </c>
      <c r="G31" s="117">
        <v>0.19</v>
      </c>
      <c r="H31" s="117">
        <v>0.19</v>
      </c>
      <c r="I31" s="117">
        <v>0.191</v>
      </c>
      <c r="J31" s="117">
        <v>0.191</v>
      </c>
      <c r="K31" s="117">
        <v>0.192</v>
      </c>
      <c r="L31" s="117">
        <v>0.192</v>
      </c>
      <c r="M31" s="117">
        <v>0.193</v>
      </c>
    </row>
    <row r="32" spans="1:13" x14ac:dyDescent="0.25">
      <c r="A32" s="105">
        <v>25</v>
      </c>
      <c r="B32" s="117">
        <v>0.193</v>
      </c>
      <c r="C32" s="117">
        <v>0.19400000000000001</v>
      </c>
      <c r="D32" s="117">
        <v>0.19400000000000001</v>
      </c>
      <c r="E32" s="117">
        <v>0.19500000000000001</v>
      </c>
      <c r="F32" s="117">
        <v>0.19500000000000001</v>
      </c>
      <c r="G32" s="117">
        <v>0.19600000000000001</v>
      </c>
      <c r="H32" s="117">
        <v>0.19600000000000001</v>
      </c>
      <c r="I32" s="117">
        <v>0.19600000000000001</v>
      </c>
      <c r="J32" s="117">
        <v>0.19700000000000001</v>
      </c>
      <c r="K32" s="117">
        <v>0.19700000000000001</v>
      </c>
      <c r="L32" s="117">
        <v>0.19800000000000001</v>
      </c>
      <c r="M32" s="117">
        <v>0.19800000000000001</v>
      </c>
    </row>
    <row r="33" spans="1:13" x14ac:dyDescent="0.25">
      <c r="A33" s="105">
        <v>26</v>
      </c>
      <c r="B33" s="117">
        <v>0.19900000000000001</v>
      </c>
      <c r="C33" s="117">
        <v>0.19900000000000001</v>
      </c>
      <c r="D33" s="117">
        <v>0.2</v>
      </c>
      <c r="E33" s="117">
        <v>0.2</v>
      </c>
      <c r="F33" s="117">
        <v>0.20100000000000001</v>
      </c>
      <c r="G33" s="117">
        <v>0.20100000000000001</v>
      </c>
      <c r="H33" s="117">
        <v>0.20200000000000001</v>
      </c>
      <c r="I33" s="117">
        <v>0.20200000000000001</v>
      </c>
      <c r="J33" s="117">
        <v>0.20300000000000001</v>
      </c>
      <c r="K33" s="117">
        <v>0.20300000000000001</v>
      </c>
      <c r="L33" s="117">
        <v>0.20399999999999999</v>
      </c>
      <c r="M33" s="117">
        <v>0.20499999999999999</v>
      </c>
    </row>
    <row r="34" spans="1:13" x14ac:dyDescent="0.25">
      <c r="A34" s="105">
        <v>27</v>
      </c>
      <c r="B34" s="117">
        <v>0.20499999999999999</v>
      </c>
      <c r="C34" s="117">
        <v>0.20599999999999999</v>
      </c>
      <c r="D34" s="117">
        <v>0.20599999999999999</v>
      </c>
      <c r="E34" s="117">
        <v>0.20699999999999999</v>
      </c>
      <c r="F34" s="117">
        <v>0.20699999999999999</v>
      </c>
      <c r="G34" s="117">
        <v>0.20799999999999999</v>
      </c>
      <c r="H34" s="117">
        <v>0.20799999999999999</v>
      </c>
      <c r="I34" s="117">
        <v>0.20899999999999999</v>
      </c>
      <c r="J34" s="117">
        <v>0.20899999999999999</v>
      </c>
      <c r="K34" s="117">
        <v>0.21</v>
      </c>
      <c r="L34" s="117">
        <v>0.21</v>
      </c>
      <c r="M34" s="117">
        <v>0.21099999999999999</v>
      </c>
    </row>
    <row r="35" spans="1:13" x14ac:dyDescent="0.25">
      <c r="A35" s="105">
        <v>28</v>
      </c>
      <c r="B35" s="117">
        <v>0.21099999999999999</v>
      </c>
      <c r="C35" s="117">
        <v>0.21199999999999999</v>
      </c>
      <c r="D35" s="117">
        <v>0.21299999999999999</v>
      </c>
      <c r="E35" s="117">
        <v>0.21299999999999999</v>
      </c>
      <c r="F35" s="117">
        <v>0.214</v>
      </c>
      <c r="G35" s="117">
        <v>0.214</v>
      </c>
      <c r="H35" s="117">
        <v>0.215</v>
      </c>
      <c r="I35" s="117">
        <v>0.215</v>
      </c>
      <c r="J35" s="117">
        <v>0.216</v>
      </c>
      <c r="K35" s="117">
        <v>0.216</v>
      </c>
      <c r="L35" s="117">
        <v>0.217</v>
      </c>
      <c r="M35" s="117">
        <v>0.218</v>
      </c>
    </row>
    <row r="36" spans="1:13" x14ac:dyDescent="0.25">
      <c r="A36" s="105">
        <v>29</v>
      </c>
      <c r="B36" s="117">
        <v>0.218</v>
      </c>
      <c r="C36" s="117">
        <v>0.219</v>
      </c>
      <c r="D36" s="117">
        <v>0.219</v>
      </c>
      <c r="E36" s="117">
        <v>0.22</v>
      </c>
      <c r="F36" s="117">
        <v>0.22</v>
      </c>
      <c r="G36" s="117">
        <v>0.221</v>
      </c>
      <c r="H36" s="117">
        <v>0.222</v>
      </c>
      <c r="I36" s="117">
        <v>0.222</v>
      </c>
      <c r="J36" s="117">
        <v>0.223</v>
      </c>
      <c r="K36" s="117">
        <v>0.223</v>
      </c>
      <c r="L36" s="117">
        <v>0.224</v>
      </c>
      <c r="M36" s="117">
        <v>0.224</v>
      </c>
    </row>
    <row r="37" spans="1:13" x14ac:dyDescent="0.25">
      <c r="A37" s="105">
        <v>30</v>
      </c>
      <c r="B37" s="117">
        <v>0.22500000000000001</v>
      </c>
      <c r="C37" s="117">
        <v>0.22600000000000001</v>
      </c>
      <c r="D37" s="117">
        <v>0.22600000000000001</v>
      </c>
      <c r="E37" s="117">
        <v>0.22700000000000001</v>
      </c>
      <c r="F37" s="117">
        <v>0.22700000000000001</v>
      </c>
      <c r="G37" s="117">
        <v>0.22800000000000001</v>
      </c>
      <c r="H37" s="117">
        <v>0.22900000000000001</v>
      </c>
      <c r="I37" s="117">
        <v>0.22900000000000001</v>
      </c>
      <c r="J37" s="117">
        <v>0.23</v>
      </c>
      <c r="K37" s="117">
        <v>0.23</v>
      </c>
      <c r="L37" s="117">
        <v>0.23100000000000001</v>
      </c>
      <c r="M37" s="117">
        <v>0.23200000000000001</v>
      </c>
    </row>
    <row r="38" spans="1:13" x14ac:dyDescent="0.25">
      <c r="A38" s="105">
        <v>31</v>
      </c>
      <c r="B38" s="117">
        <v>0.23200000000000001</v>
      </c>
      <c r="C38" s="117">
        <v>0.23300000000000001</v>
      </c>
      <c r="D38" s="117">
        <v>0.23400000000000001</v>
      </c>
      <c r="E38" s="117">
        <v>0.23400000000000001</v>
      </c>
      <c r="F38" s="117">
        <v>0.23499999999999999</v>
      </c>
      <c r="G38" s="117">
        <v>0.23499999999999999</v>
      </c>
      <c r="H38" s="117">
        <v>0.23599999999999999</v>
      </c>
      <c r="I38" s="117">
        <v>0.23699999999999999</v>
      </c>
      <c r="J38" s="117">
        <v>0.23699999999999999</v>
      </c>
      <c r="K38" s="117">
        <v>0.23799999999999999</v>
      </c>
      <c r="L38" s="117">
        <v>0.23899999999999999</v>
      </c>
      <c r="M38" s="117">
        <v>0.23899999999999999</v>
      </c>
    </row>
    <row r="39" spans="1:13" x14ac:dyDescent="0.25">
      <c r="A39" s="105">
        <v>32</v>
      </c>
      <c r="B39" s="117">
        <v>0.24</v>
      </c>
      <c r="C39" s="117">
        <v>0.24099999999999999</v>
      </c>
      <c r="D39" s="117">
        <v>0.24099999999999999</v>
      </c>
      <c r="E39" s="117">
        <v>0.24199999999999999</v>
      </c>
      <c r="F39" s="117">
        <v>0.24299999999999999</v>
      </c>
      <c r="G39" s="117">
        <v>0.24299999999999999</v>
      </c>
      <c r="H39" s="117">
        <v>0.24399999999999999</v>
      </c>
      <c r="I39" s="117">
        <v>0.245</v>
      </c>
      <c r="J39" s="117">
        <v>0.245</v>
      </c>
      <c r="K39" s="117">
        <v>0.246</v>
      </c>
      <c r="L39" s="117">
        <v>0.247</v>
      </c>
      <c r="M39" s="117">
        <v>0.247</v>
      </c>
    </row>
    <row r="40" spans="1:13" x14ac:dyDescent="0.25">
      <c r="A40" s="105">
        <v>33</v>
      </c>
      <c r="B40" s="117">
        <v>0.248</v>
      </c>
      <c r="C40" s="117">
        <v>0.249</v>
      </c>
      <c r="D40" s="117">
        <v>0.249</v>
      </c>
      <c r="E40" s="117">
        <v>0.25</v>
      </c>
      <c r="F40" s="117">
        <v>0.251</v>
      </c>
      <c r="G40" s="117">
        <v>0.251</v>
      </c>
      <c r="H40" s="117">
        <v>0.252</v>
      </c>
      <c r="I40" s="117">
        <v>0.253</v>
      </c>
      <c r="J40" s="117">
        <v>0.253</v>
      </c>
      <c r="K40" s="117">
        <v>0.254</v>
      </c>
      <c r="L40" s="117">
        <v>0.255</v>
      </c>
      <c r="M40" s="117">
        <v>0.25600000000000001</v>
      </c>
    </row>
    <row r="41" spans="1:13" x14ac:dyDescent="0.25">
      <c r="A41" s="105">
        <v>34</v>
      </c>
      <c r="B41" s="117">
        <v>0.25600000000000001</v>
      </c>
      <c r="C41" s="117">
        <v>0.25700000000000001</v>
      </c>
      <c r="D41" s="117">
        <v>0.25800000000000001</v>
      </c>
      <c r="E41" s="117">
        <v>0.25800000000000001</v>
      </c>
      <c r="F41" s="117">
        <v>0.25900000000000001</v>
      </c>
      <c r="G41" s="117">
        <v>0.26</v>
      </c>
      <c r="H41" s="117">
        <v>0.26100000000000001</v>
      </c>
      <c r="I41" s="117">
        <v>0.26100000000000001</v>
      </c>
      <c r="J41" s="117">
        <v>0.26200000000000001</v>
      </c>
      <c r="K41" s="117">
        <v>0.26300000000000001</v>
      </c>
      <c r="L41" s="117">
        <v>0.26300000000000001</v>
      </c>
      <c r="M41" s="117">
        <v>0.26400000000000001</v>
      </c>
    </row>
    <row r="42" spans="1:13" x14ac:dyDescent="0.25">
      <c r="A42" s="105">
        <v>35</v>
      </c>
      <c r="B42" s="117">
        <v>0.26500000000000001</v>
      </c>
      <c r="C42" s="117">
        <v>0.26600000000000001</v>
      </c>
      <c r="D42" s="117">
        <v>0.26600000000000001</v>
      </c>
      <c r="E42" s="117">
        <v>0.26700000000000002</v>
      </c>
      <c r="F42" s="117">
        <v>0.26800000000000002</v>
      </c>
      <c r="G42" s="117">
        <v>0.26900000000000002</v>
      </c>
      <c r="H42" s="117">
        <v>0.27</v>
      </c>
      <c r="I42" s="117">
        <v>0.27</v>
      </c>
      <c r="J42" s="117">
        <v>0.27100000000000002</v>
      </c>
      <c r="K42" s="117">
        <v>0.27200000000000002</v>
      </c>
      <c r="L42" s="117">
        <v>0.27300000000000002</v>
      </c>
      <c r="M42" s="117">
        <v>0.27300000000000002</v>
      </c>
    </row>
    <row r="43" spans="1:13" x14ac:dyDescent="0.25">
      <c r="A43" s="105">
        <v>36</v>
      </c>
      <c r="B43" s="117">
        <v>0.27400000000000002</v>
      </c>
      <c r="C43" s="117">
        <v>0.27500000000000002</v>
      </c>
      <c r="D43" s="117">
        <v>0.27600000000000002</v>
      </c>
      <c r="E43" s="117">
        <v>0.27700000000000002</v>
      </c>
      <c r="F43" s="117">
        <v>0.27700000000000002</v>
      </c>
      <c r="G43" s="117">
        <v>0.27800000000000002</v>
      </c>
      <c r="H43" s="117">
        <v>0.27900000000000003</v>
      </c>
      <c r="I43" s="117">
        <v>0.28000000000000003</v>
      </c>
      <c r="J43" s="117">
        <v>0.28000000000000003</v>
      </c>
      <c r="K43" s="117">
        <v>0.28100000000000003</v>
      </c>
      <c r="L43" s="117">
        <v>0.28199999999999997</v>
      </c>
      <c r="M43" s="117">
        <v>0.28299999999999997</v>
      </c>
    </row>
    <row r="44" spans="1:13" x14ac:dyDescent="0.25">
      <c r="A44" s="105">
        <v>37</v>
      </c>
      <c r="B44" s="117">
        <v>0.28399999999999997</v>
      </c>
      <c r="C44" s="117">
        <v>0.28499999999999998</v>
      </c>
      <c r="D44" s="117">
        <v>0.28499999999999998</v>
      </c>
      <c r="E44" s="117">
        <v>0.28599999999999998</v>
      </c>
      <c r="F44" s="117">
        <v>0.28699999999999998</v>
      </c>
      <c r="G44" s="117">
        <v>0.28799999999999998</v>
      </c>
      <c r="H44" s="117">
        <v>0.28899999999999998</v>
      </c>
      <c r="I44" s="117">
        <v>0.28999999999999998</v>
      </c>
      <c r="J44" s="117">
        <v>0.28999999999999998</v>
      </c>
      <c r="K44" s="117">
        <v>0.29099999999999998</v>
      </c>
      <c r="L44" s="117">
        <v>0.29199999999999998</v>
      </c>
      <c r="M44" s="117">
        <v>0.29299999999999998</v>
      </c>
    </row>
    <row r="45" spans="1:13" x14ac:dyDescent="0.25">
      <c r="A45" s="105">
        <v>38</v>
      </c>
      <c r="B45" s="117">
        <v>0.29399999999999998</v>
      </c>
      <c r="C45" s="117">
        <v>0.29499999999999998</v>
      </c>
      <c r="D45" s="117">
        <v>0.29599999999999999</v>
      </c>
      <c r="E45" s="117">
        <v>0.29599999999999999</v>
      </c>
      <c r="F45" s="117">
        <v>0.29699999999999999</v>
      </c>
      <c r="G45" s="117">
        <v>0.29799999999999999</v>
      </c>
      <c r="H45" s="117">
        <v>0.29899999999999999</v>
      </c>
      <c r="I45" s="117">
        <v>0.3</v>
      </c>
      <c r="J45" s="117">
        <v>0.30099999999999999</v>
      </c>
      <c r="K45" s="117">
        <v>0.30199999999999999</v>
      </c>
      <c r="L45" s="117">
        <v>0.30299999999999999</v>
      </c>
      <c r="M45" s="117">
        <v>0.30299999999999999</v>
      </c>
    </row>
    <row r="46" spans="1:13" x14ac:dyDescent="0.25">
      <c r="A46" s="105">
        <v>39</v>
      </c>
      <c r="B46" s="117">
        <v>0.30399999999999999</v>
      </c>
      <c r="C46" s="117">
        <v>0.30499999999999999</v>
      </c>
      <c r="D46" s="117">
        <v>0.30599999999999999</v>
      </c>
      <c r="E46" s="117">
        <v>0.307</v>
      </c>
      <c r="F46" s="117">
        <v>0.308</v>
      </c>
      <c r="G46" s="117">
        <v>0.309</v>
      </c>
      <c r="H46" s="117">
        <v>0.31</v>
      </c>
      <c r="I46" s="117">
        <v>0.311</v>
      </c>
      <c r="J46" s="117">
        <v>0.312</v>
      </c>
      <c r="K46" s="117">
        <v>0.313</v>
      </c>
      <c r="L46" s="117">
        <v>0.313</v>
      </c>
      <c r="M46" s="117">
        <v>0.314</v>
      </c>
    </row>
    <row r="47" spans="1:13" x14ac:dyDescent="0.25">
      <c r="A47" s="105">
        <v>40</v>
      </c>
      <c r="B47" s="117">
        <v>0.315</v>
      </c>
      <c r="C47" s="117">
        <v>0.316</v>
      </c>
      <c r="D47" s="117">
        <v>0.317</v>
      </c>
      <c r="E47" s="117">
        <v>0.318</v>
      </c>
      <c r="F47" s="117">
        <v>0.31900000000000001</v>
      </c>
      <c r="G47" s="117">
        <v>0.32</v>
      </c>
      <c r="H47" s="117">
        <v>0.32100000000000001</v>
      </c>
      <c r="I47" s="117">
        <v>0.32200000000000001</v>
      </c>
      <c r="J47" s="117">
        <v>0.32300000000000001</v>
      </c>
      <c r="K47" s="117">
        <v>0.32400000000000001</v>
      </c>
      <c r="L47" s="117">
        <v>0.32500000000000001</v>
      </c>
      <c r="M47" s="117">
        <v>0.32600000000000001</v>
      </c>
    </row>
    <row r="48" spans="1:13" x14ac:dyDescent="0.25">
      <c r="A48" s="105">
        <v>41</v>
      </c>
      <c r="B48" s="117">
        <v>0.32700000000000001</v>
      </c>
      <c r="C48" s="117">
        <v>0.32800000000000001</v>
      </c>
      <c r="D48" s="117">
        <v>0.32900000000000001</v>
      </c>
      <c r="E48" s="117">
        <v>0.33</v>
      </c>
      <c r="F48" s="117">
        <v>0.33100000000000002</v>
      </c>
      <c r="G48" s="117">
        <v>0.33200000000000002</v>
      </c>
      <c r="H48" s="117">
        <v>0.33300000000000002</v>
      </c>
      <c r="I48" s="117">
        <v>0.33400000000000002</v>
      </c>
      <c r="J48" s="117">
        <v>0.33500000000000002</v>
      </c>
      <c r="K48" s="117">
        <v>0.33600000000000002</v>
      </c>
      <c r="L48" s="117">
        <v>0.33700000000000002</v>
      </c>
      <c r="M48" s="117">
        <v>0.33800000000000002</v>
      </c>
    </row>
    <row r="49" spans="1:13" x14ac:dyDescent="0.25">
      <c r="A49" s="105">
        <v>42</v>
      </c>
      <c r="B49" s="117">
        <v>0.33900000000000002</v>
      </c>
      <c r="C49" s="117">
        <v>0.34</v>
      </c>
      <c r="D49" s="117">
        <v>0.34100000000000003</v>
      </c>
      <c r="E49" s="117">
        <v>0.34200000000000003</v>
      </c>
      <c r="F49" s="117">
        <v>0.34300000000000003</v>
      </c>
      <c r="G49" s="117">
        <v>0.34499999999999997</v>
      </c>
      <c r="H49" s="117">
        <v>0.34599999999999997</v>
      </c>
      <c r="I49" s="117">
        <v>0.34699999999999998</v>
      </c>
      <c r="J49" s="117">
        <v>0.34799999999999998</v>
      </c>
      <c r="K49" s="117">
        <v>0.34899999999999998</v>
      </c>
      <c r="L49" s="117">
        <v>0.35</v>
      </c>
      <c r="M49" s="117">
        <v>0.35099999999999998</v>
      </c>
    </row>
    <row r="50" spans="1:13" x14ac:dyDescent="0.25">
      <c r="A50" s="105">
        <v>43</v>
      </c>
      <c r="B50" s="117">
        <v>0.35199999999999998</v>
      </c>
      <c r="C50" s="117">
        <v>0.35299999999999998</v>
      </c>
      <c r="D50" s="117">
        <v>0.35399999999999998</v>
      </c>
      <c r="E50" s="117">
        <v>0.35499999999999998</v>
      </c>
      <c r="F50" s="117">
        <v>0.35699999999999998</v>
      </c>
      <c r="G50" s="117">
        <v>0.35799999999999998</v>
      </c>
      <c r="H50" s="117">
        <v>0.35899999999999999</v>
      </c>
      <c r="I50" s="117">
        <v>0.36</v>
      </c>
      <c r="J50" s="117">
        <v>0.36099999999999999</v>
      </c>
      <c r="K50" s="117">
        <v>0.36199999999999999</v>
      </c>
      <c r="L50" s="117">
        <v>0.36299999999999999</v>
      </c>
      <c r="M50" s="117">
        <v>0.36399999999999999</v>
      </c>
    </row>
    <row r="51" spans="1:13" x14ac:dyDescent="0.25">
      <c r="A51" s="105">
        <v>44</v>
      </c>
      <c r="B51" s="117">
        <v>0.36599999999999999</v>
      </c>
      <c r="C51" s="117">
        <v>0.36699999999999999</v>
      </c>
      <c r="D51" s="117">
        <v>0.36799999999999999</v>
      </c>
      <c r="E51" s="117">
        <v>0.36899999999999999</v>
      </c>
      <c r="F51" s="117">
        <v>0.37</v>
      </c>
      <c r="G51" s="117">
        <v>0.372</v>
      </c>
      <c r="H51" s="117">
        <v>0.373</v>
      </c>
      <c r="I51" s="117">
        <v>0.374</v>
      </c>
      <c r="J51" s="117">
        <v>0.375</v>
      </c>
      <c r="K51" s="117">
        <v>0.376</v>
      </c>
      <c r="L51" s="117">
        <v>0.377</v>
      </c>
      <c r="M51" s="117">
        <v>0.379</v>
      </c>
    </row>
    <row r="52" spans="1:13" x14ac:dyDescent="0.25">
      <c r="A52" s="105">
        <v>45</v>
      </c>
      <c r="B52" s="117">
        <v>0.38</v>
      </c>
      <c r="C52" s="117">
        <v>0.38100000000000001</v>
      </c>
      <c r="D52" s="117">
        <v>0.38200000000000001</v>
      </c>
      <c r="E52" s="117">
        <v>0.38400000000000001</v>
      </c>
      <c r="F52" s="117">
        <v>0.38500000000000001</v>
      </c>
      <c r="G52" s="117">
        <v>0.38600000000000001</v>
      </c>
      <c r="H52" s="117">
        <v>0.38700000000000001</v>
      </c>
      <c r="I52" s="117">
        <v>0.38900000000000001</v>
      </c>
      <c r="J52" s="117">
        <v>0.39</v>
      </c>
      <c r="K52" s="117">
        <v>0.39100000000000001</v>
      </c>
      <c r="L52" s="117">
        <v>0.39200000000000002</v>
      </c>
      <c r="M52" s="117">
        <v>0.39400000000000002</v>
      </c>
    </row>
    <row r="53" spans="1:13" x14ac:dyDescent="0.25">
      <c r="A53" s="105">
        <v>46</v>
      </c>
      <c r="B53" s="117">
        <v>0.39500000000000002</v>
      </c>
      <c r="C53" s="117">
        <v>0.39600000000000002</v>
      </c>
      <c r="D53" s="117">
        <v>0.39800000000000002</v>
      </c>
      <c r="E53" s="117">
        <v>0.39900000000000002</v>
      </c>
      <c r="F53" s="117">
        <v>0.4</v>
      </c>
      <c r="G53" s="117">
        <v>0.40200000000000002</v>
      </c>
      <c r="H53" s="117">
        <v>0.40300000000000002</v>
      </c>
      <c r="I53" s="117">
        <v>0.40400000000000003</v>
      </c>
      <c r="J53" s="117">
        <v>0.40600000000000003</v>
      </c>
      <c r="K53" s="117">
        <v>0.40699999999999997</v>
      </c>
      <c r="L53" s="117">
        <v>0.40799999999999997</v>
      </c>
      <c r="M53" s="117">
        <v>0.41</v>
      </c>
    </row>
    <row r="54" spans="1:13" x14ac:dyDescent="0.25">
      <c r="A54" s="105">
        <v>47</v>
      </c>
      <c r="B54" s="117">
        <v>0.41099999999999998</v>
      </c>
      <c r="C54" s="117">
        <v>0.41199999999999998</v>
      </c>
      <c r="D54" s="117">
        <v>0.41399999999999998</v>
      </c>
      <c r="E54" s="117">
        <v>0.41499999999999998</v>
      </c>
      <c r="F54" s="117">
        <v>0.41699999999999998</v>
      </c>
      <c r="G54" s="117">
        <v>0.41799999999999998</v>
      </c>
      <c r="H54" s="117">
        <v>0.41899999999999998</v>
      </c>
      <c r="I54" s="117">
        <v>0.42099999999999999</v>
      </c>
      <c r="J54" s="117">
        <v>0.42199999999999999</v>
      </c>
      <c r="K54" s="117">
        <v>0.42399999999999999</v>
      </c>
      <c r="L54" s="117">
        <v>0.42499999999999999</v>
      </c>
      <c r="M54" s="117">
        <v>0.42599999999999999</v>
      </c>
    </row>
    <row r="55" spans="1:13" x14ac:dyDescent="0.25">
      <c r="A55" s="105">
        <v>48</v>
      </c>
      <c r="B55" s="117">
        <v>0.42799999999999999</v>
      </c>
      <c r="C55" s="117">
        <v>0.42899999999999999</v>
      </c>
      <c r="D55" s="117">
        <v>0.43099999999999999</v>
      </c>
      <c r="E55" s="117">
        <v>0.432</v>
      </c>
      <c r="F55" s="117">
        <v>0.434</v>
      </c>
      <c r="G55" s="117">
        <v>0.435</v>
      </c>
      <c r="H55" s="117">
        <v>0.437</v>
      </c>
      <c r="I55" s="117">
        <v>0.438</v>
      </c>
      <c r="J55" s="117">
        <v>0.44</v>
      </c>
      <c r="K55" s="117">
        <v>0.441</v>
      </c>
      <c r="L55" s="117">
        <v>0.443</v>
      </c>
      <c r="M55" s="117">
        <v>0.44400000000000001</v>
      </c>
    </row>
    <row r="56" spans="1:13" x14ac:dyDescent="0.25">
      <c r="A56" s="105">
        <v>49</v>
      </c>
      <c r="B56" s="117">
        <v>0.44600000000000001</v>
      </c>
      <c r="C56" s="117">
        <v>0.44800000000000001</v>
      </c>
      <c r="D56" s="117">
        <v>0.44900000000000001</v>
      </c>
      <c r="E56" s="117">
        <v>0.45100000000000001</v>
      </c>
      <c r="F56" s="117">
        <v>0.45200000000000001</v>
      </c>
      <c r="G56" s="117">
        <v>0.45400000000000001</v>
      </c>
      <c r="H56" s="117">
        <v>0.45500000000000002</v>
      </c>
      <c r="I56" s="117">
        <v>0.45700000000000002</v>
      </c>
      <c r="J56" s="117">
        <v>0.45900000000000002</v>
      </c>
      <c r="K56" s="117">
        <v>0.46</v>
      </c>
      <c r="L56" s="117">
        <v>0.46200000000000002</v>
      </c>
      <c r="M56" s="117">
        <v>0.46300000000000002</v>
      </c>
    </row>
    <row r="57" spans="1:13" x14ac:dyDescent="0.25">
      <c r="A57" s="105">
        <v>50</v>
      </c>
      <c r="B57" s="117">
        <v>0.46500000000000002</v>
      </c>
      <c r="C57" s="117">
        <v>0.46700000000000003</v>
      </c>
      <c r="D57" s="117">
        <v>0.46800000000000003</v>
      </c>
      <c r="E57" s="117">
        <v>0.47</v>
      </c>
      <c r="F57" s="117">
        <v>0.47199999999999998</v>
      </c>
      <c r="G57" s="117">
        <v>0.47299999999999998</v>
      </c>
      <c r="H57" s="117">
        <v>0.47499999999999998</v>
      </c>
      <c r="I57" s="117">
        <v>0.47699999999999998</v>
      </c>
      <c r="J57" s="117">
        <v>0.47899999999999998</v>
      </c>
      <c r="K57" s="117">
        <v>0.48</v>
      </c>
      <c r="L57" s="117">
        <v>0.48199999999999998</v>
      </c>
      <c r="M57" s="117">
        <v>0.48399999999999999</v>
      </c>
    </row>
    <row r="58" spans="1:13" x14ac:dyDescent="0.25">
      <c r="A58" s="105">
        <v>51</v>
      </c>
      <c r="B58" s="117">
        <v>0.48499999999999999</v>
      </c>
      <c r="C58" s="117">
        <v>0.48699999999999999</v>
      </c>
      <c r="D58" s="117">
        <v>0.48899999999999999</v>
      </c>
      <c r="E58" s="117">
        <v>0.49099999999999999</v>
      </c>
      <c r="F58" s="117">
        <v>0.49299999999999999</v>
      </c>
      <c r="G58" s="117">
        <v>0.49399999999999999</v>
      </c>
      <c r="H58" s="117">
        <v>0.496</v>
      </c>
      <c r="I58" s="117">
        <v>0.498</v>
      </c>
      <c r="J58" s="117">
        <v>0.5</v>
      </c>
      <c r="K58" s="117">
        <v>0.502</v>
      </c>
      <c r="L58" s="117">
        <v>0.503</v>
      </c>
      <c r="M58" s="117">
        <v>0.505</v>
      </c>
    </row>
    <row r="59" spans="1:13" x14ac:dyDescent="0.25">
      <c r="A59" s="105">
        <v>52</v>
      </c>
      <c r="B59" s="117">
        <v>0.50700000000000001</v>
      </c>
      <c r="C59" s="117">
        <v>0.50900000000000001</v>
      </c>
      <c r="D59" s="117">
        <v>0.51100000000000001</v>
      </c>
      <c r="E59" s="117">
        <v>0.51300000000000001</v>
      </c>
      <c r="F59" s="117">
        <v>0.51500000000000001</v>
      </c>
      <c r="G59" s="117">
        <v>0.51700000000000002</v>
      </c>
      <c r="H59" s="117">
        <v>0.51800000000000002</v>
      </c>
      <c r="I59" s="117">
        <v>0.52</v>
      </c>
      <c r="J59" s="117">
        <v>0.52200000000000002</v>
      </c>
      <c r="K59" s="117">
        <v>0.52400000000000002</v>
      </c>
      <c r="L59" s="117">
        <v>0.52600000000000002</v>
      </c>
      <c r="M59" s="117">
        <v>0.52800000000000002</v>
      </c>
    </row>
    <row r="60" spans="1:13" x14ac:dyDescent="0.25">
      <c r="A60" s="105">
        <v>53</v>
      </c>
      <c r="B60" s="117">
        <v>0.53</v>
      </c>
      <c r="C60" s="117">
        <v>0.53200000000000003</v>
      </c>
      <c r="D60" s="117">
        <v>0.53400000000000003</v>
      </c>
      <c r="E60" s="117">
        <v>0.53600000000000003</v>
      </c>
      <c r="F60" s="117">
        <v>0.53800000000000003</v>
      </c>
      <c r="G60" s="117">
        <v>0.54</v>
      </c>
      <c r="H60" s="117">
        <v>0.54200000000000004</v>
      </c>
      <c r="I60" s="117">
        <v>0.54400000000000004</v>
      </c>
      <c r="J60" s="117">
        <v>0.54600000000000004</v>
      </c>
      <c r="K60" s="117">
        <v>0.54900000000000004</v>
      </c>
      <c r="L60" s="117">
        <v>0.55100000000000005</v>
      </c>
      <c r="M60" s="117">
        <v>0.55300000000000005</v>
      </c>
    </row>
    <row r="61" spans="1:13" x14ac:dyDescent="0.25">
      <c r="A61" s="105">
        <v>54</v>
      </c>
      <c r="B61" s="117">
        <v>0.55500000000000005</v>
      </c>
      <c r="C61" s="117">
        <v>0.55700000000000005</v>
      </c>
      <c r="D61" s="117">
        <v>0.55900000000000005</v>
      </c>
      <c r="E61" s="117">
        <v>0.56100000000000005</v>
      </c>
      <c r="F61" s="117">
        <v>0.56399999999999995</v>
      </c>
      <c r="G61" s="117">
        <v>0.56599999999999995</v>
      </c>
      <c r="H61" s="117">
        <v>0.56799999999999995</v>
      </c>
      <c r="I61" s="117">
        <v>0.56999999999999995</v>
      </c>
      <c r="J61" s="117">
        <v>0.57199999999999995</v>
      </c>
      <c r="K61" s="117">
        <v>0.57499999999999996</v>
      </c>
      <c r="L61" s="117">
        <v>0.57699999999999996</v>
      </c>
      <c r="M61" s="117">
        <v>0.57899999999999996</v>
      </c>
    </row>
    <row r="62" spans="1:13" x14ac:dyDescent="0.25">
      <c r="A62" s="105">
        <v>55</v>
      </c>
      <c r="B62" s="117">
        <v>0.58099999999999996</v>
      </c>
      <c r="C62" s="117">
        <v>0.58399999999999996</v>
      </c>
      <c r="D62" s="117">
        <v>0.58599999999999997</v>
      </c>
      <c r="E62" s="117">
        <v>0.58799999999999997</v>
      </c>
      <c r="F62" s="117">
        <v>0.59099999999999997</v>
      </c>
      <c r="G62" s="117">
        <v>0.59299999999999997</v>
      </c>
      <c r="H62" s="117">
        <v>0.59499999999999997</v>
      </c>
      <c r="I62" s="117">
        <v>0.59799999999999998</v>
      </c>
      <c r="J62" s="117">
        <v>0.6</v>
      </c>
      <c r="K62" s="117">
        <v>0.60299999999999998</v>
      </c>
      <c r="L62" s="117">
        <v>0.60499999999999998</v>
      </c>
      <c r="M62" s="117">
        <v>0.60699999999999998</v>
      </c>
    </row>
    <row r="63" spans="1:13" x14ac:dyDescent="0.25">
      <c r="A63" s="105">
        <v>56</v>
      </c>
      <c r="B63" s="117">
        <v>0.61</v>
      </c>
      <c r="C63" s="117">
        <v>0.61199999999999999</v>
      </c>
      <c r="D63" s="117">
        <v>0.61499999999999999</v>
      </c>
      <c r="E63" s="117">
        <v>0.61699999999999999</v>
      </c>
      <c r="F63" s="117">
        <v>0.62</v>
      </c>
      <c r="G63" s="117">
        <v>0.622</v>
      </c>
      <c r="H63" s="117">
        <v>0.625</v>
      </c>
      <c r="I63" s="117">
        <v>0.628</v>
      </c>
      <c r="J63" s="117">
        <v>0.63</v>
      </c>
      <c r="K63" s="117">
        <v>0.63300000000000001</v>
      </c>
      <c r="L63" s="117">
        <v>0.63500000000000001</v>
      </c>
      <c r="M63" s="117">
        <v>0.63800000000000001</v>
      </c>
    </row>
    <row r="64" spans="1:13" x14ac:dyDescent="0.25">
      <c r="A64" s="105">
        <v>57</v>
      </c>
      <c r="B64" s="117">
        <v>0.64</v>
      </c>
      <c r="C64" s="117">
        <v>0.64300000000000002</v>
      </c>
      <c r="D64" s="117">
        <v>0.64600000000000002</v>
      </c>
      <c r="E64" s="117">
        <v>0.64900000000000002</v>
      </c>
      <c r="F64" s="117">
        <v>0.65100000000000002</v>
      </c>
      <c r="G64" s="117">
        <v>0.65400000000000003</v>
      </c>
      <c r="H64" s="117">
        <v>0.65700000000000003</v>
      </c>
      <c r="I64" s="117">
        <v>0.66</v>
      </c>
      <c r="J64" s="117">
        <v>0.66200000000000003</v>
      </c>
      <c r="K64" s="117">
        <v>0.66500000000000004</v>
      </c>
      <c r="L64" s="117">
        <v>0.66800000000000004</v>
      </c>
      <c r="M64" s="117">
        <v>0.67100000000000004</v>
      </c>
    </row>
    <row r="65" spans="1:13" x14ac:dyDescent="0.25">
      <c r="A65" s="105">
        <v>58</v>
      </c>
      <c r="B65" s="117">
        <v>0.67300000000000004</v>
      </c>
      <c r="C65" s="117">
        <v>0.67600000000000005</v>
      </c>
      <c r="D65" s="117">
        <v>0.67900000000000005</v>
      </c>
      <c r="E65" s="117">
        <v>0.68200000000000005</v>
      </c>
      <c r="F65" s="117">
        <v>0.68500000000000005</v>
      </c>
      <c r="G65" s="117">
        <v>0.68799999999999994</v>
      </c>
      <c r="H65" s="117">
        <v>0.69099999999999995</v>
      </c>
      <c r="I65" s="117">
        <v>0.69399999999999995</v>
      </c>
      <c r="J65" s="117">
        <v>0.69699999999999995</v>
      </c>
      <c r="K65" s="117">
        <v>0.7</v>
      </c>
      <c r="L65" s="117">
        <v>0.70299999999999996</v>
      </c>
      <c r="M65" s="117">
        <v>0.70599999999999996</v>
      </c>
    </row>
    <row r="66" spans="1:13" x14ac:dyDescent="0.25">
      <c r="A66" s="105">
        <v>59</v>
      </c>
      <c r="B66" s="117">
        <v>0.70899999999999996</v>
      </c>
      <c r="C66" s="117">
        <v>0.71199999999999997</v>
      </c>
      <c r="D66" s="117">
        <v>0.71599999999999997</v>
      </c>
      <c r="E66" s="117">
        <v>0.71899999999999997</v>
      </c>
      <c r="F66" s="117">
        <v>0.72199999999999998</v>
      </c>
      <c r="G66" s="117">
        <v>0.72499999999999998</v>
      </c>
      <c r="H66" s="117">
        <v>0.72799999999999998</v>
      </c>
      <c r="I66" s="117">
        <v>0.73199999999999998</v>
      </c>
      <c r="J66" s="117">
        <v>0.73499999999999999</v>
      </c>
      <c r="K66" s="117">
        <v>0.73799999999999999</v>
      </c>
      <c r="L66" s="117">
        <v>0.74099999999999999</v>
      </c>
      <c r="M66" s="117">
        <v>0.745</v>
      </c>
    </row>
    <row r="67" spans="1:13" x14ac:dyDescent="0.25">
      <c r="A67" s="105">
        <v>60</v>
      </c>
      <c r="B67" s="117">
        <v>0.748</v>
      </c>
      <c r="C67" s="117">
        <v>0.751</v>
      </c>
      <c r="D67" s="117">
        <v>0.755</v>
      </c>
      <c r="E67" s="117">
        <v>0.75800000000000001</v>
      </c>
      <c r="F67" s="117">
        <v>0.76200000000000001</v>
      </c>
      <c r="G67" s="117">
        <v>0.76500000000000001</v>
      </c>
      <c r="H67" s="117">
        <v>0.76900000000000002</v>
      </c>
      <c r="I67" s="117">
        <v>0.77200000000000002</v>
      </c>
      <c r="J67" s="117">
        <v>0.77600000000000002</v>
      </c>
      <c r="K67" s="117">
        <v>0.77900000000000003</v>
      </c>
      <c r="L67" s="117">
        <v>0.78300000000000003</v>
      </c>
      <c r="M67" s="117">
        <v>0.78600000000000003</v>
      </c>
    </row>
    <row r="68" spans="1:13" x14ac:dyDescent="0.25">
      <c r="A68" s="105">
        <v>61</v>
      </c>
      <c r="B68" s="117">
        <v>0.79</v>
      </c>
      <c r="C68" s="117">
        <v>0.79400000000000004</v>
      </c>
      <c r="D68" s="117">
        <v>0.79800000000000004</v>
      </c>
      <c r="E68" s="117">
        <v>0.80200000000000005</v>
      </c>
      <c r="F68" s="117">
        <v>0.80500000000000005</v>
      </c>
      <c r="G68" s="117">
        <v>0.80900000000000005</v>
      </c>
      <c r="H68" s="117">
        <v>0.81299999999999994</v>
      </c>
      <c r="I68" s="117">
        <v>0.81699999999999995</v>
      </c>
      <c r="J68" s="117">
        <v>0.82099999999999995</v>
      </c>
      <c r="K68" s="117">
        <v>0.82499999999999996</v>
      </c>
      <c r="L68" s="117">
        <v>0.82799999999999996</v>
      </c>
      <c r="M68" s="117">
        <v>0.83199999999999996</v>
      </c>
    </row>
    <row r="69" spans="1:13" x14ac:dyDescent="0.25">
      <c r="A69" s="105">
        <v>62</v>
      </c>
      <c r="B69" s="117">
        <v>0.83599999999999997</v>
      </c>
      <c r="C69" s="117">
        <v>0.84</v>
      </c>
      <c r="D69" s="117">
        <v>0.84499999999999997</v>
      </c>
      <c r="E69" s="117">
        <v>0.84899999999999998</v>
      </c>
      <c r="F69" s="117">
        <v>0.85299999999999998</v>
      </c>
      <c r="G69" s="117">
        <v>0.85699999999999998</v>
      </c>
      <c r="H69" s="117">
        <v>0.86099999999999999</v>
      </c>
      <c r="I69" s="117">
        <v>0.86499999999999999</v>
      </c>
      <c r="J69" s="117">
        <v>0.87</v>
      </c>
      <c r="K69" s="117">
        <v>0.874</v>
      </c>
      <c r="L69" s="117">
        <v>0.878</v>
      </c>
      <c r="M69" s="117">
        <v>0.88200000000000001</v>
      </c>
    </row>
    <row r="70" spans="1:13" x14ac:dyDescent="0.25">
      <c r="A70" s="105">
        <v>63</v>
      </c>
      <c r="B70" s="117">
        <v>0.88700000000000001</v>
      </c>
      <c r="C70" s="117">
        <v>0.89100000000000001</v>
      </c>
      <c r="D70" s="117">
        <v>0.89600000000000002</v>
      </c>
      <c r="E70" s="117">
        <v>0.9</v>
      </c>
      <c r="F70" s="117">
        <v>0.90500000000000003</v>
      </c>
      <c r="G70" s="117">
        <v>0.90900000000000003</v>
      </c>
      <c r="H70" s="117">
        <v>0.91400000000000003</v>
      </c>
      <c r="I70" s="117">
        <v>0.91900000000000004</v>
      </c>
      <c r="J70" s="117">
        <v>0.92300000000000004</v>
      </c>
      <c r="K70" s="117">
        <v>0.92800000000000005</v>
      </c>
      <c r="L70" s="117">
        <v>0.93200000000000005</v>
      </c>
      <c r="M70" s="117">
        <v>0.93700000000000006</v>
      </c>
    </row>
    <row r="71" spans="1:13" x14ac:dyDescent="0.25">
      <c r="A71" s="105">
        <v>64</v>
      </c>
      <c r="B71" s="117">
        <v>0.94199999999999995</v>
      </c>
      <c r="C71" s="117">
        <v>0.94699999999999995</v>
      </c>
      <c r="D71" s="117">
        <v>0.95199999999999996</v>
      </c>
      <c r="E71" s="117">
        <v>0.95699999999999996</v>
      </c>
      <c r="F71" s="117">
        <v>0.96199999999999997</v>
      </c>
      <c r="G71" s="117">
        <v>0.96699999999999997</v>
      </c>
      <c r="H71" s="117">
        <v>0.97199999999999998</v>
      </c>
      <c r="I71" s="117">
        <v>0.97699999999999998</v>
      </c>
      <c r="J71" s="117">
        <v>0.98199999999999998</v>
      </c>
      <c r="K71" s="117">
        <v>0.98699999999999999</v>
      </c>
      <c r="L71" s="117">
        <v>0.99199999999999999</v>
      </c>
      <c r="M71" s="117">
        <v>0.997</v>
      </c>
    </row>
    <row r="72" spans="1:13" x14ac:dyDescent="0.25">
      <c r="A72" s="105">
        <v>65</v>
      </c>
      <c r="B72" s="117">
        <v>1</v>
      </c>
      <c r="C72" s="117"/>
      <c r="D72" s="117"/>
      <c r="E72" s="117"/>
      <c r="F72" s="117"/>
      <c r="G72" s="117"/>
      <c r="H72" s="117"/>
      <c r="I72" s="117"/>
      <c r="J72" s="117"/>
      <c r="K72" s="117"/>
      <c r="L72" s="117"/>
      <c r="M72" s="117"/>
    </row>
  </sheetData>
  <sheetProtection algorithmName="SHA-512" hashValue="/7l6SzRE0hMr9AGeMAe5mjeh9nYNBJYpK7sEkIsMLUOSNif4CAxNWlmMATcgxG3Msr3ttPkV6E5zJgmROEUbEQ==" saltValue="Nf6Jv2K8k1d6YALcSQ66Fg==" spinCount="100000" sheet="1" objects="1" scenarios="1"/>
  <conditionalFormatting sqref="A6:A16 A18:A21">
    <cfRule type="expression" dxfId="847" priority="21" stopIfTrue="1">
      <formula>MOD(ROW(),2)=0</formula>
    </cfRule>
    <cfRule type="expression" dxfId="846" priority="22" stopIfTrue="1">
      <formula>MOD(ROW(),2)&lt;&gt;0</formula>
    </cfRule>
  </conditionalFormatting>
  <conditionalFormatting sqref="B6:M6 B8:M15 C7:M7 C16:M21">
    <cfRule type="expression" dxfId="845" priority="23" stopIfTrue="1">
      <formula>MOD(ROW(),2)=0</formula>
    </cfRule>
    <cfRule type="expression" dxfId="844" priority="24" stopIfTrue="1">
      <formula>MOD(ROW(),2)&lt;&gt;0</formula>
    </cfRule>
  </conditionalFormatting>
  <conditionalFormatting sqref="B7">
    <cfRule type="expression" dxfId="843" priority="15" stopIfTrue="1">
      <formula>MOD(ROW(),2)=0</formula>
    </cfRule>
    <cfRule type="expression" dxfId="842" priority="16" stopIfTrue="1">
      <formula>MOD(ROW(),2)&lt;&gt;0</formula>
    </cfRule>
  </conditionalFormatting>
  <conditionalFormatting sqref="B16">
    <cfRule type="expression" dxfId="841" priority="13" stopIfTrue="1">
      <formula>MOD(ROW(),2)=0</formula>
    </cfRule>
    <cfRule type="expression" dxfId="840" priority="14" stopIfTrue="1">
      <formula>MOD(ROW(),2)&lt;&gt;0</formula>
    </cfRule>
  </conditionalFormatting>
  <conditionalFormatting sqref="A17">
    <cfRule type="expression" dxfId="839" priority="11" stopIfTrue="1">
      <formula>MOD(ROW(),2)=0</formula>
    </cfRule>
    <cfRule type="expression" dxfId="838" priority="12" stopIfTrue="1">
      <formula>MOD(ROW(),2)&lt;&gt;0</formula>
    </cfRule>
  </conditionalFormatting>
  <conditionalFormatting sqref="B17">
    <cfRule type="expression" dxfId="837" priority="9" stopIfTrue="1">
      <formula>MOD(ROW(),2)=0</formula>
    </cfRule>
    <cfRule type="expression" dxfId="836" priority="10" stopIfTrue="1">
      <formula>MOD(ROW(),2)&lt;&gt;0</formula>
    </cfRule>
  </conditionalFormatting>
  <conditionalFormatting sqref="A26:A72">
    <cfRule type="expression" dxfId="835" priority="3" stopIfTrue="1">
      <formula>MOD(ROW(),2)=0</formula>
    </cfRule>
    <cfRule type="expression" dxfId="834" priority="4" stopIfTrue="1">
      <formula>MOD(ROW(),2)&lt;&gt;0</formula>
    </cfRule>
  </conditionalFormatting>
  <conditionalFormatting sqref="B26:M72">
    <cfRule type="expression" dxfId="833" priority="5" stopIfTrue="1">
      <formula>MOD(ROW(),2)=0</formula>
    </cfRule>
    <cfRule type="expression" dxfId="832" priority="6" stopIfTrue="1">
      <formula>MOD(ROW(),2)&lt;&gt;0</formula>
    </cfRule>
  </conditionalFormatting>
  <conditionalFormatting sqref="B18:B21">
    <cfRule type="expression" dxfId="831" priority="1" stopIfTrue="1">
      <formula>MOD(ROW(),2)=0</formula>
    </cfRule>
    <cfRule type="expression" dxfId="830" priority="2" stopIfTrue="1">
      <formula>MOD(ROW(),2)&lt;&gt;0</formula>
    </cfRule>
  </conditionalFormatting>
  <hyperlinks>
    <hyperlink ref="B24" location="Assumptions!A1" display="Assumptions" xr:uid="{5A91DC3A-9F80-445D-9464-7B94FCCF2B2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32"/>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x-611</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710</v>
      </c>
    </row>
    <row r="10" spans="1:9" ht="52.8" x14ac:dyDescent="0.25">
      <c r="A10" s="82" t="s">
        <v>2</v>
      </c>
      <c r="B10" s="83" t="s">
        <v>695</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611</v>
      </c>
    </row>
    <row r="15" spans="1:9" x14ac:dyDescent="0.25">
      <c r="A15" s="82" t="s">
        <v>53</v>
      </c>
      <c r="B15" s="83" t="s">
        <v>701</v>
      </c>
    </row>
    <row r="16" spans="1:9" x14ac:dyDescent="0.25">
      <c r="A16" s="82" t="s">
        <v>54</v>
      </c>
      <c r="B16" s="83" t="s">
        <v>748</v>
      </c>
    </row>
    <row r="17" spans="1:2" ht="105.6" x14ac:dyDescent="0.25">
      <c r="A17" s="77" t="s">
        <v>735</v>
      </c>
      <c r="B17" s="83" t="str">
        <f>INDEX('Factor List'!$L:$L,MATCH(B$15,'Factor List'!$J:$J,0))</f>
        <v>Reduction to benefits due to Scheme Pays Annual Allowance and Lifetime Allowance Tax Charges, dated 11 November 2019</v>
      </c>
    </row>
    <row r="18" spans="1:2" x14ac:dyDescent="0.25">
      <c r="A18" s="82" t="s">
        <v>19</v>
      </c>
      <c r="B18" s="128">
        <v>45138</v>
      </c>
    </row>
    <row r="19" spans="1:2" ht="26.4" x14ac:dyDescent="0.25">
      <c r="A19" s="82" t="s">
        <v>20</v>
      </c>
      <c r="B19" s="128">
        <v>45138</v>
      </c>
    </row>
    <row r="20" spans="1:2" x14ac:dyDescent="0.25">
      <c r="A20" s="82" t="s">
        <v>260</v>
      </c>
      <c r="B20" s="79" t="s">
        <v>725</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row r="26" spans="1:2" ht="39.6" x14ac:dyDescent="0.25">
      <c r="A26" s="104" t="s">
        <v>273</v>
      </c>
      <c r="B26" s="104" t="s">
        <v>711</v>
      </c>
    </row>
    <row r="27" spans="1:2" x14ac:dyDescent="0.25">
      <c r="A27" s="105">
        <v>20</v>
      </c>
      <c r="B27" s="106">
        <v>9.56</v>
      </c>
    </row>
    <row r="28" spans="1:2" x14ac:dyDescent="0.25">
      <c r="A28" s="105">
        <v>21</v>
      </c>
      <c r="B28" s="106">
        <v>9.6999999999999993</v>
      </c>
    </row>
    <row r="29" spans="1:2" x14ac:dyDescent="0.25">
      <c r="A29" s="105">
        <v>22</v>
      </c>
      <c r="B29" s="106">
        <v>9.84</v>
      </c>
    </row>
    <row r="30" spans="1:2" x14ac:dyDescent="0.25">
      <c r="A30" s="105">
        <v>23</v>
      </c>
      <c r="B30" s="106">
        <v>9.99</v>
      </c>
    </row>
    <row r="31" spans="1:2" x14ac:dyDescent="0.25">
      <c r="A31" s="105">
        <v>24</v>
      </c>
      <c r="B31" s="106">
        <v>10.130000000000001</v>
      </c>
    </row>
    <row r="32" spans="1:2" x14ac:dyDescent="0.25">
      <c r="A32" s="105">
        <v>25</v>
      </c>
      <c r="B32" s="106">
        <v>10.28</v>
      </c>
    </row>
    <row r="33" spans="1:2" x14ac:dyDescent="0.25">
      <c r="A33" s="105">
        <v>26</v>
      </c>
      <c r="B33" s="106">
        <v>10.43</v>
      </c>
    </row>
    <row r="34" spans="1:2" x14ac:dyDescent="0.25">
      <c r="A34" s="105">
        <v>27</v>
      </c>
      <c r="B34" s="106">
        <v>10.58</v>
      </c>
    </row>
    <row r="35" spans="1:2" x14ac:dyDescent="0.25">
      <c r="A35" s="105">
        <v>28</v>
      </c>
      <c r="B35" s="106">
        <v>10.73</v>
      </c>
    </row>
    <row r="36" spans="1:2" x14ac:dyDescent="0.25">
      <c r="A36" s="105">
        <v>29</v>
      </c>
      <c r="B36" s="106">
        <v>10.89</v>
      </c>
    </row>
    <row r="37" spans="1:2" x14ac:dyDescent="0.25">
      <c r="A37" s="105">
        <v>30</v>
      </c>
      <c r="B37" s="106">
        <v>11.04</v>
      </c>
    </row>
    <row r="38" spans="1:2" x14ac:dyDescent="0.25">
      <c r="A38" s="105">
        <v>31</v>
      </c>
      <c r="B38" s="106">
        <v>11.2</v>
      </c>
    </row>
    <row r="39" spans="1:2" x14ac:dyDescent="0.25">
      <c r="A39" s="105">
        <v>32</v>
      </c>
      <c r="B39" s="106">
        <v>11.37</v>
      </c>
    </row>
    <row r="40" spans="1:2" x14ac:dyDescent="0.25">
      <c r="A40" s="105">
        <v>33</v>
      </c>
      <c r="B40" s="106">
        <v>11.53</v>
      </c>
    </row>
    <row r="41" spans="1:2" x14ac:dyDescent="0.25">
      <c r="A41" s="105">
        <v>34</v>
      </c>
      <c r="B41" s="106">
        <v>11.7</v>
      </c>
    </row>
    <row r="42" spans="1:2" x14ac:dyDescent="0.25">
      <c r="A42" s="105">
        <v>35</v>
      </c>
      <c r="B42" s="106">
        <v>11.87</v>
      </c>
    </row>
    <row r="43" spans="1:2" x14ac:dyDescent="0.25">
      <c r="A43" s="105">
        <v>36</v>
      </c>
      <c r="B43" s="106">
        <v>12.04</v>
      </c>
    </row>
    <row r="44" spans="1:2" x14ac:dyDescent="0.25">
      <c r="A44" s="105">
        <v>37</v>
      </c>
      <c r="B44" s="106">
        <v>12.22</v>
      </c>
    </row>
    <row r="45" spans="1:2" x14ac:dyDescent="0.25">
      <c r="A45" s="105">
        <v>38</v>
      </c>
      <c r="B45" s="106">
        <v>12.4</v>
      </c>
    </row>
    <row r="46" spans="1:2" x14ac:dyDescent="0.25">
      <c r="A46" s="105">
        <v>39</v>
      </c>
      <c r="B46" s="106">
        <v>12.58</v>
      </c>
    </row>
    <row r="47" spans="1:2" x14ac:dyDescent="0.25">
      <c r="A47" s="105">
        <v>40</v>
      </c>
      <c r="B47" s="106">
        <v>12.76</v>
      </c>
    </row>
    <row r="48" spans="1:2" x14ac:dyDescent="0.25">
      <c r="A48" s="105">
        <v>41</v>
      </c>
      <c r="B48" s="106">
        <v>12.95</v>
      </c>
    </row>
    <row r="49" spans="1:2" x14ac:dyDescent="0.25">
      <c r="A49" s="105">
        <v>42</v>
      </c>
      <c r="B49" s="106">
        <v>13.14</v>
      </c>
    </row>
    <row r="50" spans="1:2" x14ac:dyDescent="0.25">
      <c r="A50" s="105">
        <v>43</v>
      </c>
      <c r="B50" s="106">
        <v>13.34</v>
      </c>
    </row>
    <row r="51" spans="1:2" x14ac:dyDescent="0.25">
      <c r="A51" s="105">
        <v>44</v>
      </c>
      <c r="B51" s="106">
        <v>13.53</v>
      </c>
    </row>
    <row r="52" spans="1:2" x14ac:dyDescent="0.25">
      <c r="A52" s="105">
        <v>45</v>
      </c>
      <c r="B52" s="106">
        <v>13.74</v>
      </c>
    </row>
    <row r="53" spans="1:2" x14ac:dyDescent="0.25">
      <c r="A53" s="105">
        <v>46</v>
      </c>
      <c r="B53" s="106">
        <v>13.94</v>
      </c>
    </row>
    <row r="54" spans="1:2" x14ac:dyDescent="0.25">
      <c r="A54" s="105">
        <v>47</v>
      </c>
      <c r="B54" s="106">
        <v>14.15</v>
      </c>
    </row>
    <row r="55" spans="1:2" x14ac:dyDescent="0.25">
      <c r="A55" s="105">
        <v>48</v>
      </c>
      <c r="B55" s="106">
        <v>14.36</v>
      </c>
    </row>
    <row r="56" spans="1:2" x14ac:dyDescent="0.25">
      <c r="A56" s="105">
        <v>49</v>
      </c>
      <c r="B56" s="106">
        <v>14.58</v>
      </c>
    </row>
    <row r="57" spans="1:2" x14ac:dyDescent="0.25">
      <c r="A57" s="105">
        <v>50</v>
      </c>
      <c r="B57" s="106">
        <v>14.81</v>
      </c>
    </row>
    <row r="58" spans="1:2" x14ac:dyDescent="0.25">
      <c r="A58" s="105">
        <v>51</v>
      </c>
      <c r="B58" s="106">
        <v>15.03</v>
      </c>
    </row>
    <row r="59" spans="1:2" x14ac:dyDescent="0.25">
      <c r="A59" s="105">
        <v>52</v>
      </c>
      <c r="B59" s="106">
        <v>15.27</v>
      </c>
    </row>
    <row r="60" spans="1:2" x14ac:dyDescent="0.25">
      <c r="A60" s="105">
        <v>53</v>
      </c>
      <c r="B60" s="106">
        <v>15.5</v>
      </c>
    </row>
    <row r="61" spans="1:2" x14ac:dyDescent="0.25">
      <c r="A61" s="105">
        <v>54</v>
      </c>
      <c r="B61" s="106">
        <v>15.75</v>
      </c>
    </row>
    <row r="62" spans="1:2" x14ac:dyDescent="0.25">
      <c r="A62" s="105">
        <v>55</v>
      </c>
      <c r="B62" s="106">
        <v>16</v>
      </c>
    </row>
    <row r="63" spans="1:2" x14ac:dyDescent="0.25">
      <c r="A63" s="105">
        <v>56</v>
      </c>
      <c r="B63" s="106">
        <v>16.25</v>
      </c>
    </row>
    <row r="64" spans="1:2" x14ac:dyDescent="0.25">
      <c r="A64" s="105">
        <v>57</v>
      </c>
      <c r="B64" s="106">
        <v>16.52</v>
      </c>
    </row>
    <row r="65" spans="1:2" x14ac:dyDescent="0.25">
      <c r="A65" s="105">
        <v>58</v>
      </c>
      <c r="B65" s="106">
        <v>16.79</v>
      </c>
    </row>
    <row r="66" spans="1:2" x14ac:dyDescent="0.25">
      <c r="A66" s="105">
        <v>59</v>
      </c>
      <c r="B66" s="106">
        <v>17.07</v>
      </c>
    </row>
    <row r="67" spans="1:2" x14ac:dyDescent="0.25">
      <c r="A67" s="105">
        <v>60</v>
      </c>
      <c r="B67" s="106">
        <v>17.37</v>
      </c>
    </row>
    <row r="68" spans="1:2" x14ac:dyDescent="0.25">
      <c r="A68" s="105">
        <v>61</v>
      </c>
      <c r="B68" s="106">
        <v>17.670000000000002</v>
      </c>
    </row>
    <row r="69" spans="1:2" x14ac:dyDescent="0.25">
      <c r="A69" s="105">
        <v>62</v>
      </c>
      <c r="B69" s="106">
        <v>17.989999999999998</v>
      </c>
    </row>
    <row r="70" spans="1:2" x14ac:dyDescent="0.25">
      <c r="A70" s="105">
        <v>63</v>
      </c>
      <c r="B70" s="106">
        <v>18.309999999999999</v>
      </c>
    </row>
    <row r="71" spans="1:2" x14ac:dyDescent="0.25">
      <c r="A71" s="105">
        <v>64</v>
      </c>
      <c r="B71" s="106">
        <v>18.66</v>
      </c>
    </row>
    <row r="72" spans="1:2" x14ac:dyDescent="0.25">
      <c r="A72" s="105">
        <v>65</v>
      </c>
      <c r="B72" s="106">
        <v>18.5</v>
      </c>
    </row>
    <row r="73" spans="1:2" x14ac:dyDescent="0.25">
      <c r="A73" s="105">
        <v>66</v>
      </c>
      <c r="B73" s="106">
        <v>17.84</v>
      </c>
    </row>
    <row r="74" spans="1:2" x14ac:dyDescent="0.25">
      <c r="A74" s="105">
        <v>67</v>
      </c>
      <c r="B74" s="106">
        <v>17.170000000000002</v>
      </c>
    </row>
    <row r="75" spans="1:2" x14ac:dyDescent="0.25">
      <c r="A75" s="105">
        <v>68</v>
      </c>
      <c r="B75" s="106">
        <v>16.510000000000002</v>
      </c>
    </row>
    <row r="76" spans="1:2" x14ac:dyDescent="0.25">
      <c r="A76" s="105">
        <v>69</v>
      </c>
      <c r="B76" s="106">
        <v>15.85</v>
      </c>
    </row>
    <row r="77" spans="1:2" x14ac:dyDescent="0.25">
      <c r="A77" s="105">
        <v>70</v>
      </c>
      <c r="B77" s="106">
        <v>15.19</v>
      </c>
    </row>
    <row r="78" spans="1:2" x14ac:dyDescent="0.25">
      <c r="A78" s="105">
        <v>71</v>
      </c>
      <c r="B78" s="106">
        <v>14.53</v>
      </c>
    </row>
    <row r="79" spans="1:2" x14ac:dyDescent="0.25">
      <c r="A79" s="105">
        <v>72</v>
      </c>
      <c r="B79" s="106">
        <v>13.87</v>
      </c>
    </row>
    <row r="80" spans="1:2" x14ac:dyDescent="0.25">
      <c r="A80" s="105">
        <v>73</v>
      </c>
      <c r="B80" s="106">
        <v>13.22</v>
      </c>
    </row>
    <row r="81" spans="1:2" x14ac:dyDescent="0.25">
      <c r="A81" s="105">
        <v>74</v>
      </c>
      <c r="B81" s="106">
        <v>12.57</v>
      </c>
    </row>
  </sheetData>
  <sheetProtection algorithmName="SHA-512" hashValue="/KbtWv3xOlBDslWDCug3l3L4y48AFU7NTWrCMvYCLmYi800jrdGuwTeG/ICQfHAC+zfKKzfzdMQnxrA1R7mYbg==" saltValue="kHgxiC6FxToLvSGB7Tw20Q==" spinCount="100000" sheet="1" objects="1" scenarios="1"/>
  <conditionalFormatting sqref="A6:A16 A18:A21">
    <cfRule type="expression" dxfId="829" priority="21" stopIfTrue="1">
      <formula>MOD(ROW(),2)=0</formula>
    </cfRule>
    <cfRule type="expression" dxfId="828" priority="22" stopIfTrue="1">
      <formula>MOD(ROW(),2)&lt;&gt;0</formula>
    </cfRule>
  </conditionalFormatting>
  <conditionalFormatting sqref="B6 B8:B15">
    <cfRule type="expression" dxfId="827" priority="23" stopIfTrue="1">
      <formula>MOD(ROW(),2)=0</formula>
    </cfRule>
    <cfRule type="expression" dxfId="826" priority="24" stopIfTrue="1">
      <formula>MOD(ROW(),2)&lt;&gt;0</formula>
    </cfRule>
  </conditionalFormatting>
  <conditionalFormatting sqref="B7">
    <cfRule type="expression" dxfId="825" priority="15" stopIfTrue="1">
      <formula>MOD(ROW(),2)=0</formula>
    </cfRule>
    <cfRule type="expression" dxfId="824" priority="16" stopIfTrue="1">
      <formula>MOD(ROW(),2)&lt;&gt;0</formula>
    </cfRule>
  </conditionalFormatting>
  <conditionalFormatting sqref="B16">
    <cfRule type="expression" dxfId="823" priority="13" stopIfTrue="1">
      <formula>MOD(ROW(),2)=0</formula>
    </cfRule>
    <cfRule type="expression" dxfId="822" priority="14" stopIfTrue="1">
      <formula>MOD(ROW(),2)&lt;&gt;0</formula>
    </cfRule>
  </conditionalFormatting>
  <conditionalFormatting sqref="A17">
    <cfRule type="expression" dxfId="821" priority="11" stopIfTrue="1">
      <formula>MOD(ROW(),2)=0</formula>
    </cfRule>
    <cfRule type="expression" dxfId="820" priority="12" stopIfTrue="1">
      <formula>MOD(ROW(),2)&lt;&gt;0</formula>
    </cfRule>
  </conditionalFormatting>
  <conditionalFormatting sqref="B17">
    <cfRule type="expression" dxfId="819" priority="9" stopIfTrue="1">
      <formula>MOD(ROW(),2)=0</formula>
    </cfRule>
    <cfRule type="expression" dxfId="818" priority="10" stopIfTrue="1">
      <formula>MOD(ROW(),2)&lt;&gt;0</formula>
    </cfRule>
  </conditionalFormatting>
  <conditionalFormatting sqref="A26:A81">
    <cfRule type="expression" dxfId="817" priority="3" stopIfTrue="1">
      <formula>MOD(ROW(),2)=0</formula>
    </cfRule>
    <cfRule type="expression" dxfId="816" priority="4" stopIfTrue="1">
      <formula>MOD(ROW(),2)&lt;&gt;0</formula>
    </cfRule>
  </conditionalFormatting>
  <conditionalFormatting sqref="B26:B81">
    <cfRule type="expression" dxfId="815" priority="5" stopIfTrue="1">
      <formula>MOD(ROW(),2)=0</formula>
    </cfRule>
    <cfRule type="expression" dxfId="814" priority="6" stopIfTrue="1">
      <formula>MOD(ROW(),2)&lt;&gt;0</formula>
    </cfRule>
  </conditionalFormatting>
  <conditionalFormatting sqref="B18:B21">
    <cfRule type="expression" dxfId="813" priority="1" stopIfTrue="1">
      <formula>MOD(ROW(),2)=0</formula>
    </cfRule>
    <cfRule type="expression" dxfId="812" priority="2" stopIfTrue="1">
      <formula>MOD(ROW(),2)&lt;&gt;0</formula>
    </cfRule>
  </conditionalFormatting>
  <hyperlinks>
    <hyperlink ref="B24" location="Assumptions!A1" display="Assumptions" xr:uid="{1B6A7F3B-9C17-4054-A16A-E74AFE21E16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133"/>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x-612</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710</v>
      </c>
    </row>
    <row r="10" spans="1:9" ht="52.8" x14ac:dyDescent="0.25">
      <c r="A10" s="82" t="s">
        <v>2</v>
      </c>
      <c r="B10" s="83" t="s">
        <v>702</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612</v>
      </c>
    </row>
    <row r="15" spans="1:9" x14ac:dyDescent="0.25">
      <c r="A15" s="82" t="s">
        <v>53</v>
      </c>
      <c r="B15" s="83" t="s">
        <v>703</v>
      </c>
    </row>
    <row r="16" spans="1:9" x14ac:dyDescent="0.25">
      <c r="A16" s="82" t="s">
        <v>54</v>
      </c>
      <c r="B16" s="83" t="s">
        <v>751</v>
      </c>
    </row>
    <row r="17" spans="1:2" ht="105.6" x14ac:dyDescent="0.25">
      <c r="A17" s="77" t="s">
        <v>735</v>
      </c>
      <c r="B17" s="83" t="str">
        <f>INDEX('Factor List'!$L:$L,MATCH(B$15,'Factor List'!$J:$J,0))</f>
        <v>Reduction to benefits due to Scheme Pays Annual Allowance and Lifetime Allowance Tax Charges, dated 11 November 2019</v>
      </c>
    </row>
    <row r="18" spans="1:2" x14ac:dyDescent="0.25">
      <c r="A18" s="82" t="s">
        <v>19</v>
      </c>
      <c r="B18" s="128">
        <v>45138</v>
      </c>
    </row>
    <row r="19" spans="1:2" ht="26.4" x14ac:dyDescent="0.25">
      <c r="A19" s="82" t="s">
        <v>20</v>
      </c>
      <c r="B19" s="128">
        <v>45138</v>
      </c>
    </row>
    <row r="20" spans="1:2" x14ac:dyDescent="0.25">
      <c r="A20" s="82" t="s">
        <v>260</v>
      </c>
      <c r="B20" s="79" t="s">
        <v>725</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row r="26" spans="1:2" ht="39.6" x14ac:dyDescent="0.25">
      <c r="A26" s="104" t="s">
        <v>273</v>
      </c>
      <c r="B26" s="104" t="s">
        <v>711</v>
      </c>
    </row>
    <row r="27" spans="1:2" x14ac:dyDescent="0.25">
      <c r="A27" s="105">
        <v>20</v>
      </c>
      <c r="B27" s="106">
        <v>9.1199999999999992</v>
      </c>
    </row>
    <row r="28" spans="1:2" x14ac:dyDescent="0.25">
      <c r="A28" s="105">
        <v>21</v>
      </c>
      <c r="B28" s="106">
        <v>9.25</v>
      </c>
    </row>
    <row r="29" spans="1:2" x14ac:dyDescent="0.25">
      <c r="A29" s="105">
        <v>22</v>
      </c>
      <c r="B29" s="106">
        <v>9.3800000000000008</v>
      </c>
    </row>
    <row r="30" spans="1:2" x14ac:dyDescent="0.25">
      <c r="A30" s="105">
        <v>23</v>
      </c>
      <c r="B30" s="106">
        <v>9.51</v>
      </c>
    </row>
    <row r="31" spans="1:2" x14ac:dyDescent="0.25">
      <c r="A31" s="105">
        <v>24</v>
      </c>
      <c r="B31" s="106">
        <v>9.65</v>
      </c>
    </row>
    <row r="32" spans="1:2" x14ac:dyDescent="0.25">
      <c r="A32" s="105">
        <v>25</v>
      </c>
      <c r="B32" s="106">
        <v>9.7899999999999991</v>
      </c>
    </row>
    <row r="33" spans="1:2" x14ac:dyDescent="0.25">
      <c r="A33" s="105">
        <v>26</v>
      </c>
      <c r="B33" s="106">
        <v>9.93</v>
      </c>
    </row>
    <row r="34" spans="1:2" x14ac:dyDescent="0.25">
      <c r="A34" s="105">
        <v>27</v>
      </c>
      <c r="B34" s="106">
        <v>10.07</v>
      </c>
    </row>
    <row r="35" spans="1:2" x14ac:dyDescent="0.25">
      <c r="A35" s="105">
        <v>28</v>
      </c>
      <c r="B35" s="106">
        <v>10.220000000000001</v>
      </c>
    </row>
    <row r="36" spans="1:2" x14ac:dyDescent="0.25">
      <c r="A36" s="105">
        <v>29</v>
      </c>
      <c r="B36" s="106">
        <v>10.36</v>
      </c>
    </row>
    <row r="37" spans="1:2" x14ac:dyDescent="0.25">
      <c r="A37" s="105">
        <v>30</v>
      </c>
      <c r="B37" s="106">
        <v>10.51</v>
      </c>
    </row>
    <row r="38" spans="1:2" x14ac:dyDescent="0.25">
      <c r="A38" s="105">
        <v>31</v>
      </c>
      <c r="B38" s="106">
        <v>10.66</v>
      </c>
    </row>
    <row r="39" spans="1:2" x14ac:dyDescent="0.25">
      <c r="A39" s="105">
        <v>32</v>
      </c>
      <c r="B39" s="106">
        <v>10.82</v>
      </c>
    </row>
    <row r="40" spans="1:2" x14ac:dyDescent="0.25">
      <c r="A40" s="105">
        <v>33</v>
      </c>
      <c r="B40" s="106">
        <v>10.97</v>
      </c>
    </row>
    <row r="41" spans="1:2" x14ac:dyDescent="0.25">
      <c r="A41" s="105">
        <v>34</v>
      </c>
      <c r="B41" s="106">
        <v>11.13</v>
      </c>
    </row>
    <row r="42" spans="1:2" x14ac:dyDescent="0.25">
      <c r="A42" s="105">
        <v>35</v>
      </c>
      <c r="B42" s="106">
        <v>11.29</v>
      </c>
    </row>
    <row r="43" spans="1:2" x14ac:dyDescent="0.25">
      <c r="A43" s="105">
        <v>36</v>
      </c>
      <c r="B43" s="106">
        <v>11.46</v>
      </c>
    </row>
    <row r="44" spans="1:2" x14ac:dyDescent="0.25">
      <c r="A44" s="105">
        <v>37</v>
      </c>
      <c r="B44" s="106">
        <v>11.62</v>
      </c>
    </row>
    <row r="45" spans="1:2" x14ac:dyDescent="0.25">
      <c r="A45" s="105">
        <v>38</v>
      </c>
      <c r="B45" s="106">
        <v>11.79</v>
      </c>
    </row>
    <row r="46" spans="1:2" x14ac:dyDescent="0.25">
      <c r="A46" s="105">
        <v>39</v>
      </c>
      <c r="B46" s="106">
        <v>11.96</v>
      </c>
    </row>
    <row r="47" spans="1:2" x14ac:dyDescent="0.25">
      <c r="A47" s="105">
        <v>40</v>
      </c>
      <c r="B47" s="106">
        <v>12.14</v>
      </c>
    </row>
    <row r="48" spans="1:2" x14ac:dyDescent="0.25">
      <c r="A48" s="105">
        <v>41</v>
      </c>
      <c r="B48" s="106">
        <v>12.31</v>
      </c>
    </row>
    <row r="49" spans="1:2" x14ac:dyDescent="0.25">
      <c r="A49" s="105">
        <v>42</v>
      </c>
      <c r="B49" s="106">
        <v>12.49</v>
      </c>
    </row>
    <row r="50" spans="1:2" x14ac:dyDescent="0.25">
      <c r="A50" s="105">
        <v>43</v>
      </c>
      <c r="B50" s="106">
        <v>12.68</v>
      </c>
    </row>
    <row r="51" spans="1:2" x14ac:dyDescent="0.25">
      <c r="A51" s="105">
        <v>44</v>
      </c>
      <c r="B51" s="106">
        <v>12.86</v>
      </c>
    </row>
    <row r="52" spans="1:2" x14ac:dyDescent="0.25">
      <c r="A52" s="105">
        <v>45</v>
      </c>
      <c r="B52" s="106">
        <v>13.05</v>
      </c>
    </row>
    <row r="53" spans="1:2" x14ac:dyDescent="0.25">
      <c r="A53" s="105">
        <v>46</v>
      </c>
      <c r="B53" s="106">
        <v>13.25</v>
      </c>
    </row>
    <row r="54" spans="1:2" x14ac:dyDescent="0.25">
      <c r="A54" s="105">
        <v>47</v>
      </c>
      <c r="B54" s="106">
        <v>13.44</v>
      </c>
    </row>
    <row r="55" spans="1:2" x14ac:dyDescent="0.25">
      <c r="A55" s="105">
        <v>48</v>
      </c>
      <c r="B55" s="106">
        <v>13.65</v>
      </c>
    </row>
    <row r="56" spans="1:2" x14ac:dyDescent="0.25">
      <c r="A56" s="105">
        <v>49</v>
      </c>
      <c r="B56" s="106">
        <v>13.85</v>
      </c>
    </row>
    <row r="57" spans="1:2" x14ac:dyDescent="0.25">
      <c r="A57" s="105">
        <v>50</v>
      </c>
      <c r="B57" s="106">
        <v>14.06</v>
      </c>
    </row>
    <row r="58" spans="1:2" x14ac:dyDescent="0.25">
      <c r="A58" s="105">
        <v>51</v>
      </c>
      <c r="B58" s="106">
        <v>14.27</v>
      </c>
    </row>
    <row r="59" spans="1:2" x14ac:dyDescent="0.25">
      <c r="A59" s="105">
        <v>52</v>
      </c>
      <c r="B59" s="106">
        <v>14.49</v>
      </c>
    </row>
    <row r="60" spans="1:2" x14ac:dyDescent="0.25">
      <c r="A60" s="105">
        <v>53</v>
      </c>
      <c r="B60" s="106">
        <v>14.72</v>
      </c>
    </row>
    <row r="61" spans="1:2" x14ac:dyDescent="0.25">
      <c r="A61" s="105">
        <v>54</v>
      </c>
      <c r="B61" s="106">
        <v>14.95</v>
      </c>
    </row>
    <row r="62" spans="1:2" x14ac:dyDescent="0.25">
      <c r="A62" s="105">
        <v>55</v>
      </c>
      <c r="B62" s="106">
        <v>15.18</v>
      </c>
    </row>
    <row r="63" spans="1:2" x14ac:dyDescent="0.25">
      <c r="A63" s="105">
        <v>56</v>
      </c>
      <c r="B63" s="106">
        <v>15.42</v>
      </c>
    </row>
    <row r="64" spans="1:2" x14ac:dyDescent="0.25">
      <c r="A64" s="105">
        <v>57</v>
      </c>
      <c r="B64" s="106">
        <v>15.67</v>
      </c>
    </row>
    <row r="65" spans="1:2" x14ac:dyDescent="0.25">
      <c r="A65" s="105">
        <v>58</v>
      </c>
      <c r="B65" s="106">
        <v>15.93</v>
      </c>
    </row>
    <row r="66" spans="1:2" x14ac:dyDescent="0.25">
      <c r="A66" s="105">
        <v>59</v>
      </c>
      <c r="B66" s="106">
        <v>16.190000000000001</v>
      </c>
    </row>
    <row r="67" spans="1:2" x14ac:dyDescent="0.25">
      <c r="A67" s="105">
        <v>60</v>
      </c>
      <c r="B67" s="106">
        <v>16.47</v>
      </c>
    </row>
    <row r="68" spans="1:2" x14ac:dyDescent="0.25">
      <c r="A68" s="105">
        <v>61</v>
      </c>
      <c r="B68" s="106">
        <v>16.75</v>
      </c>
    </row>
    <row r="69" spans="1:2" x14ac:dyDescent="0.25">
      <c r="A69" s="105">
        <v>62</v>
      </c>
      <c r="B69" s="106">
        <v>17.05</v>
      </c>
    </row>
    <row r="70" spans="1:2" x14ac:dyDescent="0.25">
      <c r="A70" s="105">
        <v>63</v>
      </c>
      <c r="B70" s="106">
        <v>17.36</v>
      </c>
    </row>
    <row r="71" spans="1:2" x14ac:dyDescent="0.25">
      <c r="A71" s="105">
        <v>64</v>
      </c>
      <c r="B71" s="106">
        <v>17.690000000000001</v>
      </c>
    </row>
    <row r="72" spans="1:2" x14ac:dyDescent="0.25">
      <c r="A72" s="105">
        <v>65</v>
      </c>
      <c r="B72" s="106">
        <v>18.03</v>
      </c>
    </row>
    <row r="73" spans="1:2" x14ac:dyDescent="0.25">
      <c r="A73" s="105">
        <v>66</v>
      </c>
      <c r="B73" s="106">
        <v>17.87</v>
      </c>
    </row>
    <row r="74" spans="1:2" x14ac:dyDescent="0.25">
      <c r="A74" s="105">
        <v>67</v>
      </c>
      <c r="B74" s="106">
        <v>17.2</v>
      </c>
    </row>
    <row r="75" spans="1:2" x14ac:dyDescent="0.25">
      <c r="A75" s="105">
        <v>68</v>
      </c>
      <c r="B75" s="106">
        <v>16.53</v>
      </c>
    </row>
    <row r="76" spans="1:2" x14ac:dyDescent="0.25">
      <c r="A76" s="105">
        <v>69</v>
      </c>
      <c r="B76" s="106">
        <v>15.86</v>
      </c>
    </row>
    <row r="77" spans="1:2" x14ac:dyDescent="0.25">
      <c r="A77" s="105">
        <v>70</v>
      </c>
      <c r="B77" s="106">
        <v>15.19</v>
      </c>
    </row>
    <row r="78" spans="1:2" x14ac:dyDescent="0.25">
      <c r="A78" s="105">
        <v>71</v>
      </c>
      <c r="B78" s="106">
        <v>14.53</v>
      </c>
    </row>
    <row r="79" spans="1:2" x14ac:dyDescent="0.25">
      <c r="A79" s="105">
        <v>72</v>
      </c>
      <c r="B79" s="106">
        <v>13.87</v>
      </c>
    </row>
    <row r="80" spans="1:2" x14ac:dyDescent="0.25">
      <c r="A80" s="105">
        <v>73</v>
      </c>
      <c r="B80" s="106">
        <v>13.22</v>
      </c>
    </row>
    <row r="81" spans="1:2" x14ac:dyDescent="0.25">
      <c r="A81" s="105">
        <v>74</v>
      </c>
      <c r="B81" s="106">
        <v>12.57</v>
      </c>
    </row>
  </sheetData>
  <sheetProtection algorithmName="SHA-512" hashValue="J4AKAdBU3Q2XFsNbUieDASJMXWmmjbTyCjAtAhcnPqs+VwTYhuZabvL4wWoo4ePDVV3fO8+85Hy8Iuw3T1zGjw==" saltValue="T7LHNH5auLpz8ftmJH8+fQ==" spinCount="100000" sheet="1" objects="1" scenarios="1"/>
  <conditionalFormatting sqref="A6:A16 A18:A21">
    <cfRule type="expression" dxfId="811" priority="23" stopIfTrue="1">
      <formula>MOD(ROW(),2)=0</formula>
    </cfRule>
    <cfRule type="expression" dxfId="810" priority="24" stopIfTrue="1">
      <formula>MOD(ROW(),2)&lt;&gt;0</formula>
    </cfRule>
  </conditionalFormatting>
  <conditionalFormatting sqref="B6 B8:B15">
    <cfRule type="expression" dxfId="809" priority="25" stopIfTrue="1">
      <formula>MOD(ROW(),2)=0</formula>
    </cfRule>
    <cfRule type="expression" dxfId="808" priority="26" stopIfTrue="1">
      <formula>MOD(ROW(),2)&lt;&gt;0</formula>
    </cfRule>
  </conditionalFormatting>
  <conditionalFormatting sqref="B7">
    <cfRule type="expression" dxfId="807" priority="17" stopIfTrue="1">
      <formula>MOD(ROW(),2)=0</formula>
    </cfRule>
    <cfRule type="expression" dxfId="806" priority="18" stopIfTrue="1">
      <formula>MOD(ROW(),2)&lt;&gt;0</formula>
    </cfRule>
  </conditionalFormatting>
  <conditionalFormatting sqref="A17">
    <cfRule type="expression" dxfId="805" priority="13" stopIfTrue="1">
      <formula>MOD(ROW(),2)=0</formula>
    </cfRule>
    <cfRule type="expression" dxfId="804" priority="14" stopIfTrue="1">
      <formula>MOD(ROW(),2)&lt;&gt;0</formula>
    </cfRule>
  </conditionalFormatting>
  <conditionalFormatting sqref="B17">
    <cfRule type="expression" dxfId="803" priority="11" stopIfTrue="1">
      <formula>MOD(ROW(),2)=0</formula>
    </cfRule>
    <cfRule type="expression" dxfId="802" priority="12" stopIfTrue="1">
      <formula>MOD(ROW(),2)&lt;&gt;0</formula>
    </cfRule>
  </conditionalFormatting>
  <conditionalFormatting sqref="B16">
    <cfRule type="expression" dxfId="801" priority="7" stopIfTrue="1">
      <formula>MOD(ROW(),2)=0</formula>
    </cfRule>
    <cfRule type="expression" dxfId="800" priority="8" stopIfTrue="1">
      <formula>MOD(ROW(),2)&lt;&gt;0</formula>
    </cfRule>
  </conditionalFormatting>
  <conditionalFormatting sqref="A26:A81">
    <cfRule type="expression" dxfId="799" priority="3" stopIfTrue="1">
      <formula>MOD(ROW(),2)=0</formula>
    </cfRule>
    <cfRule type="expression" dxfId="798" priority="4" stopIfTrue="1">
      <formula>MOD(ROW(),2)&lt;&gt;0</formula>
    </cfRule>
  </conditionalFormatting>
  <conditionalFormatting sqref="B26:B81">
    <cfRule type="expression" dxfId="797" priority="5" stopIfTrue="1">
      <formula>MOD(ROW(),2)=0</formula>
    </cfRule>
    <cfRule type="expression" dxfId="796" priority="6" stopIfTrue="1">
      <formula>MOD(ROW(),2)&lt;&gt;0</formula>
    </cfRule>
  </conditionalFormatting>
  <conditionalFormatting sqref="B18:B21">
    <cfRule type="expression" dxfId="795" priority="1" stopIfTrue="1">
      <formula>MOD(ROW(),2)=0</formula>
    </cfRule>
    <cfRule type="expression" dxfId="794" priority="2" stopIfTrue="1">
      <formula>MOD(ROW(),2)&lt;&gt;0</formula>
    </cfRule>
  </conditionalFormatting>
  <hyperlinks>
    <hyperlink ref="B24" location="Assumptions!A1" display="Assumptions" xr:uid="{45FC8D4F-E372-4138-B115-C93BDCFA60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34"/>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x-613</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710</v>
      </c>
    </row>
    <row r="10" spans="1:9" ht="52.8" x14ac:dyDescent="0.25">
      <c r="A10" s="82" t="s">
        <v>2</v>
      </c>
      <c r="B10" s="83" t="s">
        <v>704</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613</v>
      </c>
    </row>
    <row r="15" spans="1:9" x14ac:dyDescent="0.25">
      <c r="A15" s="82" t="s">
        <v>53</v>
      </c>
      <c r="B15" s="83" t="s">
        <v>705</v>
      </c>
    </row>
    <row r="16" spans="1:9" x14ac:dyDescent="0.25">
      <c r="A16" s="82" t="s">
        <v>54</v>
      </c>
      <c r="B16" s="83" t="s">
        <v>752</v>
      </c>
    </row>
    <row r="17" spans="1:2" ht="105.6" x14ac:dyDescent="0.25">
      <c r="A17" s="77" t="s">
        <v>735</v>
      </c>
      <c r="B17" s="83" t="str">
        <f>INDEX('Factor List'!$L:$L,MATCH(B$15,'Factor List'!$J:$J,0))</f>
        <v>Reduction to benefits due to Scheme Pays Annual Allowance and Lifetime Allowance Tax Charges, dated 11 November 2019</v>
      </c>
    </row>
    <row r="18" spans="1:2" x14ac:dyDescent="0.25">
      <c r="A18" s="82" t="s">
        <v>19</v>
      </c>
      <c r="B18" s="128">
        <v>45138</v>
      </c>
    </row>
    <row r="19" spans="1:2" ht="26.4" x14ac:dyDescent="0.25">
      <c r="A19" s="82" t="s">
        <v>20</v>
      </c>
      <c r="B19" s="128">
        <v>45138</v>
      </c>
    </row>
    <row r="20" spans="1:2" x14ac:dyDescent="0.25">
      <c r="A20" s="82" t="s">
        <v>260</v>
      </c>
      <c r="B20" s="79" t="s">
        <v>725</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row r="26" spans="1:2" ht="39.6" x14ac:dyDescent="0.25">
      <c r="A26" s="104" t="s">
        <v>273</v>
      </c>
      <c r="B26" s="104" t="s">
        <v>711</v>
      </c>
    </row>
    <row r="27" spans="1:2" x14ac:dyDescent="0.25">
      <c r="A27" s="105">
        <v>20</v>
      </c>
      <c r="B27" s="106">
        <v>8.68</v>
      </c>
    </row>
    <row r="28" spans="1:2" x14ac:dyDescent="0.25">
      <c r="A28" s="105">
        <v>21</v>
      </c>
      <c r="B28" s="106">
        <v>8.8000000000000007</v>
      </c>
    </row>
    <row r="29" spans="1:2" x14ac:dyDescent="0.25">
      <c r="A29" s="105">
        <v>22</v>
      </c>
      <c r="B29" s="106">
        <v>8.93</v>
      </c>
    </row>
    <row r="30" spans="1:2" x14ac:dyDescent="0.25">
      <c r="A30" s="105">
        <v>23</v>
      </c>
      <c r="B30" s="106">
        <v>9.0500000000000007</v>
      </c>
    </row>
    <row r="31" spans="1:2" x14ac:dyDescent="0.25">
      <c r="A31" s="105">
        <v>24</v>
      </c>
      <c r="B31" s="106">
        <v>9.18</v>
      </c>
    </row>
    <row r="32" spans="1:2" x14ac:dyDescent="0.25">
      <c r="A32" s="105">
        <v>25</v>
      </c>
      <c r="B32" s="106">
        <v>9.31</v>
      </c>
    </row>
    <row r="33" spans="1:2" x14ac:dyDescent="0.25">
      <c r="A33" s="105">
        <v>26</v>
      </c>
      <c r="B33" s="106">
        <v>9.4499999999999993</v>
      </c>
    </row>
    <row r="34" spans="1:2" x14ac:dyDescent="0.25">
      <c r="A34" s="105">
        <v>27</v>
      </c>
      <c r="B34" s="106">
        <v>9.58</v>
      </c>
    </row>
    <row r="35" spans="1:2" x14ac:dyDescent="0.25">
      <c r="A35" s="105">
        <v>28</v>
      </c>
      <c r="B35" s="106">
        <v>9.7200000000000006</v>
      </c>
    </row>
    <row r="36" spans="1:2" x14ac:dyDescent="0.25">
      <c r="A36" s="105">
        <v>29</v>
      </c>
      <c r="B36" s="106">
        <v>9.85</v>
      </c>
    </row>
    <row r="37" spans="1:2" x14ac:dyDescent="0.25">
      <c r="A37" s="105">
        <v>30</v>
      </c>
      <c r="B37" s="106">
        <v>9.99</v>
      </c>
    </row>
    <row r="38" spans="1:2" x14ac:dyDescent="0.25">
      <c r="A38" s="105">
        <v>31</v>
      </c>
      <c r="B38" s="106">
        <v>10.14</v>
      </c>
    </row>
    <row r="39" spans="1:2" x14ac:dyDescent="0.25">
      <c r="A39" s="105">
        <v>32</v>
      </c>
      <c r="B39" s="106">
        <v>10.28</v>
      </c>
    </row>
    <row r="40" spans="1:2" x14ac:dyDescent="0.25">
      <c r="A40" s="105">
        <v>33</v>
      </c>
      <c r="B40" s="106">
        <v>10.43</v>
      </c>
    </row>
    <row r="41" spans="1:2" x14ac:dyDescent="0.25">
      <c r="A41" s="105">
        <v>34</v>
      </c>
      <c r="B41" s="106">
        <v>10.58</v>
      </c>
    </row>
    <row r="42" spans="1:2" x14ac:dyDescent="0.25">
      <c r="A42" s="105">
        <v>35</v>
      </c>
      <c r="B42" s="106">
        <v>10.73</v>
      </c>
    </row>
    <row r="43" spans="1:2" x14ac:dyDescent="0.25">
      <c r="A43" s="105">
        <v>36</v>
      </c>
      <c r="B43" s="106">
        <v>10.88</v>
      </c>
    </row>
    <row r="44" spans="1:2" x14ac:dyDescent="0.25">
      <c r="A44" s="105">
        <v>37</v>
      </c>
      <c r="B44" s="106">
        <v>11.04</v>
      </c>
    </row>
    <row r="45" spans="1:2" x14ac:dyDescent="0.25">
      <c r="A45" s="105">
        <v>38</v>
      </c>
      <c r="B45" s="106">
        <v>11.2</v>
      </c>
    </row>
    <row r="46" spans="1:2" x14ac:dyDescent="0.25">
      <c r="A46" s="105">
        <v>39</v>
      </c>
      <c r="B46" s="106">
        <v>11.36</v>
      </c>
    </row>
    <row r="47" spans="1:2" x14ac:dyDescent="0.25">
      <c r="A47" s="105">
        <v>40</v>
      </c>
      <c r="B47" s="106">
        <v>11.52</v>
      </c>
    </row>
    <row r="48" spans="1:2" x14ac:dyDescent="0.25">
      <c r="A48" s="105">
        <v>41</v>
      </c>
      <c r="B48" s="106">
        <v>11.69</v>
      </c>
    </row>
    <row r="49" spans="1:2" x14ac:dyDescent="0.25">
      <c r="A49" s="105">
        <v>42</v>
      </c>
      <c r="B49" s="106">
        <v>11.86</v>
      </c>
    </row>
    <row r="50" spans="1:2" x14ac:dyDescent="0.25">
      <c r="A50" s="105">
        <v>43</v>
      </c>
      <c r="B50" s="106">
        <v>12.03</v>
      </c>
    </row>
    <row r="51" spans="1:2" x14ac:dyDescent="0.25">
      <c r="A51" s="105">
        <v>44</v>
      </c>
      <c r="B51" s="106">
        <v>12.21</v>
      </c>
    </row>
    <row r="52" spans="1:2" x14ac:dyDescent="0.25">
      <c r="A52" s="105">
        <v>45</v>
      </c>
      <c r="B52" s="106">
        <v>12.38</v>
      </c>
    </row>
    <row r="53" spans="1:2" x14ac:dyDescent="0.25">
      <c r="A53" s="105">
        <v>46</v>
      </c>
      <c r="B53" s="106">
        <v>12.57</v>
      </c>
    </row>
    <row r="54" spans="1:2" x14ac:dyDescent="0.25">
      <c r="A54" s="105">
        <v>47</v>
      </c>
      <c r="B54" s="106">
        <v>12.75</v>
      </c>
    </row>
    <row r="55" spans="1:2" x14ac:dyDescent="0.25">
      <c r="A55" s="105">
        <v>48</v>
      </c>
      <c r="B55" s="106">
        <v>12.94</v>
      </c>
    </row>
    <row r="56" spans="1:2" x14ac:dyDescent="0.25">
      <c r="A56" s="105">
        <v>49</v>
      </c>
      <c r="B56" s="106">
        <v>13.13</v>
      </c>
    </row>
    <row r="57" spans="1:2" x14ac:dyDescent="0.25">
      <c r="A57" s="105">
        <v>50</v>
      </c>
      <c r="B57" s="106">
        <v>13.33</v>
      </c>
    </row>
    <row r="58" spans="1:2" x14ac:dyDescent="0.25">
      <c r="A58" s="105">
        <v>51</v>
      </c>
      <c r="B58" s="106">
        <v>13.53</v>
      </c>
    </row>
    <row r="59" spans="1:2" x14ac:dyDescent="0.25">
      <c r="A59" s="105">
        <v>52</v>
      </c>
      <c r="B59" s="106">
        <v>13.74</v>
      </c>
    </row>
    <row r="60" spans="1:2" x14ac:dyDescent="0.25">
      <c r="A60" s="105">
        <v>53</v>
      </c>
      <c r="B60" s="106">
        <v>13.95</v>
      </c>
    </row>
    <row r="61" spans="1:2" x14ac:dyDescent="0.25">
      <c r="A61" s="105">
        <v>54</v>
      </c>
      <c r="B61" s="106">
        <v>14.16</v>
      </c>
    </row>
    <row r="62" spans="1:2" x14ac:dyDescent="0.25">
      <c r="A62" s="105">
        <v>55</v>
      </c>
      <c r="B62" s="106">
        <v>14.38</v>
      </c>
    </row>
    <row r="63" spans="1:2" x14ac:dyDescent="0.25">
      <c r="A63" s="105">
        <v>56</v>
      </c>
      <c r="B63" s="106">
        <v>14.61</v>
      </c>
    </row>
    <row r="64" spans="1:2" x14ac:dyDescent="0.25">
      <c r="A64" s="105">
        <v>57</v>
      </c>
      <c r="B64" s="106">
        <v>14.84</v>
      </c>
    </row>
    <row r="65" spans="1:2" x14ac:dyDescent="0.25">
      <c r="A65" s="105">
        <v>58</v>
      </c>
      <c r="B65" s="106">
        <v>15.09</v>
      </c>
    </row>
    <row r="66" spans="1:2" x14ac:dyDescent="0.25">
      <c r="A66" s="105">
        <v>59</v>
      </c>
      <c r="B66" s="106">
        <v>15.33</v>
      </c>
    </row>
    <row r="67" spans="1:2" x14ac:dyDescent="0.25">
      <c r="A67" s="105">
        <v>60</v>
      </c>
      <c r="B67" s="106">
        <v>15.59</v>
      </c>
    </row>
    <row r="68" spans="1:2" x14ac:dyDescent="0.25">
      <c r="A68" s="105">
        <v>61</v>
      </c>
      <c r="B68" s="106">
        <v>15.86</v>
      </c>
    </row>
    <row r="69" spans="1:2" x14ac:dyDescent="0.25">
      <c r="A69" s="105">
        <v>62</v>
      </c>
      <c r="B69" s="106">
        <v>16.14</v>
      </c>
    </row>
    <row r="70" spans="1:2" x14ac:dyDescent="0.25">
      <c r="A70" s="105">
        <v>63</v>
      </c>
      <c r="B70" s="106">
        <v>16.43</v>
      </c>
    </row>
    <row r="71" spans="1:2" x14ac:dyDescent="0.25">
      <c r="A71" s="105">
        <v>64</v>
      </c>
      <c r="B71" s="106">
        <v>16.73</v>
      </c>
    </row>
    <row r="72" spans="1:2" x14ac:dyDescent="0.25">
      <c r="A72" s="105">
        <v>65</v>
      </c>
      <c r="B72" s="106">
        <v>17.05</v>
      </c>
    </row>
    <row r="73" spans="1:2" x14ac:dyDescent="0.25">
      <c r="A73" s="105">
        <v>66</v>
      </c>
      <c r="B73" s="106">
        <v>17.39</v>
      </c>
    </row>
    <row r="74" spans="1:2" x14ac:dyDescent="0.25">
      <c r="A74" s="105">
        <v>67</v>
      </c>
      <c r="B74" s="106">
        <v>17.22</v>
      </c>
    </row>
    <row r="75" spans="1:2" x14ac:dyDescent="0.25">
      <c r="A75" s="105">
        <v>68</v>
      </c>
      <c r="B75" s="106">
        <v>16.55</v>
      </c>
    </row>
    <row r="76" spans="1:2" x14ac:dyDescent="0.25">
      <c r="A76" s="105">
        <v>69</v>
      </c>
      <c r="B76" s="106">
        <v>15.87</v>
      </c>
    </row>
    <row r="77" spans="1:2" x14ac:dyDescent="0.25">
      <c r="A77" s="105">
        <v>70</v>
      </c>
      <c r="B77" s="106">
        <v>15.2</v>
      </c>
    </row>
    <row r="78" spans="1:2" x14ac:dyDescent="0.25">
      <c r="A78" s="105">
        <v>71</v>
      </c>
      <c r="B78" s="106">
        <v>14.53</v>
      </c>
    </row>
    <row r="79" spans="1:2" x14ac:dyDescent="0.25">
      <c r="A79" s="105">
        <v>72</v>
      </c>
      <c r="B79" s="106">
        <v>13.87</v>
      </c>
    </row>
    <row r="80" spans="1:2" x14ac:dyDescent="0.25">
      <c r="A80" s="105">
        <v>73</v>
      </c>
      <c r="B80" s="106">
        <v>13.22</v>
      </c>
    </row>
    <row r="81" spans="1:2" x14ac:dyDescent="0.25">
      <c r="A81" s="105">
        <v>74</v>
      </c>
      <c r="B81" s="106">
        <v>12.57</v>
      </c>
    </row>
  </sheetData>
  <sheetProtection algorithmName="SHA-512" hashValue="j1S7PjpFAeQS5oKbxHOduOo7XcnMmsmaavgs1MpnWyLrLfMq9uyjbKoALdFURSCq2Ni9jj8TRQiTHgiXTMSU/A==" saltValue="iNEWzYm8fIWP6Ldls3//oA==" spinCount="100000" sheet="1" objects="1" scenarios="1"/>
  <conditionalFormatting sqref="A6:A16 A18:A21">
    <cfRule type="expression" dxfId="793" priority="21" stopIfTrue="1">
      <formula>MOD(ROW(),2)=0</formula>
    </cfRule>
    <cfRule type="expression" dxfId="792" priority="22" stopIfTrue="1">
      <formula>MOD(ROW(),2)&lt;&gt;0</formula>
    </cfRule>
  </conditionalFormatting>
  <conditionalFormatting sqref="B6 B8:B15">
    <cfRule type="expression" dxfId="791" priority="23" stopIfTrue="1">
      <formula>MOD(ROW(),2)=0</formula>
    </cfRule>
    <cfRule type="expression" dxfId="790" priority="24" stopIfTrue="1">
      <formula>MOD(ROW(),2)&lt;&gt;0</formula>
    </cfRule>
  </conditionalFormatting>
  <conditionalFormatting sqref="B7">
    <cfRule type="expression" dxfId="789" priority="15" stopIfTrue="1">
      <formula>MOD(ROW(),2)=0</formula>
    </cfRule>
    <cfRule type="expression" dxfId="788" priority="16" stopIfTrue="1">
      <formula>MOD(ROW(),2)&lt;&gt;0</formula>
    </cfRule>
  </conditionalFormatting>
  <conditionalFormatting sqref="B16">
    <cfRule type="expression" dxfId="787" priority="13" stopIfTrue="1">
      <formula>MOD(ROW(),2)=0</formula>
    </cfRule>
    <cfRule type="expression" dxfId="786" priority="14" stopIfTrue="1">
      <formula>MOD(ROW(),2)&lt;&gt;0</formula>
    </cfRule>
  </conditionalFormatting>
  <conditionalFormatting sqref="A17">
    <cfRule type="expression" dxfId="785" priority="11" stopIfTrue="1">
      <formula>MOD(ROW(),2)=0</formula>
    </cfRule>
    <cfRule type="expression" dxfId="784" priority="12" stopIfTrue="1">
      <formula>MOD(ROW(),2)&lt;&gt;0</formula>
    </cfRule>
  </conditionalFormatting>
  <conditionalFormatting sqref="B17">
    <cfRule type="expression" dxfId="783" priority="9" stopIfTrue="1">
      <formula>MOD(ROW(),2)=0</formula>
    </cfRule>
    <cfRule type="expression" dxfId="782" priority="10" stopIfTrue="1">
      <formula>MOD(ROW(),2)&lt;&gt;0</formula>
    </cfRule>
  </conditionalFormatting>
  <conditionalFormatting sqref="A26:A81">
    <cfRule type="expression" dxfId="781" priority="3" stopIfTrue="1">
      <formula>MOD(ROW(),2)=0</formula>
    </cfRule>
    <cfRule type="expression" dxfId="780" priority="4" stopIfTrue="1">
      <formula>MOD(ROW(),2)&lt;&gt;0</formula>
    </cfRule>
  </conditionalFormatting>
  <conditionalFormatting sqref="B26:B81">
    <cfRule type="expression" dxfId="779" priority="5" stopIfTrue="1">
      <formula>MOD(ROW(),2)=0</formula>
    </cfRule>
    <cfRule type="expression" dxfId="778" priority="6" stopIfTrue="1">
      <formula>MOD(ROW(),2)&lt;&gt;0</formula>
    </cfRule>
  </conditionalFormatting>
  <conditionalFormatting sqref="B18:B21">
    <cfRule type="expression" dxfId="777" priority="1" stopIfTrue="1">
      <formula>MOD(ROW(),2)=0</formula>
    </cfRule>
    <cfRule type="expression" dxfId="776" priority="2" stopIfTrue="1">
      <formula>MOD(ROW(),2)&lt;&gt;0</formula>
    </cfRule>
  </conditionalFormatting>
  <hyperlinks>
    <hyperlink ref="B24" location="Assumptions!A1" display="Assumptions" xr:uid="{D592A7E3-3929-4EB6-99CA-EA53DE4459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135"/>
  <dimension ref="A1:I81"/>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 width="22.5546875" style="26" customWidth="1"/>
    <col min="3" max="3" width="10.1093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Scheme pays AA - x-614</v>
      </c>
      <c r="B3" s="42"/>
      <c r="C3" s="42"/>
      <c r="D3" s="42"/>
      <c r="E3" s="42"/>
      <c r="F3" s="42"/>
      <c r="G3" s="42"/>
      <c r="H3" s="42"/>
      <c r="I3" s="42"/>
    </row>
    <row r="4" spans="1:9" x14ac:dyDescent="0.25">
      <c r="A4" s="44"/>
    </row>
    <row r="6" spans="1:9" ht="26.4" x14ac:dyDescent="0.25">
      <c r="A6" s="80" t="s">
        <v>24</v>
      </c>
      <c r="B6" s="81" t="s">
        <v>26</v>
      </c>
    </row>
    <row r="7" spans="1:9" x14ac:dyDescent="0.25">
      <c r="A7" s="82" t="s">
        <v>16</v>
      </c>
      <c r="B7" s="83" t="s">
        <v>46</v>
      </c>
    </row>
    <row r="8" spans="1:9" x14ac:dyDescent="0.25">
      <c r="A8" s="82" t="s">
        <v>49</v>
      </c>
      <c r="B8" s="83" t="s">
        <v>47</v>
      </c>
    </row>
    <row r="9" spans="1:9" x14ac:dyDescent="0.25">
      <c r="A9" s="82" t="s">
        <v>17</v>
      </c>
      <c r="B9" s="83" t="s">
        <v>710</v>
      </c>
    </row>
    <row r="10" spans="1:9" ht="52.8" x14ac:dyDescent="0.25">
      <c r="A10" s="82" t="s">
        <v>2</v>
      </c>
      <c r="B10" s="83" t="s">
        <v>706</v>
      </c>
    </row>
    <row r="11" spans="1:9" x14ac:dyDescent="0.25">
      <c r="A11" s="82" t="s">
        <v>23</v>
      </c>
      <c r="B11" s="83" t="s">
        <v>312</v>
      </c>
    </row>
    <row r="12" spans="1:9" ht="26.4" x14ac:dyDescent="0.25">
      <c r="A12" s="82" t="s">
        <v>262</v>
      </c>
      <c r="B12" s="83" t="s">
        <v>330</v>
      </c>
    </row>
    <row r="13" spans="1:9" x14ac:dyDescent="0.25">
      <c r="A13" s="82" t="s">
        <v>52</v>
      </c>
      <c r="B13" s="83">
        <v>0</v>
      </c>
    </row>
    <row r="14" spans="1:9" x14ac:dyDescent="0.25">
      <c r="A14" s="82" t="s">
        <v>18</v>
      </c>
      <c r="B14" s="83">
        <v>614</v>
      </c>
    </row>
    <row r="15" spans="1:9" x14ac:dyDescent="0.25">
      <c r="A15" s="82" t="s">
        <v>53</v>
      </c>
      <c r="B15" s="83" t="s">
        <v>707</v>
      </c>
    </row>
    <row r="16" spans="1:9" x14ac:dyDescent="0.25">
      <c r="A16" s="82" t="s">
        <v>54</v>
      </c>
      <c r="B16" s="83" t="s">
        <v>753</v>
      </c>
    </row>
    <row r="17" spans="1:2" ht="105.6" x14ac:dyDescent="0.25">
      <c r="A17" s="77" t="s">
        <v>735</v>
      </c>
      <c r="B17" s="83" t="str">
        <f>INDEX('Factor List'!$L:$L,MATCH(B$15,'Factor List'!$J:$J,0))</f>
        <v>Reduction to benefits due to Scheme Pays Annual Allowance and Lifetime Allowance Tax Charges, dated 11 November 2019</v>
      </c>
    </row>
    <row r="18" spans="1:2" x14ac:dyDescent="0.25">
      <c r="A18" s="82" t="s">
        <v>19</v>
      </c>
      <c r="B18" s="128">
        <v>45138</v>
      </c>
    </row>
    <row r="19" spans="1:2" ht="26.4" x14ac:dyDescent="0.25">
      <c r="A19" s="82" t="s">
        <v>20</v>
      </c>
      <c r="B19" s="128">
        <v>45138</v>
      </c>
    </row>
    <row r="20" spans="1:2" x14ac:dyDescent="0.25">
      <c r="A20" s="82" t="s">
        <v>260</v>
      </c>
      <c r="B20" s="79" t="s">
        <v>725</v>
      </c>
    </row>
    <row r="21" spans="1:2" ht="26.4" x14ac:dyDescent="0.25">
      <c r="A21" s="82" t="s">
        <v>804</v>
      </c>
      <c r="B21" s="79" t="s">
        <v>803</v>
      </c>
    </row>
    <row r="23" spans="1:2" x14ac:dyDescent="0.25">
      <c r="B23" s="107" t="str">
        <f>HYPERLINK("#'Factor List'!A1","Back to Factor List")</f>
        <v>Back to Factor List</v>
      </c>
    </row>
    <row r="24" spans="1:2" x14ac:dyDescent="0.25">
      <c r="B24" s="107" t="s">
        <v>797</v>
      </c>
    </row>
    <row r="26" spans="1:2" ht="39.6" x14ac:dyDescent="0.25">
      <c r="A26" s="104" t="s">
        <v>273</v>
      </c>
      <c r="B26" s="104" t="s">
        <v>711</v>
      </c>
    </row>
    <row r="27" spans="1:2" x14ac:dyDescent="0.25">
      <c r="A27" s="105">
        <v>20</v>
      </c>
      <c r="B27" s="106">
        <v>8.25</v>
      </c>
    </row>
    <row r="28" spans="1:2" x14ac:dyDescent="0.25">
      <c r="A28" s="105">
        <v>21</v>
      </c>
      <c r="B28" s="106">
        <v>8.36</v>
      </c>
    </row>
    <row r="29" spans="1:2" x14ac:dyDescent="0.25">
      <c r="A29" s="105">
        <v>22</v>
      </c>
      <c r="B29" s="106">
        <v>8.48</v>
      </c>
    </row>
    <row r="30" spans="1:2" x14ac:dyDescent="0.25">
      <c r="A30" s="105">
        <v>23</v>
      </c>
      <c r="B30" s="106">
        <v>8.6</v>
      </c>
    </row>
    <row r="31" spans="1:2" x14ac:dyDescent="0.25">
      <c r="A31" s="105">
        <v>24</v>
      </c>
      <c r="B31" s="106">
        <v>8.7200000000000006</v>
      </c>
    </row>
    <row r="32" spans="1:2" x14ac:dyDescent="0.25">
      <c r="A32" s="105">
        <v>25</v>
      </c>
      <c r="B32" s="106">
        <v>8.85</v>
      </c>
    </row>
    <row r="33" spans="1:2" x14ac:dyDescent="0.25">
      <c r="A33" s="105">
        <v>26</v>
      </c>
      <c r="B33" s="106">
        <v>8.9700000000000006</v>
      </c>
    </row>
    <row r="34" spans="1:2" x14ac:dyDescent="0.25">
      <c r="A34" s="105">
        <v>27</v>
      </c>
      <c r="B34" s="106">
        <v>9.1</v>
      </c>
    </row>
    <row r="35" spans="1:2" x14ac:dyDescent="0.25">
      <c r="A35" s="105">
        <v>28</v>
      </c>
      <c r="B35" s="106">
        <v>9.2200000000000006</v>
      </c>
    </row>
    <row r="36" spans="1:2" x14ac:dyDescent="0.25">
      <c r="A36" s="105">
        <v>29</v>
      </c>
      <c r="B36" s="106">
        <v>9.35</v>
      </c>
    </row>
    <row r="37" spans="1:2" x14ac:dyDescent="0.25">
      <c r="A37" s="105">
        <v>30</v>
      </c>
      <c r="B37" s="106">
        <v>9.49</v>
      </c>
    </row>
    <row r="38" spans="1:2" x14ac:dyDescent="0.25">
      <c r="A38" s="105">
        <v>31</v>
      </c>
      <c r="B38" s="106">
        <v>9.6199999999999992</v>
      </c>
    </row>
    <row r="39" spans="1:2" x14ac:dyDescent="0.25">
      <c r="A39" s="105">
        <v>32</v>
      </c>
      <c r="B39" s="106">
        <v>9.76</v>
      </c>
    </row>
    <row r="40" spans="1:2" x14ac:dyDescent="0.25">
      <c r="A40" s="105">
        <v>33</v>
      </c>
      <c r="B40" s="106">
        <v>9.9</v>
      </c>
    </row>
    <row r="41" spans="1:2" x14ac:dyDescent="0.25">
      <c r="A41" s="105">
        <v>34</v>
      </c>
      <c r="B41" s="106">
        <v>10.039999999999999</v>
      </c>
    </row>
    <row r="42" spans="1:2" x14ac:dyDescent="0.25">
      <c r="A42" s="105">
        <v>35</v>
      </c>
      <c r="B42" s="106">
        <v>10.18</v>
      </c>
    </row>
    <row r="43" spans="1:2" x14ac:dyDescent="0.25">
      <c r="A43" s="105">
        <v>36</v>
      </c>
      <c r="B43" s="106">
        <v>10.32</v>
      </c>
    </row>
    <row r="44" spans="1:2" x14ac:dyDescent="0.25">
      <c r="A44" s="105">
        <v>37</v>
      </c>
      <c r="B44" s="106">
        <v>10.47</v>
      </c>
    </row>
    <row r="45" spans="1:2" x14ac:dyDescent="0.25">
      <c r="A45" s="105">
        <v>38</v>
      </c>
      <c r="B45" s="106">
        <v>10.62</v>
      </c>
    </row>
    <row r="46" spans="1:2" x14ac:dyDescent="0.25">
      <c r="A46" s="105">
        <v>39</v>
      </c>
      <c r="B46" s="106">
        <v>10.77</v>
      </c>
    </row>
    <row r="47" spans="1:2" x14ac:dyDescent="0.25">
      <c r="A47" s="105">
        <v>40</v>
      </c>
      <c r="B47" s="106">
        <v>10.92</v>
      </c>
    </row>
    <row r="48" spans="1:2" x14ac:dyDescent="0.25">
      <c r="A48" s="105">
        <v>41</v>
      </c>
      <c r="B48" s="106">
        <v>11.08</v>
      </c>
    </row>
    <row r="49" spans="1:2" x14ac:dyDescent="0.25">
      <c r="A49" s="105">
        <v>42</v>
      </c>
      <c r="B49" s="106">
        <v>11.24</v>
      </c>
    </row>
    <row r="50" spans="1:2" x14ac:dyDescent="0.25">
      <c r="A50" s="105">
        <v>43</v>
      </c>
      <c r="B50" s="106">
        <v>11.4</v>
      </c>
    </row>
    <row r="51" spans="1:2" x14ac:dyDescent="0.25">
      <c r="A51" s="105">
        <v>44</v>
      </c>
      <c r="B51" s="106">
        <v>11.56</v>
      </c>
    </row>
    <row r="52" spans="1:2" x14ac:dyDescent="0.25">
      <c r="A52" s="105">
        <v>45</v>
      </c>
      <c r="B52" s="106">
        <v>11.73</v>
      </c>
    </row>
    <row r="53" spans="1:2" x14ac:dyDescent="0.25">
      <c r="A53" s="105">
        <v>46</v>
      </c>
      <c r="B53" s="106">
        <v>11.9</v>
      </c>
    </row>
    <row r="54" spans="1:2" x14ac:dyDescent="0.25">
      <c r="A54" s="105">
        <v>47</v>
      </c>
      <c r="B54" s="106">
        <v>12.08</v>
      </c>
    </row>
    <row r="55" spans="1:2" x14ac:dyDescent="0.25">
      <c r="A55" s="105">
        <v>48</v>
      </c>
      <c r="B55" s="106">
        <v>12.25</v>
      </c>
    </row>
    <row r="56" spans="1:2" x14ac:dyDescent="0.25">
      <c r="A56" s="105">
        <v>49</v>
      </c>
      <c r="B56" s="106">
        <v>12.43</v>
      </c>
    </row>
    <row r="57" spans="1:2" x14ac:dyDescent="0.25">
      <c r="A57" s="105">
        <v>50</v>
      </c>
      <c r="B57" s="106">
        <v>12.62</v>
      </c>
    </row>
    <row r="58" spans="1:2" x14ac:dyDescent="0.25">
      <c r="A58" s="105">
        <v>51</v>
      </c>
      <c r="B58" s="106">
        <v>12.81</v>
      </c>
    </row>
    <row r="59" spans="1:2" x14ac:dyDescent="0.25">
      <c r="A59" s="105">
        <v>52</v>
      </c>
      <c r="B59" s="106">
        <v>13</v>
      </c>
    </row>
    <row r="60" spans="1:2" x14ac:dyDescent="0.25">
      <c r="A60" s="105">
        <v>53</v>
      </c>
      <c r="B60" s="106">
        <v>13.2</v>
      </c>
    </row>
    <row r="61" spans="1:2" x14ac:dyDescent="0.25">
      <c r="A61" s="105">
        <v>54</v>
      </c>
      <c r="B61" s="106">
        <v>13.4</v>
      </c>
    </row>
    <row r="62" spans="1:2" x14ac:dyDescent="0.25">
      <c r="A62" s="105">
        <v>55</v>
      </c>
      <c r="B62" s="106">
        <v>13.6</v>
      </c>
    </row>
    <row r="63" spans="1:2" x14ac:dyDescent="0.25">
      <c r="A63" s="105">
        <v>56</v>
      </c>
      <c r="B63" s="106">
        <v>13.82</v>
      </c>
    </row>
    <row r="64" spans="1:2" x14ac:dyDescent="0.25">
      <c r="A64" s="105">
        <v>57</v>
      </c>
      <c r="B64" s="106">
        <v>14.03</v>
      </c>
    </row>
    <row r="65" spans="1:2" x14ac:dyDescent="0.25">
      <c r="A65" s="105">
        <v>58</v>
      </c>
      <c r="B65" s="106">
        <v>14.26</v>
      </c>
    </row>
    <row r="66" spans="1:2" x14ac:dyDescent="0.25">
      <c r="A66" s="105">
        <v>59</v>
      </c>
      <c r="B66" s="106">
        <v>14.49</v>
      </c>
    </row>
    <row r="67" spans="1:2" x14ac:dyDescent="0.25">
      <c r="A67" s="105">
        <v>60</v>
      </c>
      <c r="B67" s="106">
        <v>14.74</v>
      </c>
    </row>
    <row r="68" spans="1:2" x14ac:dyDescent="0.25">
      <c r="A68" s="105">
        <v>61</v>
      </c>
      <c r="B68" s="106">
        <v>14.99</v>
      </c>
    </row>
    <row r="69" spans="1:2" x14ac:dyDescent="0.25">
      <c r="A69" s="105">
        <v>62</v>
      </c>
      <c r="B69" s="106">
        <v>15.25</v>
      </c>
    </row>
    <row r="70" spans="1:2" x14ac:dyDescent="0.25">
      <c r="A70" s="105">
        <v>63</v>
      </c>
      <c r="B70" s="106">
        <v>15.52</v>
      </c>
    </row>
    <row r="71" spans="1:2" x14ac:dyDescent="0.25">
      <c r="A71" s="105">
        <v>64</v>
      </c>
      <c r="B71" s="106">
        <v>15.8</v>
      </c>
    </row>
    <row r="72" spans="1:2" x14ac:dyDescent="0.25">
      <c r="A72" s="105">
        <v>65</v>
      </c>
      <c r="B72" s="106">
        <v>16.100000000000001</v>
      </c>
    </row>
    <row r="73" spans="1:2" x14ac:dyDescent="0.25">
      <c r="A73" s="105">
        <v>66</v>
      </c>
      <c r="B73" s="106">
        <v>16.420000000000002</v>
      </c>
    </row>
    <row r="74" spans="1:2" x14ac:dyDescent="0.25">
      <c r="A74" s="105">
        <v>67</v>
      </c>
      <c r="B74" s="106">
        <v>16.75</v>
      </c>
    </row>
    <row r="75" spans="1:2" x14ac:dyDescent="0.25">
      <c r="A75" s="105">
        <v>68</v>
      </c>
      <c r="B75" s="106">
        <v>16.579999999999998</v>
      </c>
    </row>
    <row r="76" spans="1:2" x14ac:dyDescent="0.25">
      <c r="A76" s="105">
        <v>69</v>
      </c>
      <c r="B76" s="106">
        <v>15.9</v>
      </c>
    </row>
    <row r="77" spans="1:2" x14ac:dyDescent="0.25">
      <c r="A77" s="105">
        <v>70</v>
      </c>
      <c r="B77" s="106">
        <v>15.22</v>
      </c>
    </row>
    <row r="78" spans="1:2" x14ac:dyDescent="0.25">
      <c r="A78" s="105">
        <v>71</v>
      </c>
      <c r="B78" s="106">
        <v>14.54</v>
      </c>
    </row>
    <row r="79" spans="1:2" x14ac:dyDescent="0.25">
      <c r="A79" s="105">
        <v>72</v>
      </c>
      <c r="B79" s="106">
        <v>13.88</v>
      </c>
    </row>
    <row r="80" spans="1:2" x14ac:dyDescent="0.25">
      <c r="A80" s="105">
        <v>73</v>
      </c>
      <c r="B80" s="106">
        <v>13.22</v>
      </c>
    </row>
    <row r="81" spans="1:2" x14ac:dyDescent="0.25">
      <c r="A81" s="105">
        <v>74</v>
      </c>
      <c r="B81" s="106">
        <v>12.57</v>
      </c>
    </row>
  </sheetData>
  <sheetProtection algorithmName="SHA-512" hashValue="KOFlsD+/5xcdW50lCzzbM4+ly7saKEzb5yFpD9pro0kE44V1DrXyKQyZxz2lbD0jYe3n2YjxZS2PXLyCSVhHug==" saltValue="BvmRk3fAuLFEsMRViABZtg==" spinCount="100000" sheet="1" objects="1" scenarios="1"/>
  <conditionalFormatting sqref="A6:A16 A18:A21">
    <cfRule type="expression" dxfId="775" priority="21" stopIfTrue="1">
      <formula>MOD(ROW(),2)=0</formula>
    </cfRule>
    <cfRule type="expression" dxfId="774" priority="22" stopIfTrue="1">
      <formula>MOD(ROW(),2)&lt;&gt;0</formula>
    </cfRule>
  </conditionalFormatting>
  <conditionalFormatting sqref="B6 B8:B15">
    <cfRule type="expression" dxfId="773" priority="23" stopIfTrue="1">
      <formula>MOD(ROW(),2)=0</formula>
    </cfRule>
    <cfRule type="expression" dxfId="772" priority="24" stopIfTrue="1">
      <formula>MOD(ROW(),2)&lt;&gt;0</formula>
    </cfRule>
  </conditionalFormatting>
  <conditionalFormatting sqref="B7">
    <cfRule type="expression" dxfId="771" priority="15" stopIfTrue="1">
      <formula>MOD(ROW(),2)=0</formula>
    </cfRule>
    <cfRule type="expression" dxfId="770" priority="16" stopIfTrue="1">
      <formula>MOD(ROW(),2)&lt;&gt;0</formula>
    </cfRule>
  </conditionalFormatting>
  <conditionalFormatting sqref="B16">
    <cfRule type="expression" dxfId="769" priority="13" stopIfTrue="1">
      <formula>MOD(ROW(),2)=0</formula>
    </cfRule>
    <cfRule type="expression" dxfId="768" priority="14" stopIfTrue="1">
      <formula>MOD(ROW(),2)&lt;&gt;0</formula>
    </cfRule>
  </conditionalFormatting>
  <conditionalFormatting sqref="A17">
    <cfRule type="expression" dxfId="767" priority="11" stopIfTrue="1">
      <formula>MOD(ROW(),2)=0</formula>
    </cfRule>
    <cfRule type="expression" dxfId="766" priority="12" stopIfTrue="1">
      <formula>MOD(ROW(),2)&lt;&gt;0</formula>
    </cfRule>
  </conditionalFormatting>
  <conditionalFormatting sqref="B17">
    <cfRule type="expression" dxfId="765" priority="9" stopIfTrue="1">
      <formula>MOD(ROW(),2)=0</formula>
    </cfRule>
    <cfRule type="expression" dxfId="764" priority="10" stopIfTrue="1">
      <formula>MOD(ROW(),2)&lt;&gt;0</formula>
    </cfRule>
  </conditionalFormatting>
  <conditionalFormatting sqref="A26:A81">
    <cfRule type="expression" dxfId="763" priority="3" stopIfTrue="1">
      <formula>MOD(ROW(),2)=0</formula>
    </cfRule>
    <cfRule type="expression" dxfId="762" priority="4" stopIfTrue="1">
      <formula>MOD(ROW(),2)&lt;&gt;0</formula>
    </cfRule>
  </conditionalFormatting>
  <conditionalFormatting sqref="B26:B81">
    <cfRule type="expression" dxfId="761" priority="5" stopIfTrue="1">
      <formula>MOD(ROW(),2)=0</formula>
    </cfRule>
    <cfRule type="expression" dxfId="760" priority="6" stopIfTrue="1">
      <formula>MOD(ROW(),2)&lt;&gt;0</formula>
    </cfRule>
  </conditionalFormatting>
  <conditionalFormatting sqref="B18:B21">
    <cfRule type="expression" dxfId="759" priority="1" stopIfTrue="1">
      <formula>MOD(ROW(),2)=0</formula>
    </cfRule>
    <cfRule type="expression" dxfId="758" priority="2" stopIfTrue="1">
      <formula>MOD(ROW(),2)&lt;&gt;0</formula>
    </cfRule>
  </conditionalFormatting>
  <hyperlinks>
    <hyperlink ref="B24" location="Assumptions!A1" display="Assumptions" xr:uid="{3438BA4D-926D-4FFB-B6AE-354365ADB26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136"/>
  <dimension ref="A1:M6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Scheme pays AA - x-615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47</v>
      </c>
      <c r="C8" s="83"/>
      <c r="D8" s="83"/>
      <c r="E8" s="83"/>
      <c r="F8" s="83"/>
      <c r="G8" s="83"/>
      <c r="H8" s="83"/>
      <c r="I8" s="83"/>
      <c r="J8" s="83"/>
      <c r="K8" s="83"/>
      <c r="L8" s="83"/>
      <c r="M8" s="83"/>
    </row>
    <row r="9" spans="1:13" x14ac:dyDescent="0.25">
      <c r="A9" s="82" t="s">
        <v>17</v>
      </c>
      <c r="B9" s="83" t="s">
        <v>710</v>
      </c>
      <c r="C9" s="83"/>
      <c r="D9" s="83"/>
      <c r="E9" s="83"/>
      <c r="F9" s="83"/>
      <c r="G9" s="83"/>
      <c r="H9" s="83"/>
      <c r="I9" s="83"/>
      <c r="J9" s="83"/>
      <c r="K9" s="83"/>
      <c r="L9" s="83"/>
      <c r="M9" s="83"/>
    </row>
    <row r="10" spans="1:13" x14ac:dyDescent="0.25">
      <c r="A10" s="82" t="s">
        <v>2</v>
      </c>
      <c r="B10" s="83" t="s">
        <v>708</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714</v>
      </c>
      <c r="C12" s="83"/>
      <c r="D12" s="83"/>
      <c r="E12" s="83"/>
      <c r="F12" s="83"/>
      <c r="G12" s="83"/>
      <c r="H12" s="83"/>
      <c r="I12" s="83"/>
      <c r="J12" s="83"/>
      <c r="K12" s="83"/>
      <c r="L12" s="83"/>
      <c r="M12" s="83"/>
    </row>
    <row r="13" spans="1:13" x14ac:dyDescent="0.25">
      <c r="A13" s="82" t="s">
        <v>52</v>
      </c>
      <c r="B13" s="83">
        <v>0</v>
      </c>
      <c r="C13" s="83"/>
      <c r="D13" s="83"/>
      <c r="E13" s="83"/>
      <c r="F13" s="83"/>
      <c r="G13" s="83"/>
      <c r="H13" s="83"/>
      <c r="I13" s="83"/>
      <c r="J13" s="83"/>
      <c r="K13" s="83"/>
      <c r="L13" s="83"/>
      <c r="M13" s="83"/>
    </row>
    <row r="14" spans="1:13" x14ac:dyDescent="0.25">
      <c r="A14" s="82" t="s">
        <v>18</v>
      </c>
      <c r="B14" s="83">
        <v>615</v>
      </c>
      <c r="C14" s="83"/>
      <c r="D14" s="83"/>
      <c r="E14" s="83"/>
      <c r="F14" s="83"/>
      <c r="G14" s="83"/>
      <c r="H14" s="83"/>
      <c r="I14" s="83"/>
      <c r="J14" s="83"/>
      <c r="K14" s="83"/>
      <c r="L14" s="83"/>
      <c r="M14" s="83"/>
    </row>
    <row r="15" spans="1:13" x14ac:dyDescent="0.25">
      <c r="A15" s="82" t="s">
        <v>53</v>
      </c>
      <c r="B15" s="83" t="s">
        <v>709</v>
      </c>
      <c r="C15" s="83"/>
      <c r="D15" s="83"/>
      <c r="E15" s="83"/>
      <c r="F15" s="83"/>
      <c r="G15" s="83"/>
      <c r="H15" s="83"/>
      <c r="I15" s="83"/>
      <c r="J15" s="83"/>
      <c r="K15" s="83"/>
      <c r="L15" s="83"/>
      <c r="M15" s="83"/>
    </row>
    <row r="16" spans="1:13" x14ac:dyDescent="0.25">
      <c r="A16" s="82" t="s">
        <v>54</v>
      </c>
      <c r="B16" s="83" t="s">
        <v>754</v>
      </c>
      <c r="C16" s="83"/>
      <c r="D16" s="83"/>
      <c r="E16" s="83"/>
      <c r="F16" s="83"/>
      <c r="G16" s="83"/>
      <c r="H16" s="83"/>
      <c r="I16" s="83"/>
      <c r="J16" s="83"/>
      <c r="K16" s="83"/>
      <c r="L16" s="83"/>
      <c r="M16" s="83"/>
    </row>
    <row r="17" spans="1:13" x14ac:dyDescent="0.25">
      <c r="A17" s="77" t="s">
        <v>735</v>
      </c>
      <c r="B17" s="83" t="str">
        <f>INDEX('Factor List'!$L:$L,MATCH(B$15,'Factor List'!$J:$J,0))</f>
        <v>Reduction to benefits due to Scheme Pays Annual Allowance and Lifetime Allowance Tax Charges, dated 11 November 2019</v>
      </c>
      <c r="C17" s="83"/>
      <c r="D17" s="83"/>
      <c r="E17" s="83"/>
      <c r="F17" s="83"/>
      <c r="G17" s="83"/>
      <c r="H17" s="83"/>
      <c r="I17" s="83"/>
      <c r="J17" s="83"/>
      <c r="K17" s="83"/>
      <c r="L17" s="83"/>
      <c r="M17" s="83"/>
    </row>
    <row r="18" spans="1:13" x14ac:dyDescent="0.25">
      <c r="A18" s="82" t="s">
        <v>19</v>
      </c>
      <c r="B18" s="128">
        <v>45138</v>
      </c>
      <c r="C18" s="83"/>
      <c r="D18" s="83"/>
      <c r="E18" s="83"/>
      <c r="F18" s="83"/>
      <c r="G18" s="83"/>
      <c r="H18" s="83"/>
      <c r="I18" s="83"/>
      <c r="J18" s="83"/>
      <c r="K18" s="83"/>
      <c r="L18" s="83"/>
      <c r="M18" s="83"/>
    </row>
    <row r="19" spans="1:13" ht="26.4" x14ac:dyDescent="0.25">
      <c r="A19" s="82" t="s">
        <v>20</v>
      </c>
      <c r="B19" s="128">
        <v>45138</v>
      </c>
      <c r="C19" s="83"/>
      <c r="D19" s="83"/>
      <c r="E19" s="83"/>
      <c r="F19" s="83"/>
      <c r="G19" s="83"/>
      <c r="H19" s="83"/>
      <c r="I19" s="83"/>
      <c r="J19" s="83"/>
      <c r="K19" s="83"/>
      <c r="L19" s="83"/>
      <c r="M19" s="83"/>
    </row>
    <row r="20" spans="1:13" x14ac:dyDescent="0.25">
      <c r="A20" s="82" t="s">
        <v>260</v>
      </c>
      <c r="B20" s="79" t="s">
        <v>725</v>
      </c>
      <c r="C20" s="83"/>
      <c r="D20" s="83"/>
      <c r="E20" s="83"/>
      <c r="F20" s="83"/>
      <c r="G20" s="83"/>
      <c r="H20" s="83"/>
      <c r="I20" s="83"/>
      <c r="J20" s="83"/>
      <c r="K20" s="83"/>
      <c r="L20" s="83"/>
      <c r="M20" s="83"/>
    </row>
    <row r="21" spans="1:13" x14ac:dyDescent="0.25">
      <c r="A21" s="82" t="s">
        <v>804</v>
      </c>
      <c r="B21" s="79"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482</v>
      </c>
      <c r="B26" s="104">
        <v>0</v>
      </c>
      <c r="C26" s="104">
        <v>1</v>
      </c>
      <c r="D26" s="104">
        <v>2</v>
      </c>
      <c r="E26" s="104">
        <v>3</v>
      </c>
      <c r="F26" s="104">
        <v>4</v>
      </c>
      <c r="G26" s="104">
        <v>5</v>
      </c>
      <c r="H26" s="104">
        <v>6</v>
      </c>
      <c r="I26" s="104">
        <v>7</v>
      </c>
      <c r="J26" s="104">
        <v>8</v>
      </c>
      <c r="K26" s="104">
        <v>9</v>
      </c>
      <c r="L26" s="104">
        <v>10</v>
      </c>
      <c r="M26" s="104">
        <v>11</v>
      </c>
    </row>
    <row r="27" spans="1:13" x14ac:dyDescent="0.25">
      <c r="A27" s="105">
        <v>0</v>
      </c>
      <c r="B27" s="117">
        <v>1</v>
      </c>
      <c r="C27" s="117">
        <v>0.99199999999999999</v>
      </c>
      <c r="D27" s="117">
        <v>0.98699999999999999</v>
      </c>
      <c r="E27" s="117">
        <v>0.98199999999999998</v>
      </c>
      <c r="F27" s="117">
        <v>0.97599999999999998</v>
      </c>
      <c r="G27" s="117">
        <v>0.97099999999999997</v>
      </c>
      <c r="H27" s="117">
        <v>0.96599999999999997</v>
      </c>
      <c r="I27" s="117">
        <v>0.96099999999999997</v>
      </c>
      <c r="J27" s="117">
        <v>0.95499999999999996</v>
      </c>
      <c r="K27" s="117">
        <v>0.95</v>
      </c>
      <c r="L27" s="117">
        <v>0.94499999999999995</v>
      </c>
      <c r="M27" s="117">
        <v>0.94</v>
      </c>
    </row>
    <row r="28" spans="1:13" x14ac:dyDescent="0.25">
      <c r="A28" s="105">
        <v>1</v>
      </c>
      <c r="B28" s="117">
        <v>0.93500000000000005</v>
      </c>
      <c r="C28" s="117">
        <v>0.93</v>
      </c>
      <c r="D28" s="117">
        <v>0.92500000000000004</v>
      </c>
      <c r="E28" s="117">
        <v>0.92</v>
      </c>
      <c r="F28" s="117">
        <v>0.91500000000000004</v>
      </c>
      <c r="G28" s="117">
        <v>0.91</v>
      </c>
      <c r="H28" s="117">
        <v>0.90600000000000003</v>
      </c>
      <c r="I28" s="117">
        <v>0.90100000000000002</v>
      </c>
      <c r="J28" s="117">
        <v>0.89600000000000002</v>
      </c>
      <c r="K28" s="117">
        <v>0.89100000000000001</v>
      </c>
      <c r="L28" s="117">
        <v>0.88600000000000001</v>
      </c>
      <c r="M28" s="117">
        <v>0.88100000000000001</v>
      </c>
    </row>
    <row r="29" spans="1:13" x14ac:dyDescent="0.25">
      <c r="A29" s="105">
        <v>2</v>
      </c>
      <c r="B29" s="117">
        <v>0.877</v>
      </c>
      <c r="C29" s="117">
        <v>0.872</v>
      </c>
      <c r="D29" s="117">
        <v>0.86799999999999999</v>
      </c>
      <c r="E29" s="117">
        <v>0.86299999999999999</v>
      </c>
      <c r="F29" s="117">
        <v>0.85899999999999999</v>
      </c>
      <c r="G29" s="117">
        <v>0.85399999999999998</v>
      </c>
      <c r="H29" s="117">
        <v>0.85</v>
      </c>
      <c r="I29" s="117">
        <v>0.84499999999999997</v>
      </c>
      <c r="J29" s="117">
        <v>0.84099999999999997</v>
      </c>
      <c r="K29" s="117">
        <v>0.83599999999999997</v>
      </c>
      <c r="L29" s="117">
        <v>0.83199999999999996</v>
      </c>
      <c r="M29" s="117">
        <v>0.82699999999999996</v>
      </c>
    </row>
    <row r="30" spans="1:13" x14ac:dyDescent="0.25">
      <c r="A30" s="105">
        <v>3</v>
      </c>
      <c r="B30" s="117">
        <v>0.82299999999999995</v>
      </c>
      <c r="C30" s="117">
        <v>0.81899999999999995</v>
      </c>
      <c r="D30" s="117">
        <v>0.81499999999999995</v>
      </c>
      <c r="E30" s="117">
        <v>0.81100000000000005</v>
      </c>
      <c r="F30" s="117">
        <v>0.80700000000000005</v>
      </c>
      <c r="G30" s="117">
        <v>0.80300000000000005</v>
      </c>
      <c r="H30" s="117">
        <v>0.79800000000000004</v>
      </c>
      <c r="I30" s="117">
        <v>0.79400000000000004</v>
      </c>
      <c r="J30" s="117">
        <v>0.79</v>
      </c>
      <c r="K30" s="117">
        <v>0.78600000000000003</v>
      </c>
      <c r="L30" s="117">
        <v>0.78200000000000003</v>
      </c>
      <c r="M30" s="117">
        <v>0.77800000000000002</v>
      </c>
    </row>
    <row r="31" spans="1:13" x14ac:dyDescent="0.25">
      <c r="A31" s="105">
        <v>4</v>
      </c>
      <c r="B31" s="117">
        <v>0.77400000000000002</v>
      </c>
      <c r="C31" s="117">
        <v>0.77100000000000002</v>
      </c>
      <c r="D31" s="117">
        <v>0.76700000000000002</v>
      </c>
      <c r="E31" s="117">
        <v>0.76300000000000001</v>
      </c>
      <c r="F31" s="117">
        <v>0.76</v>
      </c>
      <c r="G31" s="117">
        <v>0.75600000000000001</v>
      </c>
      <c r="H31" s="117">
        <v>0.752</v>
      </c>
      <c r="I31" s="117">
        <v>0.749</v>
      </c>
      <c r="J31" s="117">
        <v>0.745</v>
      </c>
      <c r="K31" s="117">
        <v>0.74099999999999999</v>
      </c>
      <c r="L31" s="117">
        <v>0.73799999999999999</v>
      </c>
      <c r="M31" s="117">
        <v>0.73399999999999999</v>
      </c>
    </row>
    <row r="32" spans="1:13" x14ac:dyDescent="0.25">
      <c r="A32" s="105">
        <v>5</v>
      </c>
      <c r="B32" s="117">
        <v>0.73</v>
      </c>
      <c r="C32" s="117">
        <v>0.72699999999999998</v>
      </c>
      <c r="D32" s="117">
        <v>0.72399999999999998</v>
      </c>
      <c r="E32" s="117">
        <v>0.72</v>
      </c>
      <c r="F32" s="117">
        <v>0.71699999999999997</v>
      </c>
      <c r="G32" s="117">
        <v>0.71399999999999997</v>
      </c>
      <c r="H32" s="117">
        <v>0.71</v>
      </c>
      <c r="I32" s="117">
        <v>0.70699999999999996</v>
      </c>
      <c r="J32" s="117">
        <v>0.70399999999999996</v>
      </c>
      <c r="K32" s="117">
        <v>0.7</v>
      </c>
      <c r="L32" s="117">
        <v>0.69699999999999995</v>
      </c>
      <c r="M32" s="117">
        <v>0.69399999999999995</v>
      </c>
    </row>
    <row r="33" spans="1:13" x14ac:dyDescent="0.25">
      <c r="A33" s="105">
        <v>6</v>
      </c>
      <c r="B33" s="117">
        <v>0.69099999999999995</v>
      </c>
      <c r="C33" s="117">
        <v>0.68799999999999994</v>
      </c>
      <c r="D33" s="117">
        <v>0.68500000000000005</v>
      </c>
      <c r="E33" s="117">
        <v>0.68200000000000005</v>
      </c>
      <c r="F33" s="117">
        <v>0.67900000000000005</v>
      </c>
      <c r="G33" s="117">
        <v>0.67600000000000005</v>
      </c>
      <c r="H33" s="117">
        <v>0.67300000000000004</v>
      </c>
      <c r="I33" s="117">
        <v>0.67</v>
      </c>
      <c r="J33" s="117">
        <v>0.66700000000000004</v>
      </c>
      <c r="K33" s="117">
        <v>0.66400000000000003</v>
      </c>
      <c r="L33" s="117">
        <v>0.66100000000000003</v>
      </c>
      <c r="M33" s="117">
        <v>0.65800000000000003</v>
      </c>
    </row>
    <row r="34" spans="1:13" x14ac:dyDescent="0.25">
      <c r="A34" s="105">
        <v>7</v>
      </c>
      <c r="B34" s="117">
        <v>0.65500000000000003</v>
      </c>
      <c r="C34" s="117">
        <v>0.65200000000000002</v>
      </c>
      <c r="D34" s="117">
        <v>0.64900000000000002</v>
      </c>
      <c r="E34" s="117">
        <v>0.64600000000000002</v>
      </c>
      <c r="F34" s="117">
        <v>0.64300000000000002</v>
      </c>
      <c r="G34" s="117">
        <v>0.64</v>
      </c>
      <c r="H34" s="117">
        <v>0.63800000000000001</v>
      </c>
      <c r="I34" s="117">
        <v>0.63500000000000001</v>
      </c>
      <c r="J34" s="117">
        <v>0.63200000000000001</v>
      </c>
      <c r="K34" s="117">
        <v>0.629</v>
      </c>
      <c r="L34" s="117">
        <v>0.626</v>
      </c>
      <c r="M34" s="117">
        <v>0.623</v>
      </c>
    </row>
    <row r="35" spans="1:13" x14ac:dyDescent="0.25">
      <c r="A35" s="105">
        <v>8</v>
      </c>
      <c r="B35" s="117">
        <v>0.621</v>
      </c>
      <c r="C35" s="117">
        <v>0.61799999999999999</v>
      </c>
      <c r="D35" s="117">
        <v>0.61599999999999999</v>
      </c>
      <c r="E35" s="117">
        <v>0.61299999999999999</v>
      </c>
      <c r="F35" s="117">
        <v>0.61</v>
      </c>
      <c r="G35" s="117">
        <v>0.60799999999999998</v>
      </c>
      <c r="H35" s="117">
        <v>0.60499999999999998</v>
      </c>
      <c r="I35" s="117">
        <v>0.60299999999999998</v>
      </c>
      <c r="J35" s="117">
        <v>0.6</v>
      </c>
      <c r="K35" s="117">
        <v>0.59699999999999998</v>
      </c>
      <c r="L35" s="117">
        <v>0.59499999999999997</v>
      </c>
      <c r="M35" s="117">
        <v>0.59199999999999997</v>
      </c>
    </row>
    <row r="36" spans="1:13" x14ac:dyDescent="0.25">
      <c r="A36" s="105">
        <v>9</v>
      </c>
      <c r="B36" s="117">
        <v>0.59</v>
      </c>
      <c r="C36" s="117">
        <v>0.58699999999999997</v>
      </c>
      <c r="D36" s="117">
        <v>0.58499999999999996</v>
      </c>
      <c r="E36" s="117">
        <v>0.58299999999999996</v>
      </c>
      <c r="F36" s="117">
        <v>0.57999999999999996</v>
      </c>
      <c r="G36" s="117">
        <v>0.57799999999999996</v>
      </c>
      <c r="H36" s="117">
        <v>0.57499999999999996</v>
      </c>
      <c r="I36" s="117">
        <v>0.57299999999999995</v>
      </c>
      <c r="J36" s="117">
        <v>0.56999999999999995</v>
      </c>
      <c r="K36" s="117">
        <v>0.56799999999999995</v>
      </c>
      <c r="L36" s="117">
        <v>0.56599999999999995</v>
      </c>
      <c r="M36" s="117">
        <v>0.56299999999999994</v>
      </c>
    </row>
    <row r="37" spans="1:13" x14ac:dyDescent="0.25">
      <c r="A37" s="105">
        <v>10</v>
      </c>
      <c r="B37" s="117">
        <v>0.56100000000000005</v>
      </c>
      <c r="C37" s="117">
        <v>0.55900000000000005</v>
      </c>
      <c r="D37" s="117">
        <v>0.55700000000000005</v>
      </c>
      <c r="E37" s="117">
        <v>0.55400000000000005</v>
      </c>
      <c r="F37" s="117">
        <v>0.55200000000000005</v>
      </c>
      <c r="G37" s="117">
        <v>0.55000000000000004</v>
      </c>
      <c r="H37" s="117">
        <v>0.54800000000000004</v>
      </c>
      <c r="I37" s="117">
        <v>0.54600000000000004</v>
      </c>
      <c r="J37" s="117">
        <v>0.54400000000000004</v>
      </c>
      <c r="K37" s="117">
        <v>0.54100000000000004</v>
      </c>
      <c r="L37" s="117">
        <v>0.53900000000000003</v>
      </c>
      <c r="M37" s="117">
        <v>0.53700000000000003</v>
      </c>
    </row>
    <row r="38" spans="1:13" x14ac:dyDescent="0.25">
      <c r="A38" s="105">
        <v>11</v>
      </c>
      <c r="B38" s="117">
        <v>0.53500000000000003</v>
      </c>
      <c r="C38" s="117">
        <v>0.53300000000000003</v>
      </c>
      <c r="D38" s="117">
        <v>0.53100000000000003</v>
      </c>
      <c r="E38" s="117">
        <v>0.52900000000000003</v>
      </c>
      <c r="F38" s="117">
        <v>0.52700000000000002</v>
      </c>
      <c r="G38" s="117">
        <v>0.52500000000000002</v>
      </c>
      <c r="H38" s="117">
        <v>0.52200000000000002</v>
      </c>
      <c r="I38" s="117">
        <v>0.52</v>
      </c>
      <c r="J38" s="117">
        <v>0.51800000000000002</v>
      </c>
      <c r="K38" s="117">
        <v>0.51600000000000001</v>
      </c>
      <c r="L38" s="117">
        <v>0.51400000000000001</v>
      </c>
      <c r="M38" s="117">
        <v>0.51200000000000001</v>
      </c>
    </row>
    <row r="39" spans="1:13" x14ac:dyDescent="0.25">
      <c r="A39" s="105">
        <v>12</v>
      </c>
      <c r="B39" s="117">
        <v>0.51</v>
      </c>
      <c r="C39" s="117">
        <v>0.50800000000000001</v>
      </c>
      <c r="D39" s="117">
        <v>0.50600000000000001</v>
      </c>
      <c r="E39" s="117">
        <v>0.504</v>
      </c>
      <c r="F39" s="117">
        <v>0.502</v>
      </c>
      <c r="G39" s="117">
        <v>0.5</v>
      </c>
      <c r="H39" s="117">
        <v>0.499</v>
      </c>
      <c r="I39" s="117">
        <v>0.497</v>
      </c>
      <c r="J39" s="117">
        <v>0.495</v>
      </c>
      <c r="K39" s="117">
        <v>0.49299999999999999</v>
      </c>
      <c r="L39" s="117">
        <v>0.49099999999999999</v>
      </c>
      <c r="M39" s="117">
        <v>0.48899999999999999</v>
      </c>
    </row>
    <row r="40" spans="1:13" x14ac:dyDescent="0.25">
      <c r="A40" s="105">
        <v>13</v>
      </c>
      <c r="B40" s="117">
        <v>0.48699999999999999</v>
      </c>
      <c r="C40" s="117">
        <v>0.48499999999999999</v>
      </c>
      <c r="D40" s="117">
        <v>0.48399999999999999</v>
      </c>
      <c r="E40" s="117">
        <v>0.48199999999999998</v>
      </c>
      <c r="F40" s="117">
        <v>0.48</v>
      </c>
      <c r="G40" s="117">
        <v>0.47799999999999998</v>
      </c>
      <c r="H40" s="117">
        <v>0.47699999999999998</v>
      </c>
      <c r="I40" s="117">
        <v>0.47499999999999998</v>
      </c>
      <c r="J40" s="117">
        <v>0.47299999999999998</v>
      </c>
      <c r="K40" s="117">
        <v>0.47099999999999997</v>
      </c>
      <c r="L40" s="117">
        <v>0.47</v>
      </c>
      <c r="M40" s="117">
        <v>0.46800000000000003</v>
      </c>
    </row>
    <row r="41" spans="1:13" x14ac:dyDescent="0.25">
      <c r="A41" s="105">
        <v>14</v>
      </c>
      <c r="B41" s="117">
        <v>0.46600000000000003</v>
      </c>
      <c r="C41" s="117">
        <v>0.46400000000000002</v>
      </c>
      <c r="D41" s="117">
        <v>0.46300000000000002</v>
      </c>
      <c r="E41" s="117">
        <v>0.46100000000000002</v>
      </c>
      <c r="F41" s="117">
        <v>0.45900000000000002</v>
      </c>
      <c r="G41" s="117">
        <v>0.45700000000000002</v>
      </c>
      <c r="H41" s="117">
        <v>0.45600000000000002</v>
      </c>
      <c r="I41" s="117">
        <v>0.45400000000000001</v>
      </c>
      <c r="J41" s="117">
        <v>0.45200000000000001</v>
      </c>
      <c r="K41" s="117">
        <v>0.45</v>
      </c>
      <c r="L41" s="117">
        <v>0.44900000000000001</v>
      </c>
      <c r="M41" s="117">
        <v>0.44700000000000001</v>
      </c>
    </row>
    <row r="42" spans="1:13" x14ac:dyDescent="0.25">
      <c r="A42" s="105">
        <v>15</v>
      </c>
      <c r="B42" s="117">
        <v>0.44500000000000001</v>
      </c>
      <c r="C42" s="117">
        <v>0.44400000000000001</v>
      </c>
      <c r="D42" s="117">
        <v>0.442</v>
      </c>
      <c r="E42" s="117">
        <v>0.441</v>
      </c>
      <c r="F42" s="117">
        <v>0.439</v>
      </c>
      <c r="G42" s="117">
        <v>0.438</v>
      </c>
      <c r="H42" s="117">
        <v>0.436</v>
      </c>
      <c r="I42" s="117">
        <v>0.435</v>
      </c>
      <c r="J42" s="117">
        <v>0.433</v>
      </c>
      <c r="K42" s="117">
        <v>0.432</v>
      </c>
      <c r="L42" s="117">
        <v>0.43</v>
      </c>
      <c r="M42" s="117">
        <v>0.42899999999999999</v>
      </c>
    </row>
    <row r="43" spans="1:13" x14ac:dyDescent="0.25">
      <c r="A43" s="105">
        <v>16</v>
      </c>
      <c r="B43" s="117">
        <v>0.42699999999999999</v>
      </c>
      <c r="C43" s="117">
        <v>0.42599999999999999</v>
      </c>
      <c r="D43" s="117">
        <v>0.42399999999999999</v>
      </c>
      <c r="E43" s="117">
        <v>0.42299999999999999</v>
      </c>
      <c r="F43" s="117">
        <v>0.42099999999999999</v>
      </c>
      <c r="G43" s="117">
        <v>0.42</v>
      </c>
      <c r="H43" s="117">
        <v>0.41799999999999998</v>
      </c>
      <c r="I43" s="117">
        <v>0.41699999999999998</v>
      </c>
      <c r="J43" s="117">
        <v>0.41499999999999998</v>
      </c>
      <c r="K43" s="117">
        <v>0.41399999999999998</v>
      </c>
      <c r="L43" s="117">
        <v>0.41199999999999998</v>
      </c>
      <c r="M43" s="117">
        <v>0.41099999999999998</v>
      </c>
    </row>
    <row r="44" spans="1:13" x14ac:dyDescent="0.25">
      <c r="A44" s="105">
        <v>17</v>
      </c>
      <c r="B44" s="117">
        <v>0.40899999999999997</v>
      </c>
      <c r="C44" s="117">
        <v>0.40799999999999997</v>
      </c>
      <c r="D44" s="117">
        <v>0.40600000000000003</v>
      </c>
      <c r="E44" s="117">
        <v>0.40500000000000003</v>
      </c>
      <c r="F44" s="117">
        <v>0.40400000000000003</v>
      </c>
      <c r="G44" s="117">
        <v>0.40200000000000002</v>
      </c>
      <c r="H44" s="117">
        <v>0.40100000000000002</v>
      </c>
      <c r="I44" s="117">
        <v>0.39900000000000002</v>
      </c>
      <c r="J44" s="117">
        <v>0.39800000000000002</v>
      </c>
      <c r="K44" s="117">
        <v>0.39700000000000002</v>
      </c>
      <c r="L44" s="117">
        <v>0.39500000000000002</v>
      </c>
      <c r="M44" s="117">
        <v>0.39400000000000002</v>
      </c>
    </row>
    <row r="45" spans="1:13" x14ac:dyDescent="0.25">
      <c r="A45" s="105">
        <v>18</v>
      </c>
      <c r="B45" s="117">
        <v>0.39200000000000002</v>
      </c>
      <c r="C45" s="117">
        <v>0.39100000000000001</v>
      </c>
      <c r="D45" s="117">
        <v>0.38900000000000001</v>
      </c>
      <c r="E45" s="117">
        <v>0.38800000000000001</v>
      </c>
      <c r="F45" s="117">
        <v>0.38600000000000001</v>
      </c>
      <c r="G45" s="117">
        <v>0.38500000000000001</v>
      </c>
      <c r="H45" s="117">
        <v>0.38300000000000001</v>
      </c>
      <c r="I45" s="117">
        <v>0.38200000000000001</v>
      </c>
      <c r="J45" s="117">
        <v>0.38</v>
      </c>
      <c r="K45" s="117">
        <v>0.379</v>
      </c>
      <c r="L45" s="117">
        <v>0.377</v>
      </c>
      <c r="M45" s="117">
        <v>0.376</v>
      </c>
    </row>
    <row r="46" spans="1:13" x14ac:dyDescent="0.25">
      <c r="A46" s="105">
        <v>19</v>
      </c>
      <c r="B46" s="117">
        <v>0.374</v>
      </c>
      <c r="C46" s="117">
        <v>0.373</v>
      </c>
      <c r="D46" s="117">
        <v>0.371</v>
      </c>
      <c r="E46" s="117">
        <v>0.37</v>
      </c>
      <c r="F46" s="117">
        <v>0.36899999999999999</v>
      </c>
      <c r="G46" s="117">
        <v>0.36699999999999999</v>
      </c>
      <c r="H46" s="117">
        <v>0.36599999999999999</v>
      </c>
      <c r="I46" s="117">
        <v>0.36399999999999999</v>
      </c>
      <c r="J46" s="117">
        <v>0.36299999999999999</v>
      </c>
      <c r="K46" s="117">
        <v>0.36199999999999999</v>
      </c>
      <c r="L46" s="117">
        <v>0.36</v>
      </c>
      <c r="M46" s="117">
        <v>0.35899999999999999</v>
      </c>
    </row>
    <row r="47" spans="1:13" x14ac:dyDescent="0.25">
      <c r="A47" s="105">
        <v>20</v>
      </c>
      <c r="B47" s="117">
        <v>0.35699999999999998</v>
      </c>
      <c r="C47" s="117">
        <v>0.35599999999999998</v>
      </c>
      <c r="D47" s="117">
        <v>0.35499999999999998</v>
      </c>
      <c r="E47" s="117">
        <v>0.35299999999999998</v>
      </c>
      <c r="F47" s="117">
        <v>0.35199999999999998</v>
      </c>
      <c r="G47" s="117">
        <v>0.35099999999999998</v>
      </c>
      <c r="H47" s="117">
        <v>0.34899999999999998</v>
      </c>
      <c r="I47" s="117">
        <v>0.34799999999999998</v>
      </c>
      <c r="J47" s="117">
        <v>0.34699999999999998</v>
      </c>
      <c r="K47" s="117">
        <v>0.34499999999999997</v>
      </c>
      <c r="L47" s="117">
        <v>0.34399999999999997</v>
      </c>
      <c r="M47" s="117">
        <v>0.34300000000000003</v>
      </c>
    </row>
    <row r="48" spans="1:13" x14ac:dyDescent="0.25">
      <c r="A48" s="105">
        <v>21</v>
      </c>
      <c r="B48" s="117">
        <v>0.34100000000000003</v>
      </c>
      <c r="C48" s="117">
        <v>0.34</v>
      </c>
      <c r="D48" s="117">
        <v>0.33900000000000002</v>
      </c>
      <c r="E48" s="117">
        <v>0.33800000000000002</v>
      </c>
      <c r="F48" s="117">
        <v>0.33600000000000002</v>
      </c>
      <c r="G48" s="117">
        <v>0.33500000000000002</v>
      </c>
      <c r="H48" s="117">
        <v>0.33400000000000002</v>
      </c>
      <c r="I48" s="117">
        <v>0.33300000000000002</v>
      </c>
      <c r="J48" s="117">
        <v>0.33100000000000002</v>
      </c>
      <c r="K48" s="117">
        <v>0.33</v>
      </c>
      <c r="L48" s="117">
        <v>0.32900000000000001</v>
      </c>
      <c r="M48" s="117">
        <v>0.32800000000000001</v>
      </c>
    </row>
    <row r="49" spans="1:13" x14ac:dyDescent="0.25">
      <c r="A49" s="105">
        <v>22</v>
      </c>
      <c r="B49" s="117">
        <v>0.32700000000000001</v>
      </c>
      <c r="C49" s="117">
        <v>0.32600000000000001</v>
      </c>
      <c r="D49" s="117">
        <v>0.32500000000000001</v>
      </c>
      <c r="E49" s="117">
        <v>0.32400000000000001</v>
      </c>
      <c r="F49" s="117">
        <v>0.32300000000000001</v>
      </c>
      <c r="G49" s="117">
        <v>0.32200000000000001</v>
      </c>
      <c r="H49" s="117">
        <v>0.32100000000000001</v>
      </c>
      <c r="I49" s="117">
        <v>0.32</v>
      </c>
      <c r="J49" s="117">
        <v>0.31900000000000001</v>
      </c>
      <c r="K49" s="117">
        <v>0.318</v>
      </c>
      <c r="L49" s="117">
        <v>0.317</v>
      </c>
      <c r="M49" s="117">
        <v>0.316</v>
      </c>
    </row>
    <row r="50" spans="1:13" x14ac:dyDescent="0.25">
      <c r="A50" s="105">
        <v>23</v>
      </c>
      <c r="B50" s="117">
        <v>0.315</v>
      </c>
      <c r="C50" s="117">
        <v>0.314</v>
      </c>
      <c r="D50" s="117">
        <v>0.313</v>
      </c>
      <c r="E50" s="117">
        <v>0.312</v>
      </c>
      <c r="F50" s="117">
        <v>0.311</v>
      </c>
      <c r="G50" s="117">
        <v>0.31</v>
      </c>
      <c r="H50" s="117">
        <v>0.309</v>
      </c>
      <c r="I50" s="117">
        <v>0.308</v>
      </c>
      <c r="J50" s="117">
        <v>0.307</v>
      </c>
      <c r="K50" s="117">
        <v>0.30599999999999999</v>
      </c>
      <c r="L50" s="117">
        <v>0.30499999999999999</v>
      </c>
      <c r="M50" s="117">
        <v>0.30399999999999999</v>
      </c>
    </row>
    <row r="51" spans="1:13" x14ac:dyDescent="0.25">
      <c r="A51" s="105">
        <v>24</v>
      </c>
      <c r="B51" s="117">
        <v>0.30299999999999999</v>
      </c>
      <c r="C51" s="117">
        <v>0.30199999999999999</v>
      </c>
      <c r="D51" s="117">
        <v>0.30099999999999999</v>
      </c>
      <c r="E51" s="117">
        <v>0.3</v>
      </c>
      <c r="F51" s="117">
        <v>0.29899999999999999</v>
      </c>
      <c r="G51" s="117">
        <v>0.29799999999999999</v>
      </c>
      <c r="H51" s="117">
        <v>0.29699999999999999</v>
      </c>
      <c r="I51" s="117">
        <v>0.29599999999999999</v>
      </c>
      <c r="J51" s="117">
        <v>0.29499999999999998</v>
      </c>
      <c r="K51" s="117">
        <v>0.29399999999999998</v>
      </c>
      <c r="L51" s="117">
        <v>0.29299999999999998</v>
      </c>
      <c r="M51" s="117">
        <v>0.29199999999999998</v>
      </c>
    </row>
    <row r="52" spans="1:13" x14ac:dyDescent="0.25">
      <c r="A52" s="105">
        <v>25</v>
      </c>
      <c r="B52" s="117">
        <v>0.29199999999999998</v>
      </c>
      <c r="C52" s="117">
        <v>0.29099999999999998</v>
      </c>
      <c r="D52" s="117">
        <v>0.28999999999999998</v>
      </c>
      <c r="E52" s="117">
        <v>0.28899999999999998</v>
      </c>
      <c r="F52" s="117">
        <v>0.28799999999999998</v>
      </c>
      <c r="G52" s="117">
        <v>0.28699999999999998</v>
      </c>
      <c r="H52" s="117">
        <v>0.28699999999999998</v>
      </c>
      <c r="I52" s="117">
        <v>0.28599999999999998</v>
      </c>
      <c r="J52" s="117">
        <v>0.28499999999999998</v>
      </c>
      <c r="K52" s="117">
        <v>0.28399999999999997</v>
      </c>
      <c r="L52" s="117">
        <v>0.28299999999999997</v>
      </c>
      <c r="M52" s="117">
        <v>0.28199999999999997</v>
      </c>
    </row>
    <row r="53" spans="1:13" x14ac:dyDescent="0.25">
      <c r="A53" s="105">
        <v>26</v>
      </c>
      <c r="B53" s="117">
        <v>0.28199999999999997</v>
      </c>
      <c r="C53" s="117">
        <v>0.28100000000000003</v>
      </c>
      <c r="D53" s="117">
        <v>0.28000000000000003</v>
      </c>
      <c r="E53" s="117">
        <v>0.27900000000000003</v>
      </c>
      <c r="F53" s="117">
        <v>0.27800000000000002</v>
      </c>
      <c r="G53" s="117">
        <v>0.27700000000000002</v>
      </c>
      <c r="H53" s="117">
        <v>0.27700000000000002</v>
      </c>
      <c r="I53" s="117">
        <v>0.27600000000000002</v>
      </c>
      <c r="J53" s="117">
        <v>0.27500000000000002</v>
      </c>
      <c r="K53" s="117">
        <v>0.27400000000000002</v>
      </c>
      <c r="L53" s="117">
        <v>0.27300000000000002</v>
      </c>
      <c r="M53" s="117">
        <v>0.27200000000000002</v>
      </c>
    </row>
    <row r="54" spans="1:13" x14ac:dyDescent="0.25">
      <c r="A54" s="105">
        <v>27</v>
      </c>
      <c r="B54" s="117">
        <v>0.27200000000000002</v>
      </c>
      <c r="C54" s="117">
        <v>0.27100000000000002</v>
      </c>
      <c r="D54" s="117">
        <v>0.27</v>
      </c>
      <c r="E54" s="117">
        <v>0.26900000000000002</v>
      </c>
      <c r="F54" s="117">
        <v>0.26800000000000002</v>
      </c>
      <c r="G54" s="117">
        <v>0.26700000000000002</v>
      </c>
      <c r="H54" s="117">
        <v>0.26700000000000002</v>
      </c>
      <c r="I54" s="117">
        <v>0.26600000000000001</v>
      </c>
      <c r="J54" s="117">
        <v>0.26500000000000001</v>
      </c>
      <c r="K54" s="117">
        <v>0.26400000000000001</v>
      </c>
      <c r="L54" s="117">
        <v>0.26300000000000001</v>
      </c>
      <c r="M54" s="117">
        <v>0.26200000000000001</v>
      </c>
    </row>
    <row r="55" spans="1:13" x14ac:dyDescent="0.25">
      <c r="A55" s="105">
        <v>28</v>
      </c>
      <c r="B55" s="117">
        <v>0.26200000000000001</v>
      </c>
      <c r="C55" s="117">
        <v>0.26100000000000001</v>
      </c>
      <c r="D55" s="117">
        <v>0.26</v>
      </c>
      <c r="E55" s="117">
        <v>0.25900000000000001</v>
      </c>
      <c r="F55" s="117">
        <v>0.25900000000000001</v>
      </c>
      <c r="G55" s="117">
        <v>0.25800000000000001</v>
      </c>
      <c r="H55" s="117">
        <v>0.25700000000000001</v>
      </c>
      <c r="I55" s="117">
        <v>0.25600000000000001</v>
      </c>
      <c r="J55" s="117">
        <v>0.25600000000000001</v>
      </c>
      <c r="K55" s="117">
        <v>0.255</v>
      </c>
      <c r="L55" s="117">
        <v>0.254</v>
      </c>
      <c r="M55" s="117">
        <v>0.253</v>
      </c>
    </row>
    <row r="56" spans="1:13" x14ac:dyDescent="0.25">
      <c r="A56" s="105">
        <v>29</v>
      </c>
      <c r="B56" s="117">
        <v>0.253</v>
      </c>
      <c r="C56" s="117">
        <v>0.252</v>
      </c>
      <c r="D56" s="117">
        <v>0.251</v>
      </c>
      <c r="E56" s="117">
        <v>0.251</v>
      </c>
      <c r="F56" s="117">
        <v>0.25</v>
      </c>
      <c r="G56" s="117">
        <v>0.249</v>
      </c>
      <c r="H56" s="117">
        <v>0.249</v>
      </c>
      <c r="I56" s="117">
        <v>0.248</v>
      </c>
      <c r="J56" s="117">
        <v>0.247</v>
      </c>
      <c r="K56" s="117">
        <v>0.247</v>
      </c>
      <c r="L56" s="117">
        <v>0.246</v>
      </c>
      <c r="M56" s="117">
        <v>0.245</v>
      </c>
    </row>
    <row r="57" spans="1:13" x14ac:dyDescent="0.25">
      <c r="A57" s="105">
        <v>30</v>
      </c>
      <c r="B57" s="117">
        <v>0.245</v>
      </c>
      <c r="C57" s="117">
        <v>0.24399999999999999</v>
      </c>
      <c r="D57" s="117">
        <v>0.24299999999999999</v>
      </c>
      <c r="E57" s="117">
        <v>0.24299999999999999</v>
      </c>
      <c r="F57" s="117">
        <v>0.24199999999999999</v>
      </c>
      <c r="G57" s="117">
        <v>0.24099999999999999</v>
      </c>
      <c r="H57" s="117">
        <v>0.24099999999999999</v>
      </c>
      <c r="I57" s="117">
        <v>0.24</v>
      </c>
      <c r="J57" s="117">
        <v>0.23899999999999999</v>
      </c>
      <c r="K57" s="117">
        <v>0.23899999999999999</v>
      </c>
      <c r="L57" s="117">
        <v>0.23799999999999999</v>
      </c>
      <c r="M57" s="117">
        <v>0.23699999999999999</v>
      </c>
    </row>
    <row r="58" spans="1:13" x14ac:dyDescent="0.25">
      <c r="A58" s="105">
        <v>31</v>
      </c>
      <c r="B58" s="117">
        <v>0.23699999999999999</v>
      </c>
      <c r="C58" s="117">
        <v>0.23599999999999999</v>
      </c>
      <c r="D58" s="117">
        <v>0.23499999999999999</v>
      </c>
      <c r="E58" s="117">
        <v>0.23499999999999999</v>
      </c>
      <c r="F58" s="117">
        <v>0.23400000000000001</v>
      </c>
      <c r="G58" s="117">
        <v>0.23300000000000001</v>
      </c>
      <c r="H58" s="117">
        <v>0.23300000000000001</v>
      </c>
      <c r="I58" s="117">
        <v>0.23200000000000001</v>
      </c>
      <c r="J58" s="117">
        <v>0.23100000000000001</v>
      </c>
      <c r="K58" s="117">
        <v>0.23100000000000001</v>
      </c>
      <c r="L58" s="117">
        <v>0.23</v>
      </c>
      <c r="M58" s="117">
        <v>0.22900000000000001</v>
      </c>
    </row>
    <row r="59" spans="1:13" x14ac:dyDescent="0.25">
      <c r="A59" s="105">
        <v>32</v>
      </c>
      <c r="B59" s="117">
        <v>0.22900000000000001</v>
      </c>
      <c r="C59" s="117">
        <v>0.22800000000000001</v>
      </c>
      <c r="D59" s="117">
        <v>0.22700000000000001</v>
      </c>
      <c r="E59" s="117">
        <v>0.22700000000000001</v>
      </c>
      <c r="F59" s="117">
        <v>0.22600000000000001</v>
      </c>
      <c r="G59" s="117">
        <v>0.22500000000000001</v>
      </c>
      <c r="H59" s="117">
        <v>0.22500000000000001</v>
      </c>
      <c r="I59" s="117">
        <v>0.224</v>
      </c>
      <c r="J59" s="117">
        <v>0.223</v>
      </c>
      <c r="K59" s="117">
        <v>0.223</v>
      </c>
      <c r="L59" s="117">
        <v>0.222</v>
      </c>
      <c r="M59" s="117">
        <v>0.221</v>
      </c>
    </row>
    <row r="60" spans="1:13" x14ac:dyDescent="0.25">
      <c r="A60" s="105">
        <v>33</v>
      </c>
      <c r="B60" s="117">
        <v>0.221</v>
      </c>
      <c r="C60" s="117">
        <v>0.22</v>
      </c>
      <c r="D60" s="117">
        <v>0.22</v>
      </c>
      <c r="E60" s="117">
        <v>0.219</v>
      </c>
      <c r="F60" s="117">
        <v>0.218</v>
      </c>
      <c r="G60" s="117">
        <v>0.218</v>
      </c>
      <c r="H60" s="117">
        <v>0.217</v>
      </c>
      <c r="I60" s="117">
        <v>0.217</v>
      </c>
      <c r="J60" s="117">
        <v>0.216</v>
      </c>
      <c r="K60" s="117">
        <v>0.215</v>
      </c>
      <c r="L60" s="117">
        <v>0.215</v>
      </c>
      <c r="M60" s="117">
        <v>0.214</v>
      </c>
    </row>
    <row r="61" spans="1:13" x14ac:dyDescent="0.25">
      <c r="A61" s="105">
        <v>34</v>
      </c>
      <c r="B61" s="117">
        <v>0.214</v>
      </c>
      <c r="C61" s="117">
        <v>0.21299999999999999</v>
      </c>
      <c r="D61" s="117">
        <v>0.21299999999999999</v>
      </c>
      <c r="E61" s="117">
        <v>0.21199999999999999</v>
      </c>
      <c r="F61" s="117">
        <v>0.21099999999999999</v>
      </c>
      <c r="G61" s="117">
        <v>0.21099999999999999</v>
      </c>
      <c r="H61" s="117">
        <v>0.21</v>
      </c>
      <c r="I61" s="117">
        <v>0.21</v>
      </c>
      <c r="J61" s="117">
        <v>0.20899999999999999</v>
      </c>
      <c r="K61" s="117">
        <v>0.20799999999999999</v>
      </c>
      <c r="L61" s="117">
        <v>0.20799999999999999</v>
      </c>
      <c r="M61" s="117">
        <v>0.20699999999999999</v>
      </c>
    </row>
    <row r="62" spans="1:13" x14ac:dyDescent="0.25">
      <c r="A62" s="105">
        <v>35</v>
      </c>
      <c r="B62" s="117">
        <v>0.20699999999999999</v>
      </c>
      <c r="C62" s="117">
        <v>0.20599999999999999</v>
      </c>
      <c r="D62" s="117">
        <v>0.20599999999999999</v>
      </c>
      <c r="E62" s="117">
        <v>0.20499999999999999</v>
      </c>
      <c r="F62" s="117">
        <v>0.20499999999999999</v>
      </c>
      <c r="G62" s="117">
        <v>0.20399999999999999</v>
      </c>
      <c r="H62" s="117">
        <v>0.20399999999999999</v>
      </c>
      <c r="I62" s="117">
        <v>0.20300000000000001</v>
      </c>
      <c r="J62" s="117">
        <v>0.20300000000000001</v>
      </c>
      <c r="K62" s="117">
        <v>0.20200000000000001</v>
      </c>
      <c r="L62" s="117">
        <v>0.20200000000000001</v>
      </c>
      <c r="M62" s="117">
        <v>0.20100000000000001</v>
      </c>
    </row>
    <row r="63" spans="1:13" x14ac:dyDescent="0.25">
      <c r="A63" s="105">
        <v>36</v>
      </c>
      <c r="B63" s="117">
        <v>0.20100000000000001</v>
      </c>
      <c r="C63" s="117">
        <v>0.2</v>
      </c>
      <c r="D63" s="117">
        <v>0.2</v>
      </c>
      <c r="E63" s="117">
        <v>0.19900000000000001</v>
      </c>
      <c r="F63" s="117">
        <v>0.19800000000000001</v>
      </c>
      <c r="G63" s="117">
        <v>0.19800000000000001</v>
      </c>
      <c r="H63" s="117">
        <v>0.19700000000000001</v>
      </c>
      <c r="I63" s="117">
        <v>0.19700000000000001</v>
      </c>
      <c r="J63" s="117">
        <v>0.19600000000000001</v>
      </c>
      <c r="K63" s="117">
        <v>0.19500000000000001</v>
      </c>
      <c r="L63" s="117">
        <v>0.19500000000000001</v>
      </c>
      <c r="M63" s="117">
        <v>0.19400000000000001</v>
      </c>
    </row>
    <row r="64" spans="1:13" x14ac:dyDescent="0.25">
      <c r="A64" s="105">
        <v>37</v>
      </c>
      <c r="B64" s="117">
        <v>0.19400000000000001</v>
      </c>
      <c r="C64" s="117">
        <v>0.193</v>
      </c>
      <c r="D64" s="117">
        <v>0.193</v>
      </c>
      <c r="E64" s="117">
        <v>0.193</v>
      </c>
      <c r="F64" s="117">
        <v>0.192</v>
      </c>
      <c r="G64" s="117">
        <v>0.192</v>
      </c>
      <c r="H64" s="117">
        <v>0.191</v>
      </c>
      <c r="I64" s="117">
        <v>0.191</v>
      </c>
      <c r="J64" s="117">
        <v>0.19</v>
      </c>
      <c r="K64" s="117">
        <v>0.19</v>
      </c>
      <c r="L64" s="117">
        <v>0.19</v>
      </c>
      <c r="M64" s="117">
        <v>0.189</v>
      </c>
    </row>
    <row r="65" spans="1:13" x14ac:dyDescent="0.25">
      <c r="A65" s="105">
        <v>38</v>
      </c>
      <c r="B65" s="117">
        <v>0.189</v>
      </c>
      <c r="C65" s="117">
        <v>0.188</v>
      </c>
      <c r="D65" s="117">
        <v>0.188</v>
      </c>
      <c r="E65" s="117">
        <v>0.187</v>
      </c>
      <c r="F65" s="117">
        <v>0.187</v>
      </c>
      <c r="G65" s="117">
        <v>0.186</v>
      </c>
      <c r="H65" s="117">
        <v>0.186</v>
      </c>
      <c r="I65" s="117">
        <v>0.185</v>
      </c>
      <c r="J65" s="117">
        <v>0.185</v>
      </c>
      <c r="K65" s="117">
        <v>0.184</v>
      </c>
      <c r="L65" s="117">
        <v>0.184</v>
      </c>
      <c r="M65" s="117">
        <v>0.183</v>
      </c>
    </row>
    <row r="66" spans="1:13" x14ac:dyDescent="0.25">
      <c r="A66" s="105">
        <v>39</v>
      </c>
      <c r="B66" s="117">
        <v>0.183</v>
      </c>
      <c r="C66" s="117">
        <v>0.182</v>
      </c>
      <c r="D66" s="117">
        <v>0.182</v>
      </c>
      <c r="E66" s="117">
        <v>0.18099999999999999</v>
      </c>
      <c r="F66" s="117">
        <v>0.18099999999999999</v>
      </c>
      <c r="G66" s="117">
        <v>0.18</v>
      </c>
      <c r="H66" s="117">
        <v>0.18</v>
      </c>
      <c r="I66" s="117">
        <v>0.17899999999999999</v>
      </c>
      <c r="J66" s="117">
        <v>0.17899999999999999</v>
      </c>
      <c r="K66" s="117">
        <v>0.17799999999999999</v>
      </c>
      <c r="L66" s="117">
        <v>0.17799999999999999</v>
      </c>
      <c r="M66" s="117">
        <v>0.17699999999999999</v>
      </c>
    </row>
  </sheetData>
  <sheetProtection algorithmName="SHA-512" hashValue="5UWJbIJfUwjeuvle+q0tfs2vI6M03N5XBUADAvdy6Su6wIrOQKNPTBvHhjPR7PEWr2jpIC5bZFNBDgvo8UnO0g==" saltValue="E2lOcRYP5yDLy0RyOSv4cw==" spinCount="100000" sheet="1" objects="1" scenarios="1"/>
  <conditionalFormatting sqref="A6:A16 A18:A21">
    <cfRule type="expression" dxfId="757" priority="21" stopIfTrue="1">
      <formula>MOD(ROW(),2)=0</formula>
    </cfRule>
    <cfRule type="expression" dxfId="756" priority="22" stopIfTrue="1">
      <formula>MOD(ROW(),2)&lt;&gt;0</formula>
    </cfRule>
  </conditionalFormatting>
  <conditionalFormatting sqref="B6:M6 B8:M15 C7:M7 C16:M21">
    <cfRule type="expression" dxfId="755" priority="23" stopIfTrue="1">
      <formula>MOD(ROW(),2)=0</formula>
    </cfRule>
    <cfRule type="expression" dxfId="754" priority="24" stopIfTrue="1">
      <formula>MOD(ROW(),2)&lt;&gt;0</formula>
    </cfRule>
  </conditionalFormatting>
  <conditionalFormatting sqref="B7">
    <cfRule type="expression" dxfId="753" priority="15" stopIfTrue="1">
      <formula>MOD(ROW(),2)=0</formula>
    </cfRule>
    <cfRule type="expression" dxfId="752" priority="16" stopIfTrue="1">
      <formula>MOD(ROW(),2)&lt;&gt;0</formula>
    </cfRule>
  </conditionalFormatting>
  <conditionalFormatting sqref="B16">
    <cfRule type="expression" dxfId="751" priority="13" stopIfTrue="1">
      <formula>MOD(ROW(),2)=0</formula>
    </cfRule>
    <cfRule type="expression" dxfId="750" priority="14" stopIfTrue="1">
      <formula>MOD(ROW(),2)&lt;&gt;0</formula>
    </cfRule>
  </conditionalFormatting>
  <conditionalFormatting sqref="A17">
    <cfRule type="expression" dxfId="749" priority="11" stopIfTrue="1">
      <formula>MOD(ROW(),2)=0</formula>
    </cfRule>
    <cfRule type="expression" dxfId="748" priority="12" stopIfTrue="1">
      <formula>MOD(ROW(),2)&lt;&gt;0</formula>
    </cfRule>
  </conditionalFormatting>
  <conditionalFormatting sqref="B17">
    <cfRule type="expression" dxfId="747" priority="9" stopIfTrue="1">
      <formula>MOD(ROW(),2)=0</formula>
    </cfRule>
    <cfRule type="expression" dxfId="746" priority="10" stopIfTrue="1">
      <formula>MOD(ROW(),2)&lt;&gt;0</formula>
    </cfRule>
  </conditionalFormatting>
  <conditionalFormatting sqref="A26:A66">
    <cfRule type="expression" dxfId="745" priority="3" stopIfTrue="1">
      <formula>MOD(ROW(),2)=0</formula>
    </cfRule>
    <cfRule type="expression" dxfId="744" priority="4" stopIfTrue="1">
      <formula>MOD(ROW(),2)&lt;&gt;0</formula>
    </cfRule>
  </conditionalFormatting>
  <conditionalFormatting sqref="B26:M66">
    <cfRule type="expression" dxfId="743" priority="5" stopIfTrue="1">
      <formula>MOD(ROW(),2)=0</formula>
    </cfRule>
    <cfRule type="expression" dxfId="742" priority="6" stopIfTrue="1">
      <formula>MOD(ROW(),2)&lt;&gt;0</formula>
    </cfRule>
  </conditionalFormatting>
  <conditionalFormatting sqref="B18:B21">
    <cfRule type="expression" dxfId="741" priority="1" stopIfTrue="1">
      <formula>MOD(ROW(),2)=0</formula>
    </cfRule>
    <cfRule type="expression" dxfId="740" priority="2" stopIfTrue="1">
      <formula>MOD(ROW(),2)&lt;&gt;0</formula>
    </cfRule>
  </conditionalFormatting>
  <hyperlinks>
    <hyperlink ref="B24" location="Assumptions!A1" display="Assumptions" xr:uid="{31F8885A-91EF-4753-B2BE-A464ED5315F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D9DDF-DA85-41C7-A537-50052423DE0C}">
  <sheetPr codeName="Sheet88"/>
  <dimension ref="A1:I7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3" width="22.5546875" style="26" customWidth="1"/>
    <col min="4" max="4" width="10"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Added pension - x-703</v>
      </c>
      <c r="B3" s="42"/>
      <c r="C3" s="42"/>
      <c r="D3" s="42"/>
      <c r="E3" s="42"/>
      <c r="F3" s="42"/>
      <c r="G3" s="42"/>
      <c r="H3" s="42"/>
      <c r="I3" s="42"/>
    </row>
    <row r="4" spans="1:9" x14ac:dyDescent="0.25">
      <c r="A4" s="44"/>
    </row>
    <row r="6" spans="1:9" x14ac:dyDescent="0.25">
      <c r="A6" s="80" t="s">
        <v>24</v>
      </c>
      <c r="B6" s="81" t="s">
        <v>26</v>
      </c>
      <c r="C6" s="81"/>
    </row>
    <row r="7" spans="1:9" x14ac:dyDescent="0.25">
      <c r="A7" s="82" t="s">
        <v>16</v>
      </c>
      <c r="B7" s="83" t="s">
        <v>46</v>
      </c>
      <c r="C7" s="83"/>
    </row>
    <row r="8" spans="1:9" x14ac:dyDescent="0.25">
      <c r="A8" s="82" t="s">
        <v>49</v>
      </c>
      <c r="B8" s="83" t="s">
        <v>47</v>
      </c>
      <c r="C8" s="83"/>
    </row>
    <row r="9" spans="1:9" x14ac:dyDescent="0.25">
      <c r="A9" s="82" t="s">
        <v>17</v>
      </c>
      <c r="B9" s="83" t="s">
        <v>557</v>
      </c>
      <c r="C9" s="83"/>
    </row>
    <row r="10" spans="1:9" ht="39.6" x14ac:dyDescent="0.25">
      <c r="A10" s="82" t="s">
        <v>2</v>
      </c>
      <c r="B10" s="83" t="s">
        <v>560</v>
      </c>
      <c r="C10" s="83"/>
    </row>
    <row r="11" spans="1:9" x14ac:dyDescent="0.25">
      <c r="A11" s="82" t="s">
        <v>23</v>
      </c>
      <c r="B11" s="83" t="s">
        <v>312</v>
      </c>
      <c r="C11" s="83"/>
    </row>
    <row r="12" spans="1:9" x14ac:dyDescent="0.25">
      <c r="A12" s="82" t="s">
        <v>262</v>
      </c>
      <c r="B12" s="83" t="s">
        <v>558</v>
      </c>
      <c r="C12" s="83"/>
    </row>
    <row r="13" spans="1:9" x14ac:dyDescent="0.25">
      <c r="A13" s="82" t="s">
        <v>52</v>
      </c>
      <c r="B13" s="83">
        <v>0</v>
      </c>
      <c r="C13" s="83"/>
    </row>
    <row r="14" spans="1:9" x14ac:dyDescent="0.25">
      <c r="A14" s="82" t="s">
        <v>18</v>
      </c>
      <c r="B14" s="83">
        <v>703</v>
      </c>
      <c r="C14" s="83"/>
    </row>
    <row r="15" spans="1:9" x14ac:dyDescent="0.25">
      <c r="A15" s="82" t="s">
        <v>53</v>
      </c>
      <c r="B15" s="83" t="s">
        <v>561</v>
      </c>
      <c r="C15" s="83"/>
    </row>
    <row r="16" spans="1:9" x14ac:dyDescent="0.25">
      <c r="A16" s="82" t="s">
        <v>54</v>
      </c>
      <c r="B16" s="83" t="s">
        <v>562</v>
      </c>
      <c r="C16" s="83"/>
    </row>
    <row r="17" spans="1:3" ht="26.4" x14ac:dyDescent="0.25">
      <c r="A17" s="77" t="s">
        <v>735</v>
      </c>
      <c r="B17" s="83" t="s">
        <v>755</v>
      </c>
      <c r="C17" s="83"/>
    </row>
    <row r="18" spans="1:3" x14ac:dyDescent="0.25">
      <c r="A18" s="82" t="s">
        <v>19</v>
      </c>
      <c r="B18" s="90">
        <v>45202</v>
      </c>
      <c r="C18" s="83"/>
    </row>
    <row r="19" spans="1:3" ht="26.4" x14ac:dyDescent="0.25">
      <c r="A19" s="82" t="s">
        <v>20</v>
      </c>
      <c r="B19" s="90">
        <v>45383</v>
      </c>
      <c r="C19" s="83"/>
    </row>
    <row r="20" spans="1:3" x14ac:dyDescent="0.25">
      <c r="A20" s="82" t="s">
        <v>260</v>
      </c>
      <c r="B20" s="83" t="s">
        <v>725</v>
      </c>
      <c r="C20" s="83"/>
    </row>
    <row r="21" spans="1:3" x14ac:dyDescent="0.25">
      <c r="A21" s="82" t="s">
        <v>804</v>
      </c>
      <c r="B21" s="83" t="s">
        <v>803</v>
      </c>
      <c r="C21" s="83"/>
    </row>
    <row r="23" spans="1:3" x14ac:dyDescent="0.25">
      <c r="B23" s="107" t="str">
        <f>HYPERLINK("#'Factor List'!A1","Back to Factor List")</f>
        <v>Back to Factor List</v>
      </c>
    </row>
    <row r="24" spans="1:3" x14ac:dyDescent="0.25">
      <c r="B24" s="107" t="s">
        <v>797</v>
      </c>
    </row>
    <row r="26" spans="1:3" ht="26.4" x14ac:dyDescent="0.25">
      <c r="A26" s="84" t="s">
        <v>273</v>
      </c>
      <c r="B26" s="84" t="s">
        <v>559</v>
      </c>
      <c r="C26" s="84" t="s">
        <v>563</v>
      </c>
    </row>
    <row r="27" spans="1:3" x14ac:dyDescent="0.25">
      <c r="A27" s="85">
        <v>16</v>
      </c>
      <c r="B27" s="131">
        <v>2020</v>
      </c>
      <c r="C27" s="131">
        <v>2180</v>
      </c>
    </row>
    <row r="28" spans="1:3" x14ac:dyDescent="0.25">
      <c r="A28" s="85">
        <v>17</v>
      </c>
      <c r="B28" s="131">
        <v>2050</v>
      </c>
      <c r="C28" s="131">
        <v>2220</v>
      </c>
    </row>
    <row r="29" spans="1:3" x14ac:dyDescent="0.25">
      <c r="A29" s="85">
        <v>18</v>
      </c>
      <c r="B29" s="131">
        <v>2080</v>
      </c>
      <c r="C29" s="131">
        <v>2250</v>
      </c>
    </row>
    <row r="30" spans="1:3" x14ac:dyDescent="0.25">
      <c r="A30" s="85">
        <v>19</v>
      </c>
      <c r="B30" s="131">
        <v>2110</v>
      </c>
      <c r="C30" s="131">
        <v>2290</v>
      </c>
    </row>
    <row r="31" spans="1:3" x14ac:dyDescent="0.25">
      <c r="A31" s="85">
        <v>20</v>
      </c>
      <c r="B31" s="131">
        <v>2140</v>
      </c>
      <c r="C31" s="131">
        <v>2320</v>
      </c>
    </row>
    <row r="32" spans="1:3" x14ac:dyDescent="0.25">
      <c r="A32" s="85">
        <v>21</v>
      </c>
      <c r="B32" s="131">
        <v>2170</v>
      </c>
      <c r="C32" s="131">
        <v>2350</v>
      </c>
    </row>
    <row r="33" spans="1:3" x14ac:dyDescent="0.25">
      <c r="A33" s="85">
        <v>22</v>
      </c>
      <c r="B33" s="131">
        <v>2200</v>
      </c>
      <c r="C33" s="131">
        <v>2390</v>
      </c>
    </row>
    <row r="34" spans="1:3" x14ac:dyDescent="0.25">
      <c r="A34" s="85">
        <v>23</v>
      </c>
      <c r="B34" s="131">
        <v>2230</v>
      </c>
      <c r="C34" s="131">
        <v>2420</v>
      </c>
    </row>
    <row r="35" spans="1:3" x14ac:dyDescent="0.25">
      <c r="A35" s="85">
        <v>24</v>
      </c>
      <c r="B35" s="131">
        <v>2260</v>
      </c>
      <c r="C35" s="131">
        <v>2460</v>
      </c>
    </row>
    <row r="36" spans="1:3" x14ac:dyDescent="0.25">
      <c r="A36" s="85">
        <v>25</v>
      </c>
      <c r="B36" s="131">
        <v>2300</v>
      </c>
      <c r="C36" s="131">
        <v>2490</v>
      </c>
    </row>
    <row r="37" spans="1:3" x14ac:dyDescent="0.25">
      <c r="A37" s="85">
        <v>26</v>
      </c>
      <c r="B37" s="131">
        <v>2330</v>
      </c>
      <c r="C37" s="131">
        <v>2530</v>
      </c>
    </row>
    <row r="38" spans="1:3" x14ac:dyDescent="0.25">
      <c r="A38" s="85">
        <v>27</v>
      </c>
      <c r="B38" s="131">
        <v>2360</v>
      </c>
      <c r="C38" s="131">
        <v>2560</v>
      </c>
    </row>
    <row r="39" spans="1:3" x14ac:dyDescent="0.25">
      <c r="A39" s="85">
        <v>28</v>
      </c>
      <c r="B39" s="131">
        <v>2390</v>
      </c>
      <c r="C39" s="131">
        <v>2600</v>
      </c>
    </row>
    <row r="40" spans="1:3" x14ac:dyDescent="0.25">
      <c r="A40" s="85">
        <v>29</v>
      </c>
      <c r="B40" s="131">
        <v>2430</v>
      </c>
      <c r="C40" s="131">
        <v>2630</v>
      </c>
    </row>
    <row r="41" spans="1:3" x14ac:dyDescent="0.25">
      <c r="A41" s="85">
        <v>30</v>
      </c>
      <c r="B41" s="131">
        <v>2460</v>
      </c>
      <c r="C41" s="131">
        <v>2670</v>
      </c>
    </row>
    <row r="42" spans="1:3" x14ac:dyDescent="0.25">
      <c r="A42" s="85">
        <v>31</v>
      </c>
      <c r="B42" s="131">
        <v>2500</v>
      </c>
      <c r="C42" s="131">
        <v>2710</v>
      </c>
    </row>
    <row r="43" spans="1:3" x14ac:dyDescent="0.25">
      <c r="A43" s="85">
        <v>32</v>
      </c>
      <c r="B43" s="131">
        <v>2530</v>
      </c>
      <c r="C43" s="131">
        <v>2750</v>
      </c>
    </row>
    <row r="44" spans="1:3" x14ac:dyDescent="0.25">
      <c r="A44" s="85">
        <v>33</v>
      </c>
      <c r="B44" s="131">
        <v>2570</v>
      </c>
      <c r="C44" s="131">
        <v>2780</v>
      </c>
    </row>
    <row r="45" spans="1:3" x14ac:dyDescent="0.25">
      <c r="A45" s="85">
        <v>34</v>
      </c>
      <c r="B45" s="131">
        <v>2600</v>
      </c>
      <c r="C45" s="131">
        <v>2820</v>
      </c>
    </row>
    <row r="46" spans="1:3" x14ac:dyDescent="0.25">
      <c r="A46" s="85">
        <v>35</v>
      </c>
      <c r="B46" s="131">
        <v>2640</v>
      </c>
      <c r="C46" s="131">
        <v>2860</v>
      </c>
    </row>
    <row r="47" spans="1:3" x14ac:dyDescent="0.25">
      <c r="A47" s="85">
        <v>36</v>
      </c>
      <c r="B47" s="131">
        <v>2680</v>
      </c>
      <c r="C47" s="131">
        <v>2900</v>
      </c>
    </row>
    <row r="48" spans="1:3" x14ac:dyDescent="0.25">
      <c r="A48" s="85">
        <v>37</v>
      </c>
      <c r="B48" s="131">
        <v>2710</v>
      </c>
      <c r="C48" s="131">
        <v>2940</v>
      </c>
    </row>
    <row r="49" spans="1:3" x14ac:dyDescent="0.25">
      <c r="A49" s="85">
        <v>38</v>
      </c>
      <c r="B49" s="131">
        <v>2750</v>
      </c>
      <c r="C49" s="131">
        <v>2980</v>
      </c>
    </row>
    <row r="50" spans="1:3" x14ac:dyDescent="0.25">
      <c r="A50" s="85">
        <v>39</v>
      </c>
      <c r="B50" s="131">
        <v>2790</v>
      </c>
      <c r="C50" s="131">
        <v>3020</v>
      </c>
    </row>
    <row r="51" spans="1:3" x14ac:dyDescent="0.25">
      <c r="A51" s="85">
        <v>40</v>
      </c>
      <c r="B51" s="131">
        <v>2830</v>
      </c>
      <c r="C51" s="131">
        <v>3060</v>
      </c>
    </row>
    <row r="52" spans="1:3" x14ac:dyDescent="0.25">
      <c r="A52" s="85">
        <v>41</v>
      </c>
      <c r="B52" s="131">
        <v>2870</v>
      </c>
      <c r="C52" s="131">
        <v>3100</v>
      </c>
    </row>
    <row r="53" spans="1:3" x14ac:dyDescent="0.25">
      <c r="A53" s="85">
        <v>42</v>
      </c>
      <c r="B53" s="131">
        <v>2910</v>
      </c>
      <c r="C53" s="131">
        <v>3150</v>
      </c>
    </row>
    <row r="54" spans="1:3" x14ac:dyDescent="0.25">
      <c r="A54" s="85">
        <v>43</v>
      </c>
      <c r="B54" s="131">
        <v>2950</v>
      </c>
      <c r="C54" s="131">
        <v>3190</v>
      </c>
    </row>
    <row r="55" spans="1:3" x14ac:dyDescent="0.25">
      <c r="A55" s="85">
        <v>44</v>
      </c>
      <c r="B55" s="131">
        <v>2990</v>
      </c>
      <c r="C55" s="131">
        <v>3230</v>
      </c>
    </row>
    <row r="56" spans="1:3" x14ac:dyDescent="0.25">
      <c r="A56" s="85">
        <v>45</v>
      </c>
      <c r="B56" s="131">
        <v>3030</v>
      </c>
      <c r="C56" s="131">
        <v>3270</v>
      </c>
    </row>
    <row r="57" spans="1:3" x14ac:dyDescent="0.25">
      <c r="A57" s="85">
        <v>46</v>
      </c>
      <c r="B57" s="131">
        <v>3110</v>
      </c>
      <c r="C57" s="131">
        <v>3360</v>
      </c>
    </row>
    <row r="58" spans="1:3" x14ac:dyDescent="0.25">
      <c r="A58" s="85">
        <v>47</v>
      </c>
      <c r="B58" s="131">
        <v>3190</v>
      </c>
      <c r="C58" s="131">
        <v>3440</v>
      </c>
    </row>
    <row r="59" spans="1:3" x14ac:dyDescent="0.25">
      <c r="A59" s="85">
        <v>48</v>
      </c>
      <c r="B59" s="131">
        <v>3280</v>
      </c>
      <c r="C59" s="131">
        <v>3530</v>
      </c>
    </row>
    <row r="60" spans="1:3" x14ac:dyDescent="0.25">
      <c r="A60" s="85">
        <v>49</v>
      </c>
      <c r="B60" s="131">
        <v>3360</v>
      </c>
      <c r="C60" s="131">
        <v>3610</v>
      </c>
    </row>
    <row r="61" spans="1:3" x14ac:dyDescent="0.25">
      <c r="A61" s="85">
        <v>50</v>
      </c>
      <c r="B61" s="131">
        <v>3410</v>
      </c>
      <c r="C61" s="131">
        <v>3660</v>
      </c>
    </row>
    <row r="62" spans="1:3" x14ac:dyDescent="0.25">
      <c r="A62" s="85">
        <v>51</v>
      </c>
      <c r="B62" s="131">
        <v>3460</v>
      </c>
      <c r="C62" s="131">
        <v>3710</v>
      </c>
    </row>
    <row r="63" spans="1:3" x14ac:dyDescent="0.25">
      <c r="A63" s="85">
        <v>52</v>
      </c>
      <c r="B63" s="131">
        <v>3510</v>
      </c>
      <c r="C63" s="131">
        <v>3760</v>
      </c>
    </row>
    <row r="64" spans="1:3" x14ac:dyDescent="0.25">
      <c r="A64" s="85">
        <v>53</v>
      </c>
      <c r="B64" s="131">
        <v>3560</v>
      </c>
      <c r="C64" s="131">
        <v>3810</v>
      </c>
    </row>
    <row r="65" spans="1:3" x14ac:dyDescent="0.25">
      <c r="A65" s="85">
        <v>54</v>
      </c>
      <c r="B65" s="131">
        <v>3610</v>
      </c>
      <c r="C65" s="131">
        <v>3860</v>
      </c>
    </row>
    <row r="66" spans="1:3" x14ac:dyDescent="0.25">
      <c r="A66" s="85">
        <v>55</v>
      </c>
      <c r="B66" s="131">
        <v>3660</v>
      </c>
      <c r="C66" s="131">
        <v>3920</v>
      </c>
    </row>
    <row r="67" spans="1:3" x14ac:dyDescent="0.25">
      <c r="A67" s="85">
        <v>56</v>
      </c>
      <c r="B67" s="131">
        <v>3710</v>
      </c>
      <c r="C67" s="131">
        <v>3970</v>
      </c>
    </row>
    <row r="68" spans="1:3" x14ac:dyDescent="0.25">
      <c r="A68" s="85">
        <v>57</v>
      </c>
      <c r="B68" s="131">
        <v>3760</v>
      </c>
      <c r="C68" s="131">
        <v>4020</v>
      </c>
    </row>
    <row r="69" spans="1:3" x14ac:dyDescent="0.25">
      <c r="A69" s="85">
        <v>58</v>
      </c>
      <c r="B69" s="131">
        <v>3820</v>
      </c>
      <c r="C69" s="131">
        <v>4080</v>
      </c>
    </row>
    <row r="70" spans="1:3" x14ac:dyDescent="0.25">
      <c r="A70" s="85">
        <v>59</v>
      </c>
      <c r="B70" s="131">
        <v>3870</v>
      </c>
      <c r="C70" s="131">
        <v>4130</v>
      </c>
    </row>
    <row r="71" spans="1:3" x14ac:dyDescent="0.25">
      <c r="A71" s="85">
        <v>60</v>
      </c>
      <c r="B71" s="131">
        <v>3930</v>
      </c>
      <c r="C71" s="131">
        <v>4190</v>
      </c>
    </row>
    <row r="72" spans="1:3" x14ac:dyDescent="0.25">
      <c r="A72" s="85">
        <v>61</v>
      </c>
      <c r="B72" s="131">
        <v>3990</v>
      </c>
      <c r="C72" s="131">
        <v>4250</v>
      </c>
    </row>
    <row r="73" spans="1:3" x14ac:dyDescent="0.25">
      <c r="A73" s="85">
        <v>62</v>
      </c>
      <c r="B73" s="131">
        <v>4060</v>
      </c>
      <c r="C73" s="131">
        <v>4320</v>
      </c>
    </row>
    <row r="74" spans="1:3" x14ac:dyDescent="0.25">
      <c r="A74" s="85">
        <v>63</v>
      </c>
      <c r="B74" s="131">
        <v>4180</v>
      </c>
      <c r="C74" s="131">
        <v>4440</v>
      </c>
    </row>
    <row r="75" spans="1:3" x14ac:dyDescent="0.25">
      <c r="A75" s="85">
        <v>64</v>
      </c>
      <c r="B75" s="131">
        <v>4310</v>
      </c>
      <c r="C75" s="131">
        <v>4570</v>
      </c>
    </row>
    <row r="76" spans="1:3" x14ac:dyDescent="0.25">
      <c r="A76" s="85">
        <v>65</v>
      </c>
      <c r="B76" s="131">
        <v>4450</v>
      </c>
      <c r="C76" s="131">
        <v>4700</v>
      </c>
    </row>
  </sheetData>
  <sheetProtection algorithmName="SHA-512" hashValue="2zaFx+X165iK1mtodUJ9uC2m1aUV52Mq2EoSidTUDfOGg3sc4qW+MRAqKnlbjLGYmGkdUJotUXjkq//0W2it3g==" saltValue="POs9ooMj8hhi2+ubeiTFgg==" spinCount="100000" sheet="1" objects="1" scenarios="1"/>
  <conditionalFormatting sqref="A26:A76">
    <cfRule type="expression" dxfId="739" priority="9" stopIfTrue="1">
      <formula>MOD(ROW(),2)=0</formula>
    </cfRule>
    <cfRule type="expression" dxfId="738" priority="10" stopIfTrue="1">
      <formula>MOD(ROW(),2)&lt;&gt;0</formula>
    </cfRule>
  </conditionalFormatting>
  <conditionalFormatting sqref="B26:C76">
    <cfRule type="expression" dxfId="737" priority="11" stopIfTrue="1">
      <formula>MOD(ROW(),2)=0</formula>
    </cfRule>
    <cfRule type="expression" dxfId="736" priority="12" stopIfTrue="1">
      <formula>MOD(ROW(),2)&lt;&gt;0</formula>
    </cfRule>
  </conditionalFormatting>
  <conditionalFormatting sqref="A6:A16 A18:A21">
    <cfRule type="expression" dxfId="735" priority="13" stopIfTrue="1">
      <formula>MOD(ROW(),2)=0</formula>
    </cfRule>
    <cfRule type="expression" dxfId="734" priority="14" stopIfTrue="1">
      <formula>MOD(ROW(),2)&lt;&gt;0</formula>
    </cfRule>
  </conditionalFormatting>
  <conditionalFormatting sqref="B6:C16 C17:C21">
    <cfRule type="expression" dxfId="733" priority="15" stopIfTrue="1">
      <formula>MOD(ROW(),2)=0</formula>
    </cfRule>
    <cfRule type="expression" dxfId="732" priority="16" stopIfTrue="1">
      <formula>MOD(ROW(),2)&lt;&gt;0</formula>
    </cfRule>
  </conditionalFormatting>
  <conditionalFormatting sqref="B17">
    <cfRule type="expression" dxfId="731" priority="7" stopIfTrue="1">
      <formula>MOD(ROW(),2)=0</formula>
    </cfRule>
    <cfRule type="expression" dxfId="730" priority="8" stopIfTrue="1">
      <formula>MOD(ROW(),2)&lt;&gt;0</formula>
    </cfRule>
  </conditionalFormatting>
  <conditionalFormatting sqref="A17">
    <cfRule type="expression" dxfId="729" priority="5" stopIfTrue="1">
      <formula>MOD(ROW(),2)=0</formula>
    </cfRule>
    <cfRule type="expression" dxfId="728" priority="6" stopIfTrue="1">
      <formula>MOD(ROW(),2)&lt;&gt;0</formula>
    </cfRule>
  </conditionalFormatting>
  <conditionalFormatting sqref="B18:B19">
    <cfRule type="expression" dxfId="727" priority="3" stopIfTrue="1">
      <formula>MOD(ROW(),2)=0</formula>
    </cfRule>
    <cfRule type="expression" dxfId="726" priority="4" stopIfTrue="1">
      <formula>MOD(ROW(),2)&lt;&gt;0</formula>
    </cfRule>
  </conditionalFormatting>
  <conditionalFormatting sqref="B20:B21">
    <cfRule type="expression" dxfId="725" priority="1" stopIfTrue="1">
      <formula>MOD(ROW(),2)=0</formula>
    </cfRule>
    <cfRule type="expression" dxfId="724" priority="2" stopIfTrue="1">
      <formula>MOD(ROW(),2)&lt;&gt;0</formula>
    </cfRule>
  </conditionalFormatting>
  <hyperlinks>
    <hyperlink ref="B24" location="Assumptions!A1" display="Assumptions" xr:uid="{41CF7447-509C-4E03-AC53-73FED34D88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4ED3-A2AF-4284-8F34-9AA0510515D9}">
  <sheetPr codeName="Sheet89"/>
  <dimension ref="A1:U69"/>
  <sheetViews>
    <sheetView showGridLines="0" topLeftCell="C1"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x-704</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564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704</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566</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567</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237.5</v>
      </c>
      <c r="C27" s="132">
        <v>120.9</v>
      </c>
      <c r="D27" s="132">
        <v>82.1</v>
      </c>
      <c r="E27" s="132">
        <v>62.7</v>
      </c>
      <c r="F27" s="132">
        <v>51.1</v>
      </c>
      <c r="G27" s="132">
        <v>43.3</v>
      </c>
      <c r="H27" s="132">
        <v>37.799999999999997</v>
      </c>
      <c r="I27" s="132">
        <v>33.700000000000003</v>
      </c>
      <c r="J27" s="132">
        <v>30.5</v>
      </c>
      <c r="K27" s="132">
        <v>27.9</v>
      </c>
      <c r="L27" s="132">
        <v>25.8</v>
      </c>
      <c r="M27" s="132">
        <v>24.1</v>
      </c>
      <c r="N27" s="132">
        <v>22.6</v>
      </c>
      <c r="O27" s="132">
        <v>21.3</v>
      </c>
      <c r="P27" s="132">
        <v>20.3</v>
      </c>
      <c r="Q27" s="132">
        <v>19.3</v>
      </c>
      <c r="R27" s="132">
        <v>18.5</v>
      </c>
      <c r="S27" s="132">
        <v>17.7</v>
      </c>
      <c r="T27" s="132">
        <v>17.100000000000001</v>
      </c>
      <c r="U27" s="132">
        <v>16.5</v>
      </c>
    </row>
    <row r="28" spans="1:21" x14ac:dyDescent="0.25">
      <c r="A28" s="85">
        <v>17</v>
      </c>
      <c r="B28" s="132">
        <v>241.1</v>
      </c>
      <c r="C28" s="132">
        <v>122.8</v>
      </c>
      <c r="D28" s="132">
        <v>83.3</v>
      </c>
      <c r="E28" s="132">
        <v>63.6</v>
      </c>
      <c r="F28" s="132">
        <v>51.8</v>
      </c>
      <c r="G28" s="132">
        <v>44</v>
      </c>
      <c r="H28" s="132">
        <v>38.4</v>
      </c>
      <c r="I28" s="132">
        <v>34.200000000000003</v>
      </c>
      <c r="J28" s="132">
        <v>30.9</v>
      </c>
      <c r="K28" s="132">
        <v>28.3</v>
      </c>
      <c r="L28" s="132">
        <v>26.2</v>
      </c>
      <c r="M28" s="132">
        <v>24.4</v>
      </c>
      <c r="N28" s="132">
        <v>22.9</v>
      </c>
      <c r="O28" s="132">
        <v>21.7</v>
      </c>
      <c r="P28" s="132">
        <v>20.6</v>
      </c>
      <c r="Q28" s="132">
        <v>19.600000000000001</v>
      </c>
      <c r="R28" s="132">
        <v>18.8</v>
      </c>
      <c r="S28" s="132">
        <v>18</v>
      </c>
      <c r="T28" s="132">
        <v>17.3</v>
      </c>
      <c r="U28" s="132">
        <v>16.7</v>
      </c>
    </row>
    <row r="29" spans="1:21" x14ac:dyDescent="0.25">
      <c r="A29" s="85">
        <v>18</v>
      </c>
      <c r="B29" s="132">
        <v>244.7</v>
      </c>
      <c r="C29" s="132">
        <v>124.6</v>
      </c>
      <c r="D29" s="132">
        <v>84.6</v>
      </c>
      <c r="E29" s="132">
        <v>64.599999999999994</v>
      </c>
      <c r="F29" s="132">
        <v>52.6</v>
      </c>
      <c r="G29" s="132">
        <v>44.6</v>
      </c>
      <c r="H29" s="132">
        <v>39</v>
      </c>
      <c r="I29" s="132">
        <v>34.700000000000003</v>
      </c>
      <c r="J29" s="132">
        <v>31.4</v>
      </c>
      <c r="K29" s="132">
        <v>28.7</v>
      </c>
      <c r="L29" s="132">
        <v>26.6</v>
      </c>
      <c r="M29" s="132">
        <v>24.8</v>
      </c>
      <c r="N29" s="132">
        <v>23.3</v>
      </c>
      <c r="O29" s="132">
        <v>22</v>
      </c>
      <c r="P29" s="132">
        <v>20.9</v>
      </c>
      <c r="Q29" s="132">
        <v>19.899999999999999</v>
      </c>
      <c r="R29" s="132">
        <v>19</v>
      </c>
      <c r="S29" s="132">
        <v>18.3</v>
      </c>
      <c r="T29" s="132">
        <v>17.600000000000001</v>
      </c>
      <c r="U29" s="132">
        <v>17</v>
      </c>
    </row>
    <row r="30" spans="1:21" x14ac:dyDescent="0.25">
      <c r="A30" s="85">
        <v>19</v>
      </c>
      <c r="B30" s="132">
        <v>248.4</v>
      </c>
      <c r="C30" s="132">
        <v>126.5</v>
      </c>
      <c r="D30" s="132">
        <v>85.9</v>
      </c>
      <c r="E30" s="132">
        <v>65.599999999999994</v>
      </c>
      <c r="F30" s="132">
        <v>53.4</v>
      </c>
      <c r="G30" s="132">
        <v>45.3</v>
      </c>
      <c r="H30" s="132">
        <v>39.5</v>
      </c>
      <c r="I30" s="132">
        <v>35.200000000000003</v>
      </c>
      <c r="J30" s="132">
        <v>31.9</v>
      </c>
      <c r="K30" s="132">
        <v>29.2</v>
      </c>
      <c r="L30" s="132">
        <v>27</v>
      </c>
      <c r="M30" s="132">
        <v>25.2</v>
      </c>
      <c r="N30" s="132">
        <v>23.6</v>
      </c>
      <c r="O30" s="132">
        <v>22.3</v>
      </c>
      <c r="P30" s="132">
        <v>21.2</v>
      </c>
      <c r="Q30" s="132">
        <v>20.2</v>
      </c>
      <c r="R30" s="132">
        <v>19.3</v>
      </c>
      <c r="S30" s="132">
        <v>18.600000000000001</v>
      </c>
      <c r="T30" s="132">
        <v>17.899999999999999</v>
      </c>
      <c r="U30" s="132">
        <v>17.3</v>
      </c>
    </row>
    <row r="31" spans="1:21" x14ac:dyDescent="0.25">
      <c r="A31" s="85">
        <v>20</v>
      </c>
      <c r="B31" s="132">
        <v>252.1</v>
      </c>
      <c r="C31" s="132">
        <v>128.4</v>
      </c>
      <c r="D31" s="132">
        <v>87.2</v>
      </c>
      <c r="E31" s="132">
        <v>66.599999999999994</v>
      </c>
      <c r="F31" s="132">
        <v>54.2</v>
      </c>
      <c r="G31" s="132">
        <v>46</v>
      </c>
      <c r="H31" s="132">
        <v>40.1</v>
      </c>
      <c r="I31" s="132">
        <v>35.700000000000003</v>
      </c>
      <c r="J31" s="132">
        <v>32.299999999999997</v>
      </c>
      <c r="K31" s="132">
        <v>29.6</v>
      </c>
      <c r="L31" s="132">
        <v>27.4</v>
      </c>
      <c r="M31" s="132">
        <v>25.5</v>
      </c>
      <c r="N31" s="132">
        <v>24</v>
      </c>
      <c r="O31" s="132">
        <v>22.7</v>
      </c>
      <c r="P31" s="132">
        <v>21.5</v>
      </c>
      <c r="Q31" s="132">
        <v>20.5</v>
      </c>
      <c r="R31" s="132">
        <v>19.600000000000001</v>
      </c>
      <c r="S31" s="132">
        <v>18.8</v>
      </c>
      <c r="T31" s="132">
        <v>18.100000000000001</v>
      </c>
      <c r="U31" s="132">
        <v>17.5</v>
      </c>
    </row>
    <row r="32" spans="1:21" x14ac:dyDescent="0.25">
      <c r="A32" s="85">
        <v>21</v>
      </c>
      <c r="B32" s="132">
        <v>255.9</v>
      </c>
      <c r="C32" s="132">
        <v>130.30000000000001</v>
      </c>
      <c r="D32" s="132">
        <v>88.5</v>
      </c>
      <c r="E32" s="132">
        <v>67.599999999999994</v>
      </c>
      <c r="F32" s="132">
        <v>55</v>
      </c>
      <c r="G32" s="132">
        <v>46.7</v>
      </c>
      <c r="H32" s="132">
        <v>40.700000000000003</v>
      </c>
      <c r="I32" s="132">
        <v>36.299999999999997</v>
      </c>
      <c r="J32" s="132">
        <v>32.799999999999997</v>
      </c>
      <c r="K32" s="132">
        <v>30.1</v>
      </c>
      <c r="L32" s="132">
        <v>27.8</v>
      </c>
      <c r="M32" s="132">
        <v>25.9</v>
      </c>
      <c r="N32" s="132">
        <v>24.3</v>
      </c>
      <c r="O32" s="132">
        <v>23</v>
      </c>
      <c r="P32" s="132">
        <v>21.8</v>
      </c>
      <c r="Q32" s="132">
        <v>20.8</v>
      </c>
      <c r="R32" s="132">
        <v>19.899999999999999</v>
      </c>
      <c r="S32" s="132">
        <v>19.100000000000001</v>
      </c>
      <c r="T32" s="132">
        <v>18.399999999999999</v>
      </c>
      <c r="U32" s="132">
        <v>17.8</v>
      </c>
    </row>
    <row r="33" spans="1:21" x14ac:dyDescent="0.25">
      <c r="A33" s="85">
        <v>22</v>
      </c>
      <c r="B33" s="132">
        <v>259.7</v>
      </c>
      <c r="C33" s="132">
        <v>132.19999999999999</v>
      </c>
      <c r="D33" s="132">
        <v>89.8</v>
      </c>
      <c r="E33" s="132">
        <v>68.599999999999994</v>
      </c>
      <c r="F33" s="132">
        <v>55.8</v>
      </c>
      <c r="G33" s="132">
        <v>47.4</v>
      </c>
      <c r="H33" s="132">
        <v>41.3</v>
      </c>
      <c r="I33" s="132">
        <v>36.799999999999997</v>
      </c>
      <c r="J33" s="132">
        <v>33.299999999999997</v>
      </c>
      <c r="K33" s="132">
        <v>30.5</v>
      </c>
      <c r="L33" s="132">
        <v>28.2</v>
      </c>
      <c r="M33" s="132">
        <v>26.3</v>
      </c>
      <c r="N33" s="132">
        <v>24.7</v>
      </c>
      <c r="O33" s="132">
        <v>23.3</v>
      </c>
      <c r="P33" s="132">
        <v>22.2</v>
      </c>
      <c r="Q33" s="132">
        <v>21.1</v>
      </c>
      <c r="R33" s="132">
        <v>20.2</v>
      </c>
      <c r="S33" s="132">
        <v>19.399999999999999</v>
      </c>
      <c r="T33" s="132">
        <v>18.7</v>
      </c>
      <c r="U33" s="132">
        <v>18.100000000000001</v>
      </c>
    </row>
    <row r="34" spans="1:21" x14ac:dyDescent="0.25">
      <c r="A34" s="85">
        <v>23</v>
      </c>
      <c r="B34" s="132">
        <v>263.5</v>
      </c>
      <c r="C34" s="132">
        <v>134.19999999999999</v>
      </c>
      <c r="D34" s="132">
        <v>91.1</v>
      </c>
      <c r="E34" s="132">
        <v>69.599999999999994</v>
      </c>
      <c r="F34" s="132">
        <v>56.7</v>
      </c>
      <c r="G34" s="132">
        <v>48.1</v>
      </c>
      <c r="H34" s="132">
        <v>42</v>
      </c>
      <c r="I34" s="132">
        <v>37.4</v>
      </c>
      <c r="J34" s="132">
        <v>33.799999999999997</v>
      </c>
      <c r="K34" s="132">
        <v>31</v>
      </c>
      <c r="L34" s="132">
        <v>28.6</v>
      </c>
      <c r="M34" s="132">
        <v>26.7</v>
      </c>
      <c r="N34" s="132">
        <v>25.1</v>
      </c>
      <c r="O34" s="132">
        <v>23.7</v>
      </c>
      <c r="P34" s="132">
        <v>22.5</v>
      </c>
      <c r="Q34" s="132">
        <v>21.4</v>
      </c>
      <c r="R34" s="132">
        <v>20.5</v>
      </c>
      <c r="S34" s="132">
        <v>19.7</v>
      </c>
      <c r="T34" s="132">
        <v>19</v>
      </c>
      <c r="U34" s="132">
        <v>18.3</v>
      </c>
    </row>
    <row r="35" spans="1:21" x14ac:dyDescent="0.25">
      <c r="A35" s="85">
        <v>24</v>
      </c>
      <c r="B35" s="132">
        <v>267.5</v>
      </c>
      <c r="C35" s="132">
        <v>136.19999999999999</v>
      </c>
      <c r="D35" s="132">
        <v>92.5</v>
      </c>
      <c r="E35" s="132">
        <v>70.599999999999994</v>
      </c>
      <c r="F35" s="132">
        <v>57.5</v>
      </c>
      <c r="G35" s="132">
        <v>48.8</v>
      </c>
      <c r="H35" s="132">
        <v>42.6</v>
      </c>
      <c r="I35" s="132">
        <v>37.9</v>
      </c>
      <c r="J35" s="132">
        <v>34.299999999999997</v>
      </c>
      <c r="K35" s="132">
        <v>31.4</v>
      </c>
      <c r="L35" s="132">
        <v>29.1</v>
      </c>
      <c r="M35" s="132">
        <v>27.1</v>
      </c>
      <c r="N35" s="132">
        <v>25.5</v>
      </c>
      <c r="O35" s="132">
        <v>24</v>
      </c>
      <c r="P35" s="132">
        <v>22.8</v>
      </c>
      <c r="Q35" s="132">
        <v>21.8</v>
      </c>
      <c r="R35" s="132">
        <v>20.8</v>
      </c>
      <c r="S35" s="132">
        <v>20</v>
      </c>
      <c r="T35" s="132">
        <v>19.3</v>
      </c>
      <c r="U35" s="132">
        <v>18.600000000000001</v>
      </c>
    </row>
    <row r="36" spans="1:21" x14ac:dyDescent="0.25">
      <c r="A36" s="85">
        <v>25</v>
      </c>
      <c r="B36" s="132">
        <v>271.39999999999998</v>
      </c>
      <c r="C36" s="132">
        <v>138.19999999999999</v>
      </c>
      <c r="D36" s="132">
        <v>93.9</v>
      </c>
      <c r="E36" s="132">
        <v>71.7</v>
      </c>
      <c r="F36" s="132">
        <v>58.4</v>
      </c>
      <c r="G36" s="132">
        <v>49.5</v>
      </c>
      <c r="H36" s="132">
        <v>43.2</v>
      </c>
      <c r="I36" s="132">
        <v>38.5</v>
      </c>
      <c r="J36" s="132">
        <v>34.799999999999997</v>
      </c>
      <c r="K36" s="132">
        <v>31.9</v>
      </c>
      <c r="L36" s="132">
        <v>29.5</v>
      </c>
      <c r="M36" s="132">
        <v>27.5</v>
      </c>
      <c r="N36" s="132">
        <v>25.8</v>
      </c>
      <c r="O36" s="132">
        <v>24.4</v>
      </c>
      <c r="P36" s="132">
        <v>23.2</v>
      </c>
      <c r="Q36" s="132">
        <v>22.1</v>
      </c>
      <c r="R36" s="132">
        <v>21.1</v>
      </c>
      <c r="S36" s="132">
        <v>20.3</v>
      </c>
      <c r="T36" s="132">
        <v>19.600000000000001</v>
      </c>
      <c r="U36" s="132">
        <v>18.899999999999999</v>
      </c>
    </row>
    <row r="37" spans="1:21" x14ac:dyDescent="0.25">
      <c r="A37" s="85">
        <v>26</v>
      </c>
      <c r="B37" s="132">
        <v>275.5</v>
      </c>
      <c r="C37" s="132">
        <v>140.30000000000001</v>
      </c>
      <c r="D37" s="132">
        <v>95.2</v>
      </c>
      <c r="E37" s="132">
        <v>72.7</v>
      </c>
      <c r="F37" s="132">
        <v>59.3</v>
      </c>
      <c r="G37" s="132">
        <v>50.3</v>
      </c>
      <c r="H37" s="132">
        <v>43.9</v>
      </c>
      <c r="I37" s="132">
        <v>39.1</v>
      </c>
      <c r="J37" s="132">
        <v>35.299999999999997</v>
      </c>
      <c r="K37" s="132">
        <v>32.4</v>
      </c>
      <c r="L37" s="132">
        <v>29.9</v>
      </c>
      <c r="M37" s="132">
        <v>27.9</v>
      </c>
      <c r="N37" s="132">
        <v>26.2</v>
      </c>
      <c r="O37" s="132">
        <v>24.8</v>
      </c>
      <c r="P37" s="132">
        <v>23.5</v>
      </c>
      <c r="Q37" s="132">
        <v>22.4</v>
      </c>
      <c r="R37" s="132">
        <v>21.5</v>
      </c>
      <c r="S37" s="132">
        <v>20.6</v>
      </c>
      <c r="T37" s="132">
        <v>19.899999999999999</v>
      </c>
      <c r="U37" s="132">
        <v>19.2</v>
      </c>
    </row>
    <row r="38" spans="1:21" x14ac:dyDescent="0.25">
      <c r="A38" s="85">
        <v>27</v>
      </c>
      <c r="B38" s="132">
        <v>279.60000000000002</v>
      </c>
      <c r="C38" s="132">
        <v>142.4</v>
      </c>
      <c r="D38" s="132">
        <v>96.7</v>
      </c>
      <c r="E38" s="132">
        <v>73.8</v>
      </c>
      <c r="F38" s="132">
        <v>60.1</v>
      </c>
      <c r="G38" s="132">
        <v>51</v>
      </c>
      <c r="H38" s="132">
        <v>44.5</v>
      </c>
      <c r="I38" s="132">
        <v>39.6</v>
      </c>
      <c r="J38" s="132">
        <v>35.9</v>
      </c>
      <c r="K38" s="132">
        <v>32.9</v>
      </c>
      <c r="L38" s="132">
        <v>30.4</v>
      </c>
      <c r="M38" s="132">
        <v>28.3</v>
      </c>
      <c r="N38" s="132">
        <v>26.6</v>
      </c>
      <c r="O38" s="132">
        <v>25.1</v>
      </c>
      <c r="P38" s="132">
        <v>23.9</v>
      </c>
      <c r="Q38" s="132">
        <v>22.8</v>
      </c>
      <c r="R38" s="132">
        <v>21.8</v>
      </c>
      <c r="S38" s="132">
        <v>20.9</v>
      </c>
      <c r="T38" s="132">
        <v>20.2</v>
      </c>
      <c r="U38" s="132">
        <v>19.5</v>
      </c>
    </row>
    <row r="39" spans="1:21" x14ac:dyDescent="0.25">
      <c r="A39" s="85">
        <v>28</v>
      </c>
      <c r="B39" s="132">
        <v>283.7</v>
      </c>
      <c r="C39" s="132">
        <v>144.5</v>
      </c>
      <c r="D39" s="132">
        <v>98.1</v>
      </c>
      <c r="E39" s="132">
        <v>74.900000000000006</v>
      </c>
      <c r="F39" s="132">
        <v>61</v>
      </c>
      <c r="G39" s="132">
        <v>51.8</v>
      </c>
      <c r="H39" s="132">
        <v>45.2</v>
      </c>
      <c r="I39" s="132">
        <v>40.200000000000003</v>
      </c>
      <c r="J39" s="132">
        <v>36.4</v>
      </c>
      <c r="K39" s="132">
        <v>33.299999999999997</v>
      </c>
      <c r="L39" s="132">
        <v>30.9</v>
      </c>
      <c r="M39" s="132">
        <v>28.8</v>
      </c>
      <c r="N39" s="132">
        <v>27</v>
      </c>
      <c r="O39" s="132">
        <v>25.5</v>
      </c>
      <c r="P39" s="132">
        <v>24.2</v>
      </c>
      <c r="Q39" s="132">
        <v>23.1</v>
      </c>
      <c r="R39" s="132">
        <v>22.1</v>
      </c>
      <c r="S39" s="132">
        <v>21.2</v>
      </c>
      <c r="T39" s="132">
        <v>20.5</v>
      </c>
      <c r="U39" s="132">
        <v>19.8</v>
      </c>
    </row>
    <row r="40" spans="1:21" x14ac:dyDescent="0.25">
      <c r="A40" s="85">
        <v>29</v>
      </c>
      <c r="B40" s="132">
        <v>287.89999999999998</v>
      </c>
      <c r="C40" s="132">
        <v>146.6</v>
      </c>
      <c r="D40" s="132">
        <v>99.6</v>
      </c>
      <c r="E40" s="132">
        <v>76</v>
      </c>
      <c r="F40" s="132">
        <v>61.9</v>
      </c>
      <c r="G40" s="132">
        <v>52.6</v>
      </c>
      <c r="H40" s="132">
        <v>45.9</v>
      </c>
      <c r="I40" s="132">
        <v>40.799999999999997</v>
      </c>
      <c r="J40" s="132">
        <v>37</v>
      </c>
      <c r="K40" s="132">
        <v>33.799999999999997</v>
      </c>
      <c r="L40" s="132">
        <v>31.3</v>
      </c>
      <c r="M40" s="132">
        <v>29.2</v>
      </c>
      <c r="N40" s="132">
        <v>27.4</v>
      </c>
      <c r="O40" s="132">
        <v>25.9</v>
      </c>
      <c r="P40" s="132">
        <v>24.6</v>
      </c>
      <c r="Q40" s="132">
        <v>23.5</v>
      </c>
      <c r="R40" s="132">
        <v>22.5</v>
      </c>
      <c r="S40" s="132">
        <v>21.6</v>
      </c>
      <c r="T40" s="132">
        <v>20.8</v>
      </c>
      <c r="U40" s="132">
        <v>20.100000000000001</v>
      </c>
    </row>
    <row r="41" spans="1:21" x14ac:dyDescent="0.25">
      <c r="A41" s="85">
        <v>30</v>
      </c>
      <c r="B41" s="132">
        <v>292.2</v>
      </c>
      <c r="C41" s="132">
        <v>148.80000000000001</v>
      </c>
      <c r="D41" s="132">
        <v>101</v>
      </c>
      <c r="E41" s="132">
        <v>77.2</v>
      </c>
      <c r="F41" s="132">
        <v>62.9</v>
      </c>
      <c r="G41" s="132">
        <v>53.3</v>
      </c>
      <c r="H41" s="132">
        <v>46.5</v>
      </c>
      <c r="I41" s="132">
        <v>41.5</v>
      </c>
      <c r="J41" s="132">
        <v>37.5</v>
      </c>
      <c r="K41" s="132">
        <v>34.4</v>
      </c>
      <c r="L41" s="132">
        <v>31.8</v>
      </c>
      <c r="M41" s="132">
        <v>29.7</v>
      </c>
      <c r="N41" s="132">
        <v>27.8</v>
      </c>
      <c r="O41" s="132">
        <v>26.3</v>
      </c>
      <c r="P41" s="132">
        <v>25</v>
      </c>
      <c r="Q41" s="132">
        <v>23.8</v>
      </c>
      <c r="R41" s="132">
        <v>22.8</v>
      </c>
      <c r="S41" s="132">
        <v>21.9</v>
      </c>
      <c r="T41" s="132">
        <v>21.1</v>
      </c>
      <c r="U41" s="132">
        <v>20.399999999999999</v>
      </c>
    </row>
    <row r="42" spans="1:21" x14ac:dyDescent="0.25">
      <c r="A42" s="85">
        <v>31</v>
      </c>
      <c r="B42" s="132">
        <v>296.5</v>
      </c>
      <c r="C42" s="132">
        <v>151</v>
      </c>
      <c r="D42" s="132">
        <v>102.5</v>
      </c>
      <c r="E42" s="132">
        <v>78.3</v>
      </c>
      <c r="F42" s="132">
        <v>63.8</v>
      </c>
      <c r="G42" s="132">
        <v>54.1</v>
      </c>
      <c r="H42" s="132">
        <v>47.2</v>
      </c>
      <c r="I42" s="132">
        <v>42.1</v>
      </c>
      <c r="J42" s="132">
        <v>38.1</v>
      </c>
      <c r="K42" s="132">
        <v>34.9</v>
      </c>
      <c r="L42" s="132">
        <v>32.299999999999997</v>
      </c>
      <c r="M42" s="132">
        <v>30.1</v>
      </c>
      <c r="N42" s="132">
        <v>28.3</v>
      </c>
      <c r="O42" s="132">
        <v>26.7</v>
      </c>
      <c r="P42" s="132">
        <v>25.4</v>
      </c>
      <c r="Q42" s="132">
        <v>24.2</v>
      </c>
      <c r="R42" s="132">
        <v>23.2</v>
      </c>
      <c r="S42" s="132">
        <v>22.2</v>
      </c>
      <c r="T42" s="132">
        <v>21.4</v>
      </c>
      <c r="U42" s="132">
        <v>20.7</v>
      </c>
    </row>
    <row r="43" spans="1:21" x14ac:dyDescent="0.25">
      <c r="A43" s="85">
        <v>32</v>
      </c>
      <c r="B43" s="132">
        <v>300.89999999999998</v>
      </c>
      <c r="C43" s="132">
        <v>153.30000000000001</v>
      </c>
      <c r="D43" s="132">
        <v>104.1</v>
      </c>
      <c r="E43" s="132">
        <v>79.5</v>
      </c>
      <c r="F43" s="132">
        <v>64.8</v>
      </c>
      <c r="G43" s="132">
        <v>54.9</v>
      </c>
      <c r="H43" s="132">
        <v>47.9</v>
      </c>
      <c r="I43" s="132">
        <v>42.7</v>
      </c>
      <c r="J43" s="132">
        <v>38.6</v>
      </c>
      <c r="K43" s="132">
        <v>35.4</v>
      </c>
      <c r="L43" s="132">
        <v>32.799999999999997</v>
      </c>
      <c r="M43" s="132">
        <v>30.6</v>
      </c>
      <c r="N43" s="132">
        <v>28.7</v>
      </c>
      <c r="O43" s="132">
        <v>27.1</v>
      </c>
      <c r="P43" s="132">
        <v>25.7</v>
      </c>
      <c r="Q43" s="132">
        <v>24.6</v>
      </c>
      <c r="R43" s="132">
        <v>23.5</v>
      </c>
      <c r="S43" s="132">
        <v>22.6</v>
      </c>
      <c r="T43" s="132">
        <v>21.8</v>
      </c>
      <c r="U43" s="132">
        <v>21</v>
      </c>
    </row>
    <row r="44" spans="1:21" x14ac:dyDescent="0.25">
      <c r="A44" s="85">
        <v>33</v>
      </c>
      <c r="B44" s="132">
        <v>305.39999999999998</v>
      </c>
      <c r="C44" s="132">
        <v>155.5</v>
      </c>
      <c r="D44" s="132">
        <v>105.6</v>
      </c>
      <c r="E44" s="132">
        <v>80.7</v>
      </c>
      <c r="F44" s="132">
        <v>65.7</v>
      </c>
      <c r="G44" s="132">
        <v>55.8</v>
      </c>
      <c r="H44" s="132">
        <v>48.7</v>
      </c>
      <c r="I44" s="132">
        <v>43.4</v>
      </c>
      <c r="J44" s="132">
        <v>39.200000000000003</v>
      </c>
      <c r="K44" s="132">
        <v>35.9</v>
      </c>
      <c r="L44" s="132">
        <v>33.200000000000003</v>
      </c>
      <c r="M44" s="132">
        <v>31</v>
      </c>
      <c r="N44" s="132">
        <v>29.1</v>
      </c>
      <c r="O44" s="132">
        <v>27.5</v>
      </c>
      <c r="P44" s="132">
        <v>26.1</v>
      </c>
      <c r="Q44" s="132">
        <v>24.9</v>
      </c>
      <c r="R44" s="132">
        <v>23.9</v>
      </c>
      <c r="S44" s="132">
        <v>22.9</v>
      </c>
      <c r="T44" s="132">
        <v>22.1</v>
      </c>
      <c r="U44" s="132">
        <v>21.3</v>
      </c>
    </row>
    <row r="45" spans="1:21" x14ac:dyDescent="0.25">
      <c r="A45" s="85">
        <v>34</v>
      </c>
      <c r="B45" s="132">
        <v>309.89999999999998</v>
      </c>
      <c r="C45" s="132">
        <v>157.80000000000001</v>
      </c>
      <c r="D45" s="132">
        <v>107.2</v>
      </c>
      <c r="E45" s="132">
        <v>81.900000000000006</v>
      </c>
      <c r="F45" s="132">
        <v>66.7</v>
      </c>
      <c r="G45" s="132">
        <v>56.6</v>
      </c>
      <c r="H45" s="132">
        <v>49.4</v>
      </c>
      <c r="I45" s="132">
        <v>44</v>
      </c>
      <c r="J45" s="132">
        <v>39.799999999999997</v>
      </c>
      <c r="K45" s="132">
        <v>36.5</v>
      </c>
      <c r="L45" s="132">
        <v>33.700000000000003</v>
      </c>
      <c r="M45" s="132">
        <v>31.5</v>
      </c>
      <c r="N45" s="132">
        <v>29.6</v>
      </c>
      <c r="O45" s="132">
        <v>27.9</v>
      </c>
      <c r="P45" s="132">
        <v>26.5</v>
      </c>
      <c r="Q45" s="132">
        <v>25.3</v>
      </c>
      <c r="R45" s="132">
        <v>24.2</v>
      </c>
      <c r="S45" s="132">
        <v>23.3</v>
      </c>
      <c r="T45" s="132">
        <v>22.4</v>
      </c>
      <c r="U45" s="132">
        <v>21.7</v>
      </c>
    </row>
    <row r="46" spans="1:21" x14ac:dyDescent="0.25">
      <c r="A46" s="85">
        <v>35</v>
      </c>
      <c r="B46" s="132">
        <v>314.5</v>
      </c>
      <c r="C46" s="132">
        <v>160.19999999999999</v>
      </c>
      <c r="D46" s="132">
        <v>108.8</v>
      </c>
      <c r="E46" s="132">
        <v>83.1</v>
      </c>
      <c r="F46" s="132">
        <v>67.7</v>
      </c>
      <c r="G46" s="132">
        <v>57.4</v>
      </c>
      <c r="H46" s="132">
        <v>50.1</v>
      </c>
      <c r="I46" s="132">
        <v>44.7</v>
      </c>
      <c r="J46" s="132">
        <v>40.4</v>
      </c>
      <c r="K46" s="132">
        <v>37</v>
      </c>
      <c r="L46" s="132">
        <v>34.299999999999997</v>
      </c>
      <c r="M46" s="132">
        <v>32</v>
      </c>
      <c r="N46" s="132">
        <v>30</v>
      </c>
      <c r="O46" s="132">
        <v>28.4</v>
      </c>
      <c r="P46" s="132">
        <v>26.9</v>
      </c>
      <c r="Q46" s="132">
        <v>25.7</v>
      </c>
      <c r="R46" s="132">
        <v>24.6</v>
      </c>
      <c r="S46" s="132">
        <v>23.6</v>
      </c>
      <c r="T46" s="132">
        <v>22.8</v>
      </c>
      <c r="U46" s="132">
        <v>22</v>
      </c>
    </row>
    <row r="47" spans="1:21" x14ac:dyDescent="0.25">
      <c r="A47" s="85">
        <v>36</v>
      </c>
      <c r="B47" s="132">
        <v>319.10000000000002</v>
      </c>
      <c r="C47" s="132">
        <v>162.5</v>
      </c>
      <c r="D47" s="132">
        <v>110.4</v>
      </c>
      <c r="E47" s="132">
        <v>84.3</v>
      </c>
      <c r="F47" s="132">
        <v>68.7</v>
      </c>
      <c r="G47" s="132">
        <v>58.3</v>
      </c>
      <c r="H47" s="132">
        <v>50.9</v>
      </c>
      <c r="I47" s="132">
        <v>45.3</v>
      </c>
      <c r="J47" s="132">
        <v>41</v>
      </c>
      <c r="K47" s="132">
        <v>37.6</v>
      </c>
      <c r="L47" s="132">
        <v>34.799999999999997</v>
      </c>
      <c r="M47" s="132">
        <v>32.5</v>
      </c>
      <c r="N47" s="132">
        <v>30.5</v>
      </c>
      <c r="O47" s="132">
        <v>28.8</v>
      </c>
      <c r="P47" s="132">
        <v>27.4</v>
      </c>
      <c r="Q47" s="132">
        <v>26.1</v>
      </c>
      <c r="R47" s="132">
        <v>25</v>
      </c>
      <c r="S47" s="132">
        <v>24</v>
      </c>
      <c r="T47" s="132">
        <v>23.1</v>
      </c>
      <c r="U47" s="132">
        <v>22.4</v>
      </c>
    </row>
    <row r="48" spans="1:21" x14ac:dyDescent="0.25">
      <c r="A48" s="85">
        <v>37</v>
      </c>
      <c r="B48" s="132">
        <v>323.8</v>
      </c>
      <c r="C48" s="132">
        <v>165</v>
      </c>
      <c r="D48" s="132">
        <v>112</v>
      </c>
      <c r="E48" s="132">
        <v>85.6</v>
      </c>
      <c r="F48" s="132">
        <v>69.7</v>
      </c>
      <c r="G48" s="132">
        <v>59.2</v>
      </c>
      <c r="H48" s="132">
        <v>51.6</v>
      </c>
      <c r="I48" s="132">
        <v>46</v>
      </c>
      <c r="J48" s="132">
        <v>41.6</v>
      </c>
      <c r="K48" s="132">
        <v>38.200000000000003</v>
      </c>
      <c r="L48" s="132">
        <v>35.299999999999997</v>
      </c>
      <c r="M48" s="132">
        <v>32.9</v>
      </c>
      <c r="N48" s="132">
        <v>31</v>
      </c>
      <c r="O48" s="132">
        <v>29.3</v>
      </c>
      <c r="P48" s="132">
        <v>27.8</v>
      </c>
      <c r="Q48" s="132">
        <v>26.5</v>
      </c>
      <c r="R48" s="132">
        <v>25.4</v>
      </c>
      <c r="S48" s="132">
        <v>24.4</v>
      </c>
      <c r="T48" s="132">
        <v>23.5</v>
      </c>
      <c r="U48" s="132">
        <v>22.7</v>
      </c>
    </row>
    <row r="49" spans="1:21" x14ac:dyDescent="0.25">
      <c r="A49" s="85">
        <v>38</v>
      </c>
      <c r="B49" s="132">
        <v>328.6</v>
      </c>
      <c r="C49" s="132">
        <v>167.4</v>
      </c>
      <c r="D49" s="132">
        <v>113.7</v>
      </c>
      <c r="E49" s="132">
        <v>86.9</v>
      </c>
      <c r="F49" s="132">
        <v>70.8</v>
      </c>
      <c r="G49" s="132">
        <v>60.1</v>
      </c>
      <c r="H49" s="132">
        <v>52.4</v>
      </c>
      <c r="I49" s="132">
        <v>46.7</v>
      </c>
      <c r="J49" s="132">
        <v>42.3</v>
      </c>
      <c r="K49" s="132">
        <v>38.700000000000003</v>
      </c>
      <c r="L49" s="132">
        <v>35.799999999999997</v>
      </c>
      <c r="M49" s="132">
        <v>33.5</v>
      </c>
      <c r="N49" s="132">
        <v>31.4</v>
      </c>
      <c r="O49" s="132">
        <v>29.7</v>
      </c>
      <c r="P49" s="132">
        <v>28.2</v>
      </c>
      <c r="Q49" s="132">
        <v>26.9</v>
      </c>
      <c r="R49" s="132">
        <v>25.8</v>
      </c>
      <c r="S49" s="132">
        <v>24.8</v>
      </c>
      <c r="T49" s="132">
        <v>23.9</v>
      </c>
      <c r="U49" s="132">
        <v>23.1</v>
      </c>
    </row>
    <row r="50" spans="1:21" x14ac:dyDescent="0.25">
      <c r="A50" s="85">
        <v>39</v>
      </c>
      <c r="B50" s="132">
        <v>333.5</v>
      </c>
      <c r="C50" s="132">
        <v>169.9</v>
      </c>
      <c r="D50" s="132">
        <v>115.4</v>
      </c>
      <c r="E50" s="132">
        <v>88.2</v>
      </c>
      <c r="F50" s="132">
        <v>71.8</v>
      </c>
      <c r="G50" s="132">
        <v>61</v>
      </c>
      <c r="H50" s="132">
        <v>53.2</v>
      </c>
      <c r="I50" s="132">
        <v>47.4</v>
      </c>
      <c r="J50" s="132">
        <v>42.9</v>
      </c>
      <c r="K50" s="132">
        <v>39.299999999999997</v>
      </c>
      <c r="L50" s="132">
        <v>36.4</v>
      </c>
      <c r="M50" s="132">
        <v>34</v>
      </c>
      <c r="N50" s="132">
        <v>31.9</v>
      </c>
      <c r="O50" s="132">
        <v>30.2</v>
      </c>
      <c r="P50" s="132">
        <v>28.7</v>
      </c>
      <c r="Q50" s="132">
        <v>27.3</v>
      </c>
      <c r="R50" s="132">
        <v>26.2</v>
      </c>
      <c r="S50" s="132">
        <v>25.2</v>
      </c>
      <c r="T50" s="132">
        <v>24.3</v>
      </c>
      <c r="U50" s="132">
        <v>23.5</v>
      </c>
    </row>
    <row r="51" spans="1:21" x14ac:dyDescent="0.25">
      <c r="A51" s="85">
        <v>40</v>
      </c>
      <c r="B51" s="132">
        <v>338.4</v>
      </c>
      <c r="C51" s="132">
        <v>172.4</v>
      </c>
      <c r="D51" s="132">
        <v>117.1</v>
      </c>
      <c r="E51" s="132">
        <v>89.5</v>
      </c>
      <c r="F51" s="132">
        <v>72.900000000000006</v>
      </c>
      <c r="G51" s="132">
        <v>61.9</v>
      </c>
      <c r="H51" s="132">
        <v>54</v>
      </c>
      <c r="I51" s="132">
        <v>48.1</v>
      </c>
      <c r="J51" s="132">
        <v>43.6</v>
      </c>
      <c r="K51" s="132">
        <v>39.9</v>
      </c>
      <c r="L51" s="132">
        <v>37</v>
      </c>
      <c r="M51" s="132">
        <v>34.5</v>
      </c>
      <c r="N51" s="132">
        <v>32.4</v>
      </c>
      <c r="O51" s="132">
        <v>30.6</v>
      </c>
      <c r="P51" s="132">
        <v>29.1</v>
      </c>
      <c r="Q51" s="132">
        <v>27.8</v>
      </c>
      <c r="R51" s="132">
        <v>26.6</v>
      </c>
      <c r="S51" s="132">
        <v>25.6</v>
      </c>
      <c r="T51" s="132">
        <v>24.7</v>
      </c>
      <c r="U51" s="132"/>
    </row>
    <row r="52" spans="1:21" x14ac:dyDescent="0.25">
      <c r="A52" s="85">
        <v>41</v>
      </c>
      <c r="B52" s="132">
        <v>343.5</v>
      </c>
      <c r="C52" s="132">
        <v>175</v>
      </c>
      <c r="D52" s="132">
        <v>118.9</v>
      </c>
      <c r="E52" s="132">
        <v>90.8</v>
      </c>
      <c r="F52" s="132">
        <v>74</v>
      </c>
      <c r="G52" s="132">
        <v>62.8</v>
      </c>
      <c r="H52" s="132">
        <v>54.9</v>
      </c>
      <c r="I52" s="132">
        <v>48.9</v>
      </c>
      <c r="J52" s="132">
        <v>44.2</v>
      </c>
      <c r="K52" s="132">
        <v>40.5</v>
      </c>
      <c r="L52" s="132">
        <v>37.5</v>
      </c>
      <c r="M52" s="132">
        <v>35</v>
      </c>
      <c r="N52" s="132">
        <v>32.9</v>
      </c>
      <c r="O52" s="132">
        <v>31.1</v>
      </c>
      <c r="P52" s="132">
        <v>29.6</v>
      </c>
      <c r="Q52" s="132">
        <v>28.2</v>
      </c>
      <c r="R52" s="132">
        <v>27.1</v>
      </c>
      <c r="S52" s="132">
        <v>26</v>
      </c>
      <c r="T52" s="132"/>
      <c r="U52" s="132"/>
    </row>
    <row r="53" spans="1:21" x14ac:dyDescent="0.25">
      <c r="A53" s="85">
        <v>42</v>
      </c>
      <c r="B53" s="132">
        <v>348.6</v>
      </c>
      <c r="C53" s="132">
        <v>177.6</v>
      </c>
      <c r="D53" s="132">
        <v>120.6</v>
      </c>
      <c r="E53" s="132">
        <v>92.2</v>
      </c>
      <c r="F53" s="132">
        <v>75.099999999999994</v>
      </c>
      <c r="G53" s="132">
        <v>63.8</v>
      </c>
      <c r="H53" s="132">
        <v>55.7</v>
      </c>
      <c r="I53" s="132">
        <v>49.6</v>
      </c>
      <c r="J53" s="132">
        <v>44.9</v>
      </c>
      <c r="K53" s="132">
        <v>41.2</v>
      </c>
      <c r="L53" s="132">
        <v>38.1</v>
      </c>
      <c r="M53" s="132">
        <v>35.6</v>
      </c>
      <c r="N53" s="132">
        <v>33.5</v>
      </c>
      <c r="O53" s="132">
        <v>31.6</v>
      </c>
      <c r="P53" s="132">
        <v>30.1</v>
      </c>
      <c r="Q53" s="132">
        <v>28.7</v>
      </c>
      <c r="R53" s="132">
        <v>27.5</v>
      </c>
      <c r="S53" s="132"/>
      <c r="T53" s="132"/>
      <c r="U53" s="132"/>
    </row>
    <row r="54" spans="1:21" x14ac:dyDescent="0.25">
      <c r="A54" s="85">
        <v>43</v>
      </c>
      <c r="B54" s="132">
        <v>353.8</v>
      </c>
      <c r="C54" s="132">
        <v>180.3</v>
      </c>
      <c r="D54" s="132">
        <v>122.5</v>
      </c>
      <c r="E54" s="132">
        <v>93.6</v>
      </c>
      <c r="F54" s="132">
        <v>76.3</v>
      </c>
      <c r="G54" s="132">
        <v>64.8</v>
      </c>
      <c r="H54" s="132">
        <v>56.5</v>
      </c>
      <c r="I54" s="132">
        <v>50.4</v>
      </c>
      <c r="J54" s="132">
        <v>45.6</v>
      </c>
      <c r="K54" s="132">
        <v>41.8</v>
      </c>
      <c r="L54" s="132">
        <v>38.700000000000003</v>
      </c>
      <c r="M54" s="132">
        <v>36.200000000000003</v>
      </c>
      <c r="N54" s="132">
        <v>34</v>
      </c>
      <c r="O54" s="132">
        <v>32.1</v>
      </c>
      <c r="P54" s="132">
        <v>30.6</v>
      </c>
      <c r="Q54" s="132">
        <v>29.2</v>
      </c>
      <c r="R54" s="132"/>
      <c r="S54" s="132"/>
      <c r="T54" s="132"/>
      <c r="U54" s="132"/>
    </row>
    <row r="55" spans="1:21" x14ac:dyDescent="0.25">
      <c r="A55" s="85">
        <v>44</v>
      </c>
      <c r="B55" s="132">
        <v>359.1</v>
      </c>
      <c r="C55" s="132">
        <v>183</v>
      </c>
      <c r="D55" s="132">
        <v>124.3</v>
      </c>
      <c r="E55" s="132">
        <v>95</v>
      </c>
      <c r="F55" s="132">
        <v>77.400000000000006</v>
      </c>
      <c r="G55" s="132">
        <v>65.7</v>
      </c>
      <c r="H55" s="132">
        <v>57.4</v>
      </c>
      <c r="I55" s="132">
        <v>51.2</v>
      </c>
      <c r="J55" s="132">
        <v>46.3</v>
      </c>
      <c r="K55" s="132">
        <v>42.5</v>
      </c>
      <c r="L55" s="132">
        <v>39.299999999999997</v>
      </c>
      <c r="M55" s="132">
        <v>36.700000000000003</v>
      </c>
      <c r="N55" s="132">
        <v>34.5</v>
      </c>
      <c r="O55" s="132">
        <v>32.700000000000003</v>
      </c>
      <c r="P55" s="132">
        <v>31.1</v>
      </c>
      <c r="Q55" s="132"/>
      <c r="R55" s="132"/>
      <c r="S55" s="132"/>
      <c r="T55" s="132"/>
      <c r="U55" s="132"/>
    </row>
    <row r="56" spans="1:21" x14ac:dyDescent="0.25">
      <c r="A56" s="85">
        <v>45</v>
      </c>
      <c r="B56" s="132">
        <v>364.5</v>
      </c>
      <c r="C56" s="132">
        <v>185.7</v>
      </c>
      <c r="D56" s="132">
        <v>126.2</v>
      </c>
      <c r="E56" s="132">
        <v>96.4</v>
      </c>
      <c r="F56" s="132">
        <v>78.599999999999994</v>
      </c>
      <c r="G56" s="132">
        <v>66.8</v>
      </c>
      <c r="H56" s="132">
        <v>58.3</v>
      </c>
      <c r="I56" s="132">
        <v>52</v>
      </c>
      <c r="J56" s="132">
        <v>47.1</v>
      </c>
      <c r="K56" s="132">
        <v>43.2</v>
      </c>
      <c r="L56" s="132">
        <v>40</v>
      </c>
      <c r="M56" s="132">
        <v>37.299999999999997</v>
      </c>
      <c r="N56" s="132">
        <v>35.1</v>
      </c>
      <c r="O56" s="132">
        <v>33.200000000000003</v>
      </c>
      <c r="P56" s="132"/>
      <c r="Q56" s="132"/>
      <c r="R56" s="132"/>
      <c r="S56" s="132"/>
      <c r="T56" s="132"/>
      <c r="U56" s="132"/>
    </row>
    <row r="57" spans="1:21" x14ac:dyDescent="0.25">
      <c r="A57" s="85">
        <v>46</v>
      </c>
      <c r="B57" s="132">
        <v>370</v>
      </c>
      <c r="C57" s="132">
        <v>188.6</v>
      </c>
      <c r="D57" s="132">
        <v>128.1</v>
      </c>
      <c r="E57" s="132">
        <v>97.9</v>
      </c>
      <c r="F57" s="132">
        <v>79.8</v>
      </c>
      <c r="G57" s="132">
        <v>67.8</v>
      </c>
      <c r="H57" s="132">
        <v>59.2</v>
      </c>
      <c r="I57" s="132">
        <v>52.8</v>
      </c>
      <c r="J57" s="132">
        <v>47.8</v>
      </c>
      <c r="K57" s="132">
        <v>43.9</v>
      </c>
      <c r="L57" s="132">
        <v>40.6</v>
      </c>
      <c r="M57" s="132">
        <v>38</v>
      </c>
      <c r="N57" s="132">
        <v>35.700000000000003</v>
      </c>
      <c r="O57" s="132"/>
      <c r="P57" s="132"/>
      <c r="Q57" s="132"/>
      <c r="R57" s="132"/>
      <c r="S57" s="132"/>
      <c r="T57" s="132"/>
      <c r="U57" s="132"/>
    </row>
    <row r="58" spans="1:21" x14ac:dyDescent="0.25">
      <c r="A58" s="85">
        <v>47</v>
      </c>
      <c r="B58" s="132">
        <v>375.6</v>
      </c>
      <c r="C58" s="132">
        <v>191.4</v>
      </c>
      <c r="D58" s="132">
        <v>130.1</v>
      </c>
      <c r="E58" s="132">
        <v>99.4</v>
      </c>
      <c r="F58" s="132">
        <v>81.099999999999994</v>
      </c>
      <c r="G58" s="132">
        <v>68.900000000000006</v>
      </c>
      <c r="H58" s="132">
        <v>60.2</v>
      </c>
      <c r="I58" s="132">
        <v>53.6</v>
      </c>
      <c r="J58" s="132">
        <v>48.6</v>
      </c>
      <c r="K58" s="132">
        <v>44.6</v>
      </c>
      <c r="L58" s="132">
        <v>41.3</v>
      </c>
      <c r="M58" s="132">
        <v>38.6</v>
      </c>
      <c r="N58" s="132"/>
      <c r="O58" s="132"/>
      <c r="P58" s="132"/>
      <c r="Q58" s="132"/>
      <c r="R58" s="132"/>
      <c r="S58" s="132"/>
      <c r="T58" s="132"/>
      <c r="U58" s="132"/>
    </row>
    <row r="59" spans="1:21" x14ac:dyDescent="0.25">
      <c r="A59" s="85">
        <v>48</v>
      </c>
      <c r="B59" s="132">
        <v>381.3</v>
      </c>
      <c r="C59" s="132">
        <v>194.3</v>
      </c>
      <c r="D59" s="132">
        <v>132.1</v>
      </c>
      <c r="E59" s="132">
        <v>101</v>
      </c>
      <c r="F59" s="132">
        <v>82.3</v>
      </c>
      <c r="G59" s="132">
        <v>70</v>
      </c>
      <c r="H59" s="132">
        <v>61.1</v>
      </c>
      <c r="I59" s="132">
        <v>54.5</v>
      </c>
      <c r="J59" s="132">
        <v>49.4</v>
      </c>
      <c r="K59" s="132">
        <v>45.3</v>
      </c>
      <c r="L59" s="132">
        <v>42</v>
      </c>
      <c r="M59" s="132"/>
      <c r="N59" s="132"/>
      <c r="O59" s="132"/>
      <c r="P59" s="132"/>
      <c r="Q59" s="132"/>
      <c r="R59" s="132"/>
      <c r="S59" s="132"/>
      <c r="T59" s="132"/>
      <c r="U59" s="132"/>
    </row>
    <row r="60" spans="1:21" x14ac:dyDescent="0.25">
      <c r="A60" s="85">
        <v>49</v>
      </c>
      <c r="B60" s="132">
        <v>387.1</v>
      </c>
      <c r="C60" s="132">
        <v>197.3</v>
      </c>
      <c r="D60" s="132">
        <v>134.1</v>
      </c>
      <c r="E60" s="132">
        <v>102.6</v>
      </c>
      <c r="F60" s="132">
        <v>83.7</v>
      </c>
      <c r="G60" s="132">
        <v>71.099999999999994</v>
      </c>
      <c r="H60" s="132">
        <v>62.1</v>
      </c>
      <c r="I60" s="132">
        <v>55.4</v>
      </c>
      <c r="J60" s="132">
        <v>50.3</v>
      </c>
      <c r="K60" s="132">
        <v>46.1</v>
      </c>
      <c r="L60" s="132"/>
      <c r="M60" s="132"/>
      <c r="N60" s="132"/>
      <c r="O60" s="132"/>
      <c r="P60" s="132"/>
      <c r="Q60" s="132"/>
      <c r="R60" s="132"/>
      <c r="S60" s="132"/>
      <c r="T60" s="132"/>
      <c r="U60" s="132"/>
    </row>
    <row r="61" spans="1:21" x14ac:dyDescent="0.25">
      <c r="A61" s="85">
        <v>50</v>
      </c>
      <c r="B61" s="132">
        <v>393.1</v>
      </c>
      <c r="C61" s="132">
        <v>200.4</v>
      </c>
      <c r="D61" s="132">
        <v>136.30000000000001</v>
      </c>
      <c r="E61" s="132">
        <v>104.2</v>
      </c>
      <c r="F61" s="132">
        <v>85.1</v>
      </c>
      <c r="G61" s="132">
        <v>72.3</v>
      </c>
      <c r="H61" s="132">
        <v>63.2</v>
      </c>
      <c r="I61" s="132">
        <v>56.4</v>
      </c>
      <c r="J61" s="132">
        <v>51.1</v>
      </c>
      <c r="K61" s="132"/>
      <c r="L61" s="132"/>
      <c r="M61" s="132"/>
      <c r="N61" s="132"/>
      <c r="O61" s="132"/>
      <c r="P61" s="132"/>
      <c r="Q61" s="132"/>
      <c r="R61" s="132"/>
      <c r="S61" s="132"/>
      <c r="T61" s="132"/>
      <c r="U61" s="132"/>
    </row>
    <row r="62" spans="1:21" x14ac:dyDescent="0.25">
      <c r="A62" s="85">
        <v>51</v>
      </c>
      <c r="B62" s="132">
        <v>399.3</v>
      </c>
      <c r="C62" s="132">
        <v>203.6</v>
      </c>
      <c r="D62" s="132">
        <v>138.5</v>
      </c>
      <c r="E62" s="132">
        <v>106</v>
      </c>
      <c r="F62" s="132">
        <v>86.5</v>
      </c>
      <c r="G62" s="132">
        <v>73.5</v>
      </c>
      <c r="H62" s="132">
        <v>64.3</v>
      </c>
      <c r="I62" s="132">
        <v>57.4</v>
      </c>
      <c r="J62" s="132"/>
      <c r="K62" s="132"/>
      <c r="L62" s="132"/>
      <c r="M62" s="132"/>
      <c r="N62" s="132"/>
      <c r="O62" s="132"/>
      <c r="P62" s="132"/>
      <c r="Q62" s="132"/>
      <c r="R62" s="132"/>
      <c r="S62" s="132"/>
      <c r="T62" s="132"/>
      <c r="U62" s="132"/>
    </row>
    <row r="63" spans="1:21" x14ac:dyDescent="0.25">
      <c r="A63" s="85">
        <v>52</v>
      </c>
      <c r="B63" s="132">
        <v>405.6</v>
      </c>
      <c r="C63" s="132">
        <v>206.9</v>
      </c>
      <c r="D63" s="132">
        <v>140.69999999999999</v>
      </c>
      <c r="E63" s="132">
        <v>107.7</v>
      </c>
      <c r="F63" s="132">
        <v>87.9</v>
      </c>
      <c r="G63" s="132">
        <v>74.8</v>
      </c>
      <c r="H63" s="132">
        <v>65.400000000000006</v>
      </c>
      <c r="I63" s="132"/>
      <c r="J63" s="132"/>
      <c r="K63" s="132"/>
      <c r="L63" s="132"/>
      <c r="M63" s="132"/>
      <c r="N63" s="132"/>
      <c r="O63" s="132"/>
      <c r="P63" s="132"/>
      <c r="Q63" s="132"/>
      <c r="R63" s="132"/>
      <c r="S63" s="132"/>
      <c r="T63" s="132"/>
      <c r="U63" s="132"/>
    </row>
    <row r="64" spans="1:21" x14ac:dyDescent="0.25">
      <c r="A64" s="85">
        <v>53</v>
      </c>
      <c r="B64" s="132">
        <v>412</v>
      </c>
      <c r="C64" s="132">
        <v>210.2</v>
      </c>
      <c r="D64" s="132">
        <v>143.1</v>
      </c>
      <c r="E64" s="132">
        <v>109.5</v>
      </c>
      <c r="F64" s="132">
        <v>89.4</v>
      </c>
      <c r="G64" s="132">
        <v>76.099999999999994</v>
      </c>
      <c r="H64" s="132"/>
      <c r="I64" s="132"/>
      <c r="J64" s="132"/>
      <c r="K64" s="132"/>
      <c r="L64" s="132"/>
      <c r="M64" s="132"/>
      <c r="N64" s="132"/>
      <c r="O64" s="132"/>
      <c r="P64" s="132"/>
      <c r="Q64" s="132"/>
      <c r="R64" s="132"/>
      <c r="S64" s="132"/>
      <c r="T64" s="132"/>
      <c r="U64" s="132"/>
    </row>
    <row r="65" spans="1:21" x14ac:dyDescent="0.25">
      <c r="A65" s="85">
        <v>54</v>
      </c>
      <c r="B65" s="132">
        <v>418.6</v>
      </c>
      <c r="C65" s="132">
        <v>213.7</v>
      </c>
      <c r="D65" s="132">
        <v>145.4</v>
      </c>
      <c r="E65" s="132">
        <v>111.4</v>
      </c>
      <c r="F65" s="132">
        <v>91</v>
      </c>
      <c r="G65" s="132"/>
      <c r="H65" s="132"/>
      <c r="I65" s="132"/>
      <c r="J65" s="132"/>
      <c r="K65" s="132"/>
      <c r="L65" s="132"/>
      <c r="M65" s="132"/>
      <c r="N65" s="132"/>
      <c r="O65" s="132"/>
      <c r="P65" s="132"/>
      <c r="Q65" s="132"/>
      <c r="R65" s="132"/>
      <c r="S65" s="132"/>
      <c r="T65" s="132"/>
      <c r="U65" s="132"/>
    </row>
    <row r="66" spans="1:21" x14ac:dyDescent="0.25">
      <c r="A66" s="85">
        <v>55</v>
      </c>
      <c r="B66" s="132">
        <v>425.4</v>
      </c>
      <c r="C66" s="132">
        <v>217.2</v>
      </c>
      <c r="D66" s="132">
        <v>147.9</v>
      </c>
      <c r="E66" s="132">
        <v>113.3</v>
      </c>
      <c r="F66" s="132"/>
      <c r="G66" s="132"/>
      <c r="H66" s="132"/>
      <c r="I66" s="132"/>
      <c r="J66" s="132"/>
      <c r="K66" s="132"/>
      <c r="L66" s="132"/>
      <c r="M66" s="132"/>
      <c r="N66" s="132"/>
      <c r="O66" s="132"/>
      <c r="P66" s="132"/>
      <c r="Q66" s="132"/>
      <c r="R66" s="132"/>
      <c r="S66" s="132"/>
      <c r="T66" s="132"/>
      <c r="U66" s="132"/>
    </row>
    <row r="67" spans="1:21" x14ac:dyDescent="0.25">
      <c r="A67" s="85">
        <v>56</v>
      </c>
      <c r="B67" s="132">
        <v>432.4</v>
      </c>
      <c r="C67" s="132">
        <v>220.9</v>
      </c>
      <c r="D67" s="132">
        <v>150.4</v>
      </c>
      <c r="E67" s="132"/>
      <c r="F67" s="132"/>
      <c r="G67" s="132"/>
      <c r="H67" s="132"/>
      <c r="I67" s="132"/>
      <c r="J67" s="132"/>
      <c r="K67" s="132"/>
      <c r="L67" s="132"/>
      <c r="M67" s="132"/>
      <c r="N67" s="132"/>
      <c r="O67" s="132"/>
      <c r="P67" s="132"/>
      <c r="Q67" s="132"/>
      <c r="R67" s="132"/>
      <c r="S67" s="132"/>
      <c r="T67" s="132"/>
      <c r="U67" s="132"/>
    </row>
    <row r="68" spans="1:21" x14ac:dyDescent="0.25">
      <c r="A68" s="85">
        <v>57</v>
      </c>
      <c r="B68" s="132">
        <v>439.8</v>
      </c>
      <c r="C68" s="132">
        <v>224.7</v>
      </c>
      <c r="D68" s="132"/>
      <c r="E68" s="132"/>
      <c r="F68" s="132"/>
      <c r="G68" s="132"/>
      <c r="H68" s="132"/>
      <c r="I68" s="132"/>
      <c r="J68" s="132"/>
      <c r="K68" s="132"/>
      <c r="L68" s="132"/>
      <c r="M68" s="132"/>
      <c r="N68" s="132"/>
      <c r="O68" s="132"/>
      <c r="P68" s="132"/>
      <c r="Q68" s="132"/>
      <c r="R68" s="132"/>
      <c r="S68" s="132"/>
      <c r="T68" s="132"/>
      <c r="U68" s="132"/>
    </row>
    <row r="69" spans="1:21" x14ac:dyDescent="0.25">
      <c r="A69" s="85">
        <v>58</v>
      </c>
      <c r="B69" s="132">
        <v>447.5</v>
      </c>
      <c r="C69" s="132"/>
      <c r="D69" s="132"/>
      <c r="E69" s="132"/>
      <c r="F69" s="132"/>
      <c r="G69" s="132"/>
      <c r="H69" s="132"/>
      <c r="I69" s="132"/>
      <c r="J69" s="132"/>
      <c r="K69" s="132"/>
      <c r="L69" s="132"/>
      <c r="M69" s="132"/>
      <c r="N69" s="132"/>
      <c r="O69" s="132"/>
      <c r="P69" s="132"/>
      <c r="Q69" s="132"/>
      <c r="R69" s="132"/>
      <c r="S69" s="132"/>
      <c r="T69" s="132"/>
      <c r="U69" s="132"/>
    </row>
  </sheetData>
  <sheetProtection algorithmName="SHA-512" hashValue="fYKZ7HbGHmPbTobQPS4hI49xlSfBPCMurW84fQ6+qrskg9hHsyQZFY1xvHEwtJBmISHx4BRHUKwv6LS3CyzH+A==" saltValue="nvS0EFuLtgvIrnPgHOOZzA==" spinCount="100000" sheet="1" objects="1" scenarios="1"/>
  <conditionalFormatting sqref="A26:A69">
    <cfRule type="expression" dxfId="723" priority="11" stopIfTrue="1">
      <formula>MOD(ROW(),2)=0</formula>
    </cfRule>
    <cfRule type="expression" dxfId="722" priority="12" stopIfTrue="1">
      <formula>MOD(ROW(),2)&lt;&gt;0</formula>
    </cfRule>
  </conditionalFormatting>
  <conditionalFormatting sqref="B26:U69">
    <cfRule type="expression" dxfId="721" priority="13" stopIfTrue="1">
      <formula>MOD(ROW(),2)=0</formula>
    </cfRule>
    <cfRule type="expression" dxfId="720" priority="14" stopIfTrue="1">
      <formula>MOD(ROW(),2)&lt;&gt;0</formula>
    </cfRule>
  </conditionalFormatting>
  <conditionalFormatting sqref="A6:A16 A18:A21">
    <cfRule type="expression" dxfId="719" priority="15" stopIfTrue="1">
      <formula>MOD(ROW(),2)=0</formula>
    </cfRule>
    <cfRule type="expression" dxfId="718" priority="16" stopIfTrue="1">
      <formula>MOD(ROW(),2)&lt;&gt;0</formula>
    </cfRule>
  </conditionalFormatting>
  <conditionalFormatting sqref="B6:U16 C17:U21">
    <cfRule type="expression" dxfId="717" priority="17" stopIfTrue="1">
      <formula>MOD(ROW(),2)=0</formula>
    </cfRule>
    <cfRule type="expression" dxfId="716" priority="18" stopIfTrue="1">
      <formula>MOD(ROW(),2)&lt;&gt;0</formula>
    </cfRule>
  </conditionalFormatting>
  <conditionalFormatting sqref="A17">
    <cfRule type="expression" dxfId="715" priority="9" stopIfTrue="1">
      <formula>MOD(ROW(),2)=0</formula>
    </cfRule>
    <cfRule type="expression" dxfId="714" priority="10" stopIfTrue="1">
      <formula>MOD(ROW(),2)&lt;&gt;0</formula>
    </cfRule>
  </conditionalFormatting>
  <conditionalFormatting sqref="B17">
    <cfRule type="expression" dxfId="713" priority="7" stopIfTrue="1">
      <formula>MOD(ROW(),2)=0</formula>
    </cfRule>
    <cfRule type="expression" dxfId="712" priority="8" stopIfTrue="1">
      <formula>MOD(ROW(),2)&lt;&gt;0</formula>
    </cfRule>
  </conditionalFormatting>
  <conditionalFormatting sqref="B18">
    <cfRule type="expression" dxfId="711" priority="5" stopIfTrue="1">
      <formula>MOD(ROW(),2)=0</formula>
    </cfRule>
    <cfRule type="expression" dxfId="710" priority="6" stopIfTrue="1">
      <formula>MOD(ROW(),2)&lt;&gt;0</formula>
    </cfRule>
  </conditionalFormatting>
  <conditionalFormatting sqref="B20:B21">
    <cfRule type="expression" dxfId="709" priority="3" stopIfTrue="1">
      <formula>MOD(ROW(),2)=0</formula>
    </cfRule>
    <cfRule type="expression" dxfId="708" priority="4" stopIfTrue="1">
      <formula>MOD(ROW(),2)&lt;&gt;0</formula>
    </cfRule>
  </conditionalFormatting>
  <conditionalFormatting sqref="B19">
    <cfRule type="expression" dxfId="707" priority="1" stopIfTrue="1">
      <formula>MOD(ROW(),2)=0</formula>
    </cfRule>
    <cfRule type="expression" dxfId="706" priority="2" stopIfTrue="1">
      <formula>MOD(ROW(),2)&lt;&gt;0</formula>
    </cfRule>
  </conditionalFormatting>
  <hyperlinks>
    <hyperlink ref="B24" location="Assumptions!A1" display="Assumptions" xr:uid="{BBE06551-66F2-4962-8639-AA1BFA5AD43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3B36-DF38-46FA-BE7A-821C400C3C37}">
  <sheetPr codeName="Sheet90"/>
  <dimension ref="A1:U69"/>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x-705</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588</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705</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589</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590</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250.5</v>
      </c>
      <c r="C27" s="132">
        <v>127.6</v>
      </c>
      <c r="D27" s="132">
        <v>86.6</v>
      </c>
      <c r="E27" s="132">
        <v>66.099999999999994</v>
      </c>
      <c r="F27" s="132">
        <v>53.9</v>
      </c>
      <c r="G27" s="132">
        <v>45.7</v>
      </c>
      <c r="H27" s="132">
        <v>39.9</v>
      </c>
      <c r="I27" s="132">
        <v>35.5</v>
      </c>
      <c r="J27" s="132">
        <v>32.1</v>
      </c>
      <c r="K27" s="132">
        <v>29.4</v>
      </c>
      <c r="L27" s="132">
        <v>27.2</v>
      </c>
      <c r="M27" s="132">
        <v>25.4</v>
      </c>
      <c r="N27" s="132">
        <v>23.8</v>
      </c>
      <c r="O27" s="132">
        <v>22.5</v>
      </c>
      <c r="P27" s="132">
        <v>21.4</v>
      </c>
      <c r="Q27" s="132">
        <v>20.399999999999999</v>
      </c>
      <c r="R27" s="132">
        <v>19.5</v>
      </c>
      <c r="S27" s="132">
        <v>18.7</v>
      </c>
      <c r="T27" s="132">
        <v>18</v>
      </c>
      <c r="U27" s="132">
        <v>17.399999999999999</v>
      </c>
    </row>
    <row r="28" spans="1:21" x14ac:dyDescent="0.25">
      <c r="A28" s="85">
        <v>17</v>
      </c>
      <c r="B28" s="132">
        <v>254.6</v>
      </c>
      <c r="C28" s="132">
        <v>129.69999999999999</v>
      </c>
      <c r="D28" s="132">
        <v>88</v>
      </c>
      <c r="E28" s="132">
        <v>67.2</v>
      </c>
      <c r="F28" s="132">
        <v>54.8</v>
      </c>
      <c r="G28" s="132">
        <v>46.4</v>
      </c>
      <c r="H28" s="132">
        <v>40.5</v>
      </c>
      <c r="I28" s="132">
        <v>36.1</v>
      </c>
      <c r="J28" s="132">
        <v>32.6</v>
      </c>
      <c r="K28" s="132">
        <v>29.9</v>
      </c>
      <c r="L28" s="132">
        <v>27.7</v>
      </c>
      <c r="M28" s="132">
        <v>25.8</v>
      </c>
      <c r="N28" s="132">
        <v>24.2</v>
      </c>
      <c r="O28" s="132">
        <v>22.9</v>
      </c>
      <c r="P28" s="132">
        <v>21.7</v>
      </c>
      <c r="Q28" s="132">
        <v>20.7</v>
      </c>
      <c r="R28" s="132">
        <v>19.8</v>
      </c>
      <c r="S28" s="132">
        <v>19</v>
      </c>
      <c r="T28" s="132">
        <v>18.3</v>
      </c>
      <c r="U28" s="132">
        <v>17.7</v>
      </c>
    </row>
    <row r="29" spans="1:21" x14ac:dyDescent="0.25">
      <c r="A29" s="85">
        <v>18</v>
      </c>
      <c r="B29" s="132">
        <v>258.8</v>
      </c>
      <c r="C29" s="132">
        <v>131.80000000000001</v>
      </c>
      <c r="D29" s="132">
        <v>89.5</v>
      </c>
      <c r="E29" s="132">
        <v>68.3</v>
      </c>
      <c r="F29" s="132">
        <v>55.7</v>
      </c>
      <c r="G29" s="132">
        <v>47.2</v>
      </c>
      <c r="H29" s="132">
        <v>41.2</v>
      </c>
      <c r="I29" s="132">
        <v>36.700000000000003</v>
      </c>
      <c r="J29" s="132">
        <v>33.200000000000003</v>
      </c>
      <c r="K29" s="132">
        <v>30.4</v>
      </c>
      <c r="L29" s="132">
        <v>28.1</v>
      </c>
      <c r="M29" s="132">
        <v>26.2</v>
      </c>
      <c r="N29" s="132">
        <v>24.6</v>
      </c>
      <c r="O29" s="132">
        <v>23.3</v>
      </c>
      <c r="P29" s="132">
        <v>22.1</v>
      </c>
      <c r="Q29" s="132">
        <v>21</v>
      </c>
      <c r="R29" s="132">
        <v>20.100000000000001</v>
      </c>
      <c r="S29" s="132">
        <v>19.3</v>
      </c>
      <c r="T29" s="132">
        <v>18.600000000000001</v>
      </c>
      <c r="U29" s="132">
        <v>18</v>
      </c>
    </row>
    <row r="30" spans="1:21" x14ac:dyDescent="0.25">
      <c r="A30" s="85">
        <v>19</v>
      </c>
      <c r="B30" s="132">
        <v>263</v>
      </c>
      <c r="C30" s="132">
        <v>133.9</v>
      </c>
      <c r="D30" s="132">
        <v>90.9</v>
      </c>
      <c r="E30" s="132">
        <v>69.400000000000006</v>
      </c>
      <c r="F30" s="132">
        <v>56.6</v>
      </c>
      <c r="G30" s="132">
        <v>48</v>
      </c>
      <c r="H30" s="132">
        <v>41.9</v>
      </c>
      <c r="I30" s="132">
        <v>37.299999999999997</v>
      </c>
      <c r="J30" s="132">
        <v>33.700000000000003</v>
      </c>
      <c r="K30" s="132">
        <v>30.9</v>
      </c>
      <c r="L30" s="132">
        <v>28.6</v>
      </c>
      <c r="M30" s="132">
        <v>26.6</v>
      </c>
      <c r="N30" s="132">
        <v>25</v>
      </c>
      <c r="O30" s="132">
        <v>23.6</v>
      </c>
      <c r="P30" s="132">
        <v>22.4</v>
      </c>
      <c r="Q30" s="132">
        <v>21.4</v>
      </c>
      <c r="R30" s="132">
        <v>20.5</v>
      </c>
      <c r="S30" s="132">
        <v>19.7</v>
      </c>
      <c r="T30" s="132">
        <v>18.899999999999999</v>
      </c>
      <c r="U30" s="132">
        <v>18.3</v>
      </c>
    </row>
    <row r="31" spans="1:21" x14ac:dyDescent="0.25">
      <c r="A31" s="85">
        <v>20</v>
      </c>
      <c r="B31" s="132">
        <v>266.89999999999998</v>
      </c>
      <c r="C31" s="132">
        <v>135.9</v>
      </c>
      <c r="D31" s="132">
        <v>92.3</v>
      </c>
      <c r="E31" s="132">
        <v>70.5</v>
      </c>
      <c r="F31" s="132">
        <v>57.4</v>
      </c>
      <c r="G31" s="132">
        <v>48.7</v>
      </c>
      <c r="H31" s="132">
        <v>42.5</v>
      </c>
      <c r="I31" s="132">
        <v>37.799999999999997</v>
      </c>
      <c r="J31" s="132">
        <v>34.200000000000003</v>
      </c>
      <c r="K31" s="132">
        <v>31.3</v>
      </c>
      <c r="L31" s="132">
        <v>29</v>
      </c>
      <c r="M31" s="132">
        <v>27</v>
      </c>
      <c r="N31" s="132">
        <v>25.4</v>
      </c>
      <c r="O31" s="132">
        <v>24</v>
      </c>
      <c r="P31" s="132">
        <v>22.8</v>
      </c>
      <c r="Q31" s="132">
        <v>21.7</v>
      </c>
      <c r="R31" s="132">
        <v>20.8</v>
      </c>
      <c r="S31" s="132">
        <v>19.899999999999999</v>
      </c>
      <c r="T31" s="132">
        <v>19.2</v>
      </c>
      <c r="U31" s="132">
        <v>18.600000000000001</v>
      </c>
    </row>
    <row r="32" spans="1:21" x14ac:dyDescent="0.25">
      <c r="A32" s="85">
        <v>21</v>
      </c>
      <c r="B32" s="132">
        <v>270.8</v>
      </c>
      <c r="C32" s="132">
        <v>137.9</v>
      </c>
      <c r="D32" s="132">
        <v>93.6</v>
      </c>
      <c r="E32" s="132">
        <v>71.5</v>
      </c>
      <c r="F32" s="132">
        <v>58.2</v>
      </c>
      <c r="G32" s="132">
        <v>49.4</v>
      </c>
      <c r="H32" s="132">
        <v>43.1</v>
      </c>
      <c r="I32" s="132">
        <v>38.4</v>
      </c>
      <c r="J32" s="132">
        <v>34.700000000000003</v>
      </c>
      <c r="K32" s="132">
        <v>31.8</v>
      </c>
      <c r="L32" s="132">
        <v>29.4</v>
      </c>
      <c r="M32" s="132">
        <v>27.4</v>
      </c>
      <c r="N32" s="132">
        <v>25.8</v>
      </c>
      <c r="O32" s="132">
        <v>24.3</v>
      </c>
      <c r="P32" s="132">
        <v>23.1</v>
      </c>
      <c r="Q32" s="132">
        <v>22</v>
      </c>
      <c r="R32" s="132">
        <v>21.1</v>
      </c>
      <c r="S32" s="132">
        <v>20.2</v>
      </c>
      <c r="T32" s="132">
        <v>19.5</v>
      </c>
      <c r="U32" s="132">
        <v>18.8</v>
      </c>
    </row>
    <row r="33" spans="1:21" x14ac:dyDescent="0.25">
      <c r="A33" s="85">
        <v>22</v>
      </c>
      <c r="B33" s="132">
        <v>274.8</v>
      </c>
      <c r="C33" s="132">
        <v>140</v>
      </c>
      <c r="D33" s="132">
        <v>95</v>
      </c>
      <c r="E33" s="132">
        <v>72.599999999999994</v>
      </c>
      <c r="F33" s="132">
        <v>59.1</v>
      </c>
      <c r="G33" s="132">
        <v>50.1</v>
      </c>
      <c r="H33" s="132">
        <v>43.8</v>
      </c>
      <c r="I33" s="132">
        <v>39</v>
      </c>
      <c r="J33" s="132">
        <v>35.299999999999997</v>
      </c>
      <c r="K33" s="132">
        <v>32.299999999999997</v>
      </c>
      <c r="L33" s="132">
        <v>29.9</v>
      </c>
      <c r="M33" s="132">
        <v>27.9</v>
      </c>
      <c r="N33" s="132">
        <v>26.2</v>
      </c>
      <c r="O33" s="132">
        <v>24.7</v>
      </c>
      <c r="P33" s="132">
        <v>23.4</v>
      </c>
      <c r="Q33" s="132">
        <v>22.4</v>
      </c>
      <c r="R33" s="132">
        <v>21.4</v>
      </c>
      <c r="S33" s="132">
        <v>20.5</v>
      </c>
      <c r="T33" s="132">
        <v>19.8</v>
      </c>
      <c r="U33" s="132">
        <v>19.100000000000001</v>
      </c>
    </row>
    <row r="34" spans="1:21" x14ac:dyDescent="0.25">
      <c r="A34" s="85">
        <v>23</v>
      </c>
      <c r="B34" s="132">
        <v>278.89999999999998</v>
      </c>
      <c r="C34" s="132">
        <v>142</v>
      </c>
      <c r="D34" s="132">
        <v>96.4</v>
      </c>
      <c r="E34" s="132">
        <v>73.599999999999994</v>
      </c>
      <c r="F34" s="132">
        <v>60</v>
      </c>
      <c r="G34" s="132">
        <v>50.9</v>
      </c>
      <c r="H34" s="132">
        <v>44.4</v>
      </c>
      <c r="I34" s="132">
        <v>39.5</v>
      </c>
      <c r="J34" s="132">
        <v>35.799999999999997</v>
      </c>
      <c r="K34" s="132">
        <v>32.799999999999997</v>
      </c>
      <c r="L34" s="132">
        <v>30.3</v>
      </c>
      <c r="M34" s="132">
        <v>28.3</v>
      </c>
      <c r="N34" s="132">
        <v>26.5</v>
      </c>
      <c r="O34" s="132">
        <v>25.1</v>
      </c>
      <c r="P34" s="132">
        <v>23.8</v>
      </c>
      <c r="Q34" s="132">
        <v>22.7</v>
      </c>
      <c r="R34" s="132">
        <v>21.7</v>
      </c>
      <c r="S34" s="132">
        <v>20.9</v>
      </c>
      <c r="T34" s="132">
        <v>20.100000000000001</v>
      </c>
      <c r="U34" s="132">
        <v>19.399999999999999</v>
      </c>
    </row>
    <row r="35" spans="1:21" x14ac:dyDescent="0.25">
      <c r="A35" s="85">
        <v>24</v>
      </c>
      <c r="B35" s="132">
        <v>283</v>
      </c>
      <c r="C35" s="132">
        <v>144.1</v>
      </c>
      <c r="D35" s="132">
        <v>97.9</v>
      </c>
      <c r="E35" s="132">
        <v>74.7</v>
      </c>
      <c r="F35" s="132">
        <v>60.9</v>
      </c>
      <c r="G35" s="132">
        <v>51.6</v>
      </c>
      <c r="H35" s="132">
        <v>45.1</v>
      </c>
      <c r="I35" s="132">
        <v>40.1</v>
      </c>
      <c r="J35" s="132">
        <v>36.299999999999997</v>
      </c>
      <c r="K35" s="132">
        <v>33.299999999999997</v>
      </c>
      <c r="L35" s="132">
        <v>30.8</v>
      </c>
      <c r="M35" s="132">
        <v>28.7</v>
      </c>
      <c r="N35" s="132">
        <v>26.9</v>
      </c>
      <c r="O35" s="132">
        <v>25.4</v>
      </c>
      <c r="P35" s="132">
        <v>24.2</v>
      </c>
      <c r="Q35" s="132">
        <v>23</v>
      </c>
      <c r="R35" s="132">
        <v>22</v>
      </c>
      <c r="S35" s="132">
        <v>21.2</v>
      </c>
      <c r="T35" s="132">
        <v>20.399999999999999</v>
      </c>
      <c r="U35" s="132">
        <v>19.7</v>
      </c>
    </row>
    <row r="36" spans="1:21" x14ac:dyDescent="0.25">
      <c r="A36" s="85">
        <v>25</v>
      </c>
      <c r="B36" s="132">
        <v>287.2</v>
      </c>
      <c r="C36" s="132">
        <v>146.30000000000001</v>
      </c>
      <c r="D36" s="132">
        <v>99.3</v>
      </c>
      <c r="E36" s="132">
        <v>75.8</v>
      </c>
      <c r="F36" s="132">
        <v>61.8</v>
      </c>
      <c r="G36" s="132">
        <v>52.4</v>
      </c>
      <c r="H36" s="132">
        <v>45.7</v>
      </c>
      <c r="I36" s="132">
        <v>40.700000000000003</v>
      </c>
      <c r="J36" s="132">
        <v>36.799999999999997</v>
      </c>
      <c r="K36" s="132">
        <v>33.700000000000003</v>
      </c>
      <c r="L36" s="132">
        <v>31.2</v>
      </c>
      <c r="M36" s="132">
        <v>29.1</v>
      </c>
      <c r="N36" s="132">
        <v>27.3</v>
      </c>
      <c r="O36" s="132">
        <v>25.8</v>
      </c>
      <c r="P36" s="132">
        <v>24.5</v>
      </c>
      <c r="Q36" s="132">
        <v>23.4</v>
      </c>
      <c r="R36" s="132">
        <v>22.4</v>
      </c>
      <c r="S36" s="132">
        <v>21.5</v>
      </c>
      <c r="T36" s="132">
        <v>20.7</v>
      </c>
      <c r="U36" s="132">
        <v>20</v>
      </c>
    </row>
    <row r="37" spans="1:21" x14ac:dyDescent="0.25">
      <c r="A37" s="85">
        <v>26</v>
      </c>
      <c r="B37" s="132">
        <v>291.39999999999998</v>
      </c>
      <c r="C37" s="132">
        <v>148.4</v>
      </c>
      <c r="D37" s="132">
        <v>100.8</v>
      </c>
      <c r="E37" s="132">
        <v>77</v>
      </c>
      <c r="F37" s="132">
        <v>62.7</v>
      </c>
      <c r="G37" s="132">
        <v>53.2</v>
      </c>
      <c r="H37" s="132">
        <v>46.4</v>
      </c>
      <c r="I37" s="132">
        <v>41.3</v>
      </c>
      <c r="J37" s="132">
        <v>37.4</v>
      </c>
      <c r="K37" s="132">
        <v>34.200000000000003</v>
      </c>
      <c r="L37" s="132">
        <v>31.7</v>
      </c>
      <c r="M37" s="132">
        <v>29.5</v>
      </c>
      <c r="N37" s="132">
        <v>27.7</v>
      </c>
      <c r="O37" s="132">
        <v>26.2</v>
      </c>
      <c r="P37" s="132">
        <v>24.9</v>
      </c>
      <c r="Q37" s="132">
        <v>23.7</v>
      </c>
      <c r="R37" s="132">
        <v>22.7</v>
      </c>
      <c r="S37" s="132">
        <v>21.8</v>
      </c>
      <c r="T37" s="132">
        <v>21</v>
      </c>
      <c r="U37" s="132">
        <v>20.3</v>
      </c>
    </row>
    <row r="38" spans="1:21" x14ac:dyDescent="0.25">
      <c r="A38" s="85">
        <v>27</v>
      </c>
      <c r="B38" s="132">
        <v>295.7</v>
      </c>
      <c r="C38" s="132">
        <v>150.6</v>
      </c>
      <c r="D38" s="132">
        <v>102.3</v>
      </c>
      <c r="E38" s="132">
        <v>78.099999999999994</v>
      </c>
      <c r="F38" s="132">
        <v>63.6</v>
      </c>
      <c r="G38" s="132">
        <v>54</v>
      </c>
      <c r="H38" s="132">
        <v>47.1</v>
      </c>
      <c r="I38" s="132">
        <v>41.9</v>
      </c>
      <c r="J38" s="132">
        <v>37.9</v>
      </c>
      <c r="K38" s="132">
        <v>34.799999999999997</v>
      </c>
      <c r="L38" s="132">
        <v>32.200000000000003</v>
      </c>
      <c r="M38" s="132">
        <v>30</v>
      </c>
      <c r="N38" s="132">
        <v>28.2</v>
      </c>
      <c r="O38" s="132">
        <v>26.6</v>
      </c>
      <c r="P38" s="132">
        <v>25.3</v>
      </c>
      <c r="Q38" s="132">
        <v>24.1</v>
      </c>
      <c r="R38" s="132">
        <v>23.1</v>
      </c>
      <c r="S38" s="132">
        <v>22.1</v>
      </c>
      <c r="T38" s="132">
        <v>21.3</v>
      </c>
      <c r="U38" s="132">
        <v>20.6</v>
      </c>
    </row>
    <row r="39" spans="1:21" x14ac:dyDescent="0.25">
      <c r="A39" s="85">
        <v>28</v>
      </c>
      <c r="B39" s="132">
        <v>300.10000000000002</v>
      </c>
      <c r="C39" s="132">
        <v>152.80000000000001</v>
      </c>
      <c r="D39" s="132">
        <v>103.8</v>
      </c>
      <c r="E39" s="132">
        <v>79.2</v>
      </c>
      <c r="F39" s="132">
        <v>64.599999999999994</v>
      </c>
      <c r="G39" s="132">
        <v>54.8</v>
      </c>
      <c r="H39" s="132">
        <v>47.8</v>
      </c>
      <c r="I39" s="132">
        <v>42.6</v>
      </c>
      <c r="J39" s="132">
        <v>38.5</v>
      </c>
      <c r="K39" s="132">
        <v>35.299999999999997</v>
      </c>
      <c r="L39" s="132">
        <v>32.6</v>
      </c>
      <c r="M39" s="132">
        <v>30.4</v>
      </c>
      <c r="N39" s="132">
        <v>28.6</v>
      </c>
      <c r="O39" s="132">
        <v>27</v>
      </c>
      <c r="P39" s="132">
        <v>25.6</v>
      </c>
      <c r="Q39" s="132">
        <v>24.4</v>
      </c>
      <c r="R39" s="132">
        <v>23.4</v>
      </c>
      <c r="S39" s="132">
        <v>22.5</v>
      </c>
      <c r="T39" s="132">
        <v>21.6</v>
      </c>
      <c r="U39" s="132">
        <v>20.9</v>
      </c>
    </row>
    <row r="40" spans="1:21" x14ac:dyDescent="0.25">
      <c r="A40" s="85">
        <v>29</v>
      </c>
      <c r="B40" s="132">
        <v>304.5</v>
      </c>
      <c r="C40" s="132">
        <v>155.1</v>
      </c>
      <c r="D40" s="132">
        <v>105.3</v>
      </c>
      <c r="E40" s="132">
        <v>80.400000000000006</v>
      </c>
      <c r="F40" s="132">
        <v>65.5</v>
      </c>
      <c r="G40" s="132">
        <v>55.6</v>
      </c>
      <c r="H40" s="132">
        <v>48.5</v>
      </c>
      <c r="I40" s="132">
        <v>43.2</v>
      </c>
      <c r="J40" s="132">
        <v>39.1</v>
      </c>
      <c r="K40" s="132">
        <v>35.799999999999997</v>
      </c>
      <c r="L40" s="132">
        <v>33.1</v>
      </c>
      <c r="M40" s="132">
        <v>30.9</v>
      </c>
      <c r="N40" s="132">
        <v>29</v>
      </c>
      <c r="O40" s="132">
        <v>27.4</v>
      </c>
      <c r="P40" s="132">
        <v>26</v>
      </c>
      <c r="Q40" s="132">
        <v>24.8</v>
      </c>
      <c r="R40" s="132">
        <v>23.8</v>
      </c>
      <c r="S40" s="132">
        <v>22.8</v>
      </c>
      <c r="T40" s="132">
        <v>22</v>
      </c>
      <c r="U40" s="132">
        <v>21.2</v>
      </c>
    </row>
    <row r="41" spans="1:21" x14ac:dyDescent="0.25">
      <c r="A41" s="85">
        <v>30</v>
      </c>
      <c r="B41" s="132">
        <v>309</v>
      </c>
      <c r="C41" s="132">
        <v>157.4</v>
      </c>
      <c r="D41" s="132">
        <v>106.8</v>
      </c>
      <c r="E41" s="132">
        <v>81.599999999999994</v>
      </c>
      <c r="F41" s="132">
        <v>66.5</v>
      </c>
      <c r="G41" s="132">
        <v>56.4</v>
      </c>
      <c r="H41" s="132">
        <v>49.2</v>
      </c>
      <c r="I41" s="132">
        <v>43.8</v>
      </c>
      <c r="J41" s="132">
        <v>39.700000000000003</v>
      </c>
      <c r="K41" s="132">
        <v>36.299999999999997</v>
      </c>
      <c r="L41" s="132">
        <v>33.6</v>
      </c>
      <c r="M41" s="132">
        <v>31.4</v>
      </c>
      <c r="N41" s="132">
        <v>29.5</v>
      </c>
      <c r="O41" s="132">
        <v>27.8</v>
      </c>
      <c r="P41" s="132">
        <v>26.4</v>
      </c>
      <c r="Q41" s="132">
        <v>25.2</v>
      </c>
      <c r="R41" s="132">
        <v>24.1</v>
      </c>
      <c r="S41" s="132">
        <v>23.2</v>
      </c>
      <c r="T41" s="132">
        <v>22.3</v>
      </c>
      <c r="U41" s="132">
        <v>21.6</v>
      </c>
    </row>
    <row r="42" spans="1:21" x14ac:dyDescent="0.25">
      <c r="A42" s="85">
        <v>31</v>
      </c>
      <c r="B42" s="132">
        <v>313.5</v>
      </c>
      <c r="C42" s="132">
        <v>159.69999999999999</v>
      </c>
      <c r="D42" s="132">
        <v>108.4</v>
      </c>
      <c r="E42" s="132">
        <v>82.8</v>
      </c>
      <c r="F42" s="132">
        <v>67.5</v>
      </c>
      <c r="G42" s="132">
        <v>57.2</v>
      </c>
      <c r="H42" s="132">
        <v>50</v>
      </c>
      <c r="I42" s="132">
        <v>44.5</v>
      </c>
      <c r="J42" s="132">
        <v>40.299999999999997</v>
      </c>
      <c r="K42" s="132">
        <v>36.9</v>
      </c>
      <c r="L42" s="132">
        <v>34.1</v>
      </c>
      <c r="M42" s="132">
        <v>31.8</v>
      </c>
      <c r="N42" s="132">
        <v>29.9</v>
      </c>
      <c r="O42" s="132">
        <v>28.2</v>
      </c>
      <c r="P42" s="132">
        <v>26.8</v>
      </c>
      <c r="Q42" s="132">
        <v>25.6</v>
      </c>
      <c r="R42" s="132">
        <v>24.5</v>
      </c>
      <c r="S42" s="132">
        <v>23.5</v>
      </c>
      <c r="T42" s="132">
        <v>22.7</v>
      </c>
      <c r="U42" s="132">
        <v>21.9</v>
      </c>
    </row>
    <row r="43" spans="1:21" x14ac:dyDescent="0.25">
      <c r="A43" s="85">
        <v>32</v>
      </c>
      <c r="B43" s="132">
        <v>318.10000000000002</v>
      </c>
      <c r="C43" s="132">
        <v>162</v>
      </c>
      <c r="D43" s="132">
        <v>110</v>
      </c>
      <c r="E43" s="132">
        <v>84</v>
      </c>
      <c r="F43" s="132">
        <v>68.5</v>
      </c>
      <c r="G43" s="132">
        <v>58.1</v>
      </c>
      <c r="H43" s="132">
        <v>50.7</v>
      </c>
      <c r="I43" s="132">
        <v>45.2</v>
      </c>
      <c r="J43" s="132">
        <v>40.9</v>
      </c>
      <c r="K43" s="132">
        <v>37.4</v>
      </c>
      <c r="L43" s="132">
        <v>34.6</v>
      </c>
      <c r="M43" s="132">
        <v>32.299999999999997</v>
      </c>
      <c r="N43" s="132">
        <v>30.3</v>
      </c>
      <c r="O43" s="132">
        <v>28.7</v>
      </c>
      <c r="P43" s="132">
        <v>27.2</v>
      </c>
      <c r="Q43" s="132">
        <v>26</v>
      </c>
      <c r="R43" s="132">
        <v>24.9</v>
      </c>
      <c r="S43" s="132">
        <v>23.9</v>
      </c>
      <c r="T43" s="132">
        <v>23</v>
      </c>
      <c r="U43" s="132">
        <v>22.2</v>
      </c>
    </row>
    <row r="44" spans="1:21" x14ac:dyDescent="0.25">
      <c r="A44" s="85">
        <v>33</v>
      </c>
      <c r="B44" s="132">
        <v>322.8</v>
      </c>
      <c r="C44" s="132">
        <v>164.4</v>
      </c>
      <c r="D44" s="132">
        <v>111.6</v>
      </c>
      <c r="E44" s="132">
        <v>85.3</v>
      </c>
      <c r="F44" s="132">
        <v>69.5</v>
      </c>
      <c r="G44" s="132">
        <v>59</v>
      </c>
      <c r="H44" s="132">
        <v>51.4</v>
      </c>
      <c r="I44" s="132">
        <v>45.8</v>
      </c>
      <c r="J44" s="132">
        <v>41.5</v>
      </c>
      <c r="K44" s="132">
        <v>38</v>
      </c>
      <c r="L44" s="132">
        <v>35.1</v>
      </c>
      <c r="M44" s="132">
        <v>32.799999999999997</v>
      </c>
      <c r="N44" s="132">
        <v>30.8</v>
      </c>
      <c r="O44" s="132">
        <v>29.1</v>
      </c>
      <c r="P44" s="132">
        <v>27.6</v>
      </c>
      <c r="Q44" s="132">
        <v>26.4</v>
      </c>
      <c r="R44" s="132">
        <v>25.2</v>
      </c>
      <c r="S44" s="132">
        <v>24.2</v>
      </c>
      <c r="T44" s="132">
        <v>23.4</v>
      </c>
      <c r="U44" s="132">
        <v>22.6</v>
      </c>
    </row>
    <row r="45" spans="1:21" x14ac:dyDescent="0.25">
      <c r="A45" s="85">
        <v>34</v>
      </c>
      <c r="B45" s="132">
        <v>327.5</v>
      </c>
      <c r="C45" s="132">
        <v>166.8</v>
      </c>
      <c r="D45" s="132">
        <v>113.3</v>
      </c>
      <c r="E45" s="132">
        <v>86.5</v>
      </c>
      <c r="F45" s="132">
        <v>70.5</v>
      </c>
      <c r="G45" s="132">
        <v>59.8</v>
      </c>
      <c r="H45" s="132">
        <v>52.2</v>
      </c>
      <c r="I45" s="132">
        <v>46.5</v>
      </c>
      <c r="J45" s="132">
        <v>42.1</v>
      </c>
      <c r="K45" s="132">
        <v>38.6</v>
      </c>
      <c r="L45" s="132">
        <v>35.700000000000003</v>
      </c>
      <c r="M45" s="132">
        <v>33.299999999999997</v>
      </c>
      <c r="N45" s="132">
        <v>31.3</v>
      </c>
      <c r="O45" s="132">
        <v>29.5</v>
      </c>
      <c r="P45" s="132">
        <v>28.1</v>
      </c>
      <c r="Q45" s="132">
        <v>26.8</v>
      </c>
      <c r="R45" s="132">
        <v>25.6</v>
      </c>
      <c r="S45" s="132">
        <v>24.6</v>
      </c>
      <c r="T45" s="132">
        <v>23.7</v>
      </c>
      <c r="U45" s="132">
        <v>22.9</v>
      </c>
    </row>
    <row r="46" spans="1:21" x14ac:dyDescent="0.25">
      <c r="A46" s="85">
        <v>35</v>
      </c>
      <c r="B46" s="132">
        <v>332.3</v>
      </c>
      <c r="C46" s="132">
        <v>169.3</v>
      </c>
      <c r="D46" s="132">
        <v>114.9</v>
      </c>
      <c r="E46" s="132">
        <v>87.8</v>
      </c>
      <c r="F46" s="132">
        <v>71.5</v>
      </c>
      <c r="G46" s="132">
        <v>60.7</v>
      </c>
      <c r="H46" s="132">
        <v>53</v>
      </c>
      <c r="I46" s="132">
        <v>47.2</v>
      </c>
      <c r="J46" s="132">
        <v>42.7</v>
      </c>
      <c r="K46" s="132">
        <v>39.1</v>
      </c>
      <c r="L46" s="132">
        <v>36.200000000000003</v>
      </c>
      <c r="M46" s="132">
        <v>33.799999999999997</v>
      </c>
      <c r="N46" s="132">
        <v>31.7</v>
      </c>
      <c r="O46" s="132">
        <v>30</v>
      </c>
      <c r="P46" s="132">
        <v>28.5</v>
      </c>
      <c r="Q46" s="132">
        <v>27.2</v>
      </c>
      <c r="R46" s="132">
        <v>26</v>
      </c>
      <c r="S46" s="132">
        <v>25</v>
      </c>
      <c r="T46" s="132">
        <v>24.1</v>
      </c>
      <c r="U46" s="132">
        <v>23.3</v>
      </c>
    </row>
    <row r="47" spans="1:21" x14ac:dyDescent="0.25">
      <c r="A47" s="85">
        <v>36</v>
      </c>
      <c r="B47" s="132">
        <v>337.2</v>
      </c>
      <c r="C47" s="132">
        <v>171.8</v>
      </c>
      <c r="D47" s="132">
        <v>116.6</v>
      </c>
      <c r="E47" s="132">
        <v>89.1</v>
      </c>
      <c r="F47" s="132">
        <v>72.599999999999994</v>
      </c>
      <c r="G47" s="132">
        <v>61.6</v>
      </c>
      <c r="H47" s="132">
        <v>53.8</v>
      </c>
      <c r="I47" s="132">
        <v>47.9</v>
      </c>
      <c r="J47" s="132">
        <v>43.3</v>
      </c>
      <c r="K47" s="132">
        <v>39.700000000000003</v>
      </c>
      <c r="L47" s="132">
        <v>36.799999999999997</v>
      </c>
      <c r="M47" s="132">
        <v>34.299999999999997</v>
      </c>
      <c r="N47" s="132">
        <v>32.200000000000003</v>
      </c>
      <c r="O47" s="132">
        <v>30.4</v>
      </c>
      <c r="P47" s="132">
        <v>28.9</v>
      </c>
      <c r="Q47" s="132">
        <v>27.6</v>
      </c>
      <c r="R47" s="132">
        <v>26.4</v>
      </c>
      <c r="S47" s="132">
        <v>25.4</v>
      </c>
      <c r="T47" s="132">
        <v>24.5</v>
      </c>
      <c r="U47" s="132">
        <v>23.6</v>
      </c>
    </row>
    <row r="48" spans="1:21" x14ac:dyDescent="0.25">
      <c r="A48" s="85">
        <v>37</v>
      </c>
      <c r="B48" s="132">
        <v>342.1</v>
      </c>
      <c r="C48" s="132">
        <v>174.3</v>
      </c>
      <c r="D48" s="132">
        <v>118.3</v>
      </c>
      <c r="E48" s="132">
        <v>90.4</v>
      </c>
      <c r="F48" s="132">
        <v>73.7</v>
      </c>
      <c r="G48" s="132">
        <v>62.5</v>
      </c>
      <c r="H48" s="132">
        <v>54.6</v>
      </c>
      <c r="I48" s="132">
        <v>48.6</v>
      </c>
      <c r="J48" s="132">
        <v>44</v>
      </c>
      <c r="K48" s="132">
        <v>40.299999999999997</v>
      </c>
      <c r="L48" s="132">
        <v>37.299999999999997</v>
      </c>
      <c r="M48" s="132">
        <v>34.799999999999997</v>
      </c>
      <c r="N48" s="132">
        <v>32.700000000000003</v>
      </c>
      <c r="O48" s="132">
        <v>30.9</v>
      </c>
      <c r="P48" s="132">
        <v>29.4</v>
      </c>
      <c r="Q48" s="132">
        <v>28</v>
      </c>
      <c r="R48" s="132">
        <v>26.8</v>
      </c>
      <c r="S48" s="132">
        <v>25.8</v>
      </c>
      <c r="T48" s="132">
        <v>24.8</v>
      </c>
      <c r="U48" s="132">
        <v>24</v>
      </c>
    </row>
    <row r="49" spans="1:21" x14ac:dyDescent="0.25">
      <c r="A49" s="85">
        <v>38</v>
      </c>
      <c r="B49" s="132">
        <v>347.1</v>
      </c>
      <c r="C49" s="132">
        <v>176.8</v>
      </c>
      <c r="D49" s="132">
        <v>120.1</v>
      </c>
      <c r="E49" s="132">
        <v>91.7</v>
      </c>
      <c r="F49" s="132">
        <v>74.8</v>
      </c>
      <c r="G49" s="132">
        <v>63.4</v>
      </c>
      <c r="H49" s="132">
        <v>55.4</v>
      </c>
      <c r="I49" s="132">
        <v>49.3</v>
      </c>
      <c r="J49" s="132">
        <v>44.7</v>
      </c>
      <c r="K49" s="132">
        <v>40.9</v>
      </c>
      <c r="L49" s="132">
        <v>37.9</v>
      </c>
      <c r="M49" s="132">
        <v>35.299999999999997</v>
      </c>
      <c r="N49" s="132">
        <v>33.200000000000003</v>
      </c>
      <c r="O49" s="132">
        <v>31.4</v>
      </c>
      <c r="P49" s="132">
        <v>29.8</v>
      </c>
      <c r="Q49" s="132">
        <v>28.4</v>
      </c>
      <c r="R49" s="132">
        <v>27.2</v>
      </c>
      <c r="S49" s="132">
        <v>26.2</v>
      </c>
      <c r="T49" s="132">
        <v>25.2</v>
      </c>
      <c r="U49" s="132">
        <v>24.4</v>
      </c>
    </row>
    <row r="50" spans="1:21" x14ac:dyDescent="0.25">
      <c r="A50" s="85">
        <v>39</v>
      </c>
      <c r="B50" s="132">
        <v>352.2</v>
      </c>
      <c r="C50" s="132">
        <v>179.4</v>
      </c>
      <c r="D50" s="132">
        <v>121.9</v>
      </c>
      <c r="E50" s="132">
        <v>93.1</v>
      </c>
      <c r="F50" s="132">
        <v>75.900000000000006</v>
      </c>
      <c r="G50" s="132">
        <v>64.400000000000006</v>
      </c>
      <c r="H50" s="132">
        <v>56.2</v>
      </c>
      <c r="I50" s="132">
        <v>50.1</v>
      </c>
      <c r="J50" s="132">
        <v>45.3</v>
      </c>
      <c r="K50" s="132">
        <v>41.5</v>
      </c>
      <c r="L50" s="132">
        <v>38.4</v>
      </c>
      <c r="M50" s="132">
        <v>35.9</v>
      </c>
      <c r="N50" s="132">
        <v>33.700000000000003</v>
      </c>
      <c r="O50" s="132">
        <v>31.9</v>
      </c>
      <c r="P50" s="132">
        <v>30.3</v>
      </c>
      <c r="Q50" s="132">
        <v>28.9</v>
      </c>
      <c r="R50" s="132">
        <v>27.7</v>
      </c>
      <c r="S50" s="132">
        <v>26.6</v>
      </c>
      <c r="T50" s="132">
        <v>25.6</v>
      </c>
      <c r="U50" s="132">
        <v>24.8</v>
      </c>
    </row>
    <row r="51" spans="1:21" x14ac:dyDescent="0.25">
      <c r="A51" s="85">
        <v>40</v>
      </c>
      <c r="B51" s="132">
        <v>357.4</v>
      </c>
      <c r="C51" s="132">
        <v>182.1</v>
      </c>
      <c r="D51" s="132">
        <v>123.7</v>
      </c>
      <c r="E51" s="132">
        <v>94.5</v>
      </c>
      <c r="F51" s="132">
        <v>77</v>
      </c>
      <c r="G51" s="132">
        <v>65.3</v>
      </c>
      <c r="H51" s="132">
        <v>57</v>
      </c>
      <c r="I51" s="132">
        <v>50.8</v>
      </c>
      <c r="J51" s="132">
        <v>46</v>
      </c>
      <c r="K51" s="132">
        <v>42.2</v>
      </c>
      <c r="L51" s="132">
        <v>39</v>
      </c>
      <c r="M51" s="132">
        <v>36.4</v>
      </c>
      <c r="N51" s="132">
        <v>34.200000000000003</v>
      </c>
      <c r="O51" s="132">
        <v>32.4</v>
      </c>
      <c r="P51" s="132">
        <v>30.7</v>
      </c>
      <c r="Q51" s="132">
        <v>29.3</v>
      </c>
      <c r="R51" s="132">
        <v>28.1</v>
      </c>
      <c r="S51" s="132">
        <v>27</v>
      </c>
      <c r="T51" s="132">
        <v>26.1</v>
      </c>
      <c r="U51" s="132"/>
    </row>
    <row r="52" spans="1:21" x14ac:dyDescent="0.25">
      <c r="A52" s="85">
        <v>41</v>
      </c>
      <c r="B52" s="132">
        <v>362.6</v>
      </c>
      <c r="C52" s="132">
        <v>184.7</v>
      </c>
      <c r="D52" s="132">
        <v>125.5</v>
      </c>
      <c r="E52" s="132">
        <v>95.9</v>
      </c>
      <c r="F52" s="132">
        <v>78.099999999999994</v>
      </c>
      <c r="G52" s="132">
        <v>66.3</v>
      </c>
      <c r="H52" s="132">
        <v>57.9</v>
      </c>
      <c r="I52" s="132">
        <v>51.6</v>
      </c>
      <c r="J52" s="132">
        <v>46.7</v>
      </c>
      <c r="K52" s="132">
        <v>42.8</v>
      </c>
      <c r="L52" s="132">
        <v>39.6</v>
      </c>
      <c r="M52" s="132">
        <v>37</v>
      </c>
      <c r="N52" s="132">
        <v>34.799999999999997</v>
      </c>
      <c r="O52" s="132">
        <v>32.9</v>
      </c>
      <c r="P52" s="132">
        <v>31.2</v>
      </c>
      <c r="Q52" s="132">
        <v>29.8</v>
      </c>
      <c r="R52" s="132">
        <v>28.6</v>
      </c>
      <c r="S52" s="132">
        <v>27.5</v>
      </c>
      <c r="T52" s="132"/>
      <c r="U52" s="132"/>
    </row>
    <row r="53" spans="1:21" x14ac:dyDescent="0.25">
      <c r="A53" s="85">
        <v>42</v>
      </c>
      <c r="B53" s="132">
        <v>367.9</v>
      </c>
      <c r="C53" s="132">
        <v>187.4</v>
      </c>
      <c r="D53" s="132">
        <v>127.3</v>
      </c>
      <c r="E53" s="132">
        <v>97.3</v>
      </c>
      <c r="F53" s="132">
        <v>79.3</v>
      </c>
      <c r="G53" s="132">
        <v>67.3</v>
      </c>
      <c r="H53" s="132">
        <v>58.8</v>
      </c>
      <c r="I53" s="132">
        <v>52.4</v>
      </c>
      <c r="J53" s="132">
        <v>47.4</v>
      </c>
      <c r="K53" s="132">
        <v>43.5</v>
      </c>
      <c r="L53" s="132">
        <v>40.200000000000003</v>
      </c>
      <c r="M53" s="132">
        <v>37.6</v>
      </c>
      <c r="N53" s="132">
        <v>35.299999999999997</v>
      </c>
      <c r="O53" s="132">
        <v>33.4</v>
      </c>
      <c r="P53" s="132">
        <v>31.7</v>
      </c>
      <c r="Q53" s="132">
        <v>30.3</v>
      </c>
      <c r="R53" s="132">
        <v>29</v>
      </c>
      <c r="S53" s="132"/>
      <c r="T53" s="132"/>
      <c r="U53" s="132"/>
    </row>
    <row r="54" spans="1:21" x14ac:dyDescent="0.25">
      <c r="A54" s="85">
        <v>43</v>
      </c>
      <c r="B54" s="132">
        <v>373.3</v>
      </c>
      <c r="C54" s="132">
        <v>190.2</v>
      </c>
      <c r="D54" s="132">
        <v>129.19999999999999</v>
      </c>
      <c r="E54" s="132">
        <v>98.7</v>
      </c>
      <c r="F54" s="132">
        <v>80.5</v>
      </c>
      <c r="G54" s="132">
        <v>68.3</v>
      </c>
      <c r="H54" s="132">
        <v>59.7</v>
      </c>
      <c r="I54" s="132">
        <v>53.2</v>
      </c>
      <c r="J54" s="132">
        <v>48.1</v>
      </c>
      <c r="K54" s="132">
        <v>44.1</v>
      </c>
      <c r="L54" s="132">
        <v>40.9</v>
      </c>
      <c r="M54" s="132">
        <v>38.1</v>
      </c>
      <c r="N54" s="132">
        <v>35.9</v>
      </c>
      <c r="O54" s="132">
        <v>33.9</v>
      </c>
      <c r="P54" s="132">
        <v>32.200000000000003</v>
      </c>
      <c r="Q54" s="132">
        <v>30.8</v>
      </c>
      <c r="R54" s="132"/>
      <c r="S54" s="132"/>
      <c r="T54" s="132"/>
      <c r="U54" s="132"/>
    </row>
    <row r="55" spans="1:21" x14ac:dyDescent="0.25">
      <c r="A55" s="85">
        <v>44</v>
      </c>
      <c r="B55" s="132">
        <v>378.8</v>
      </c>
      <c r="C55" s="132">
        <v>193</v>
      </c>
      <c r="D55" s="132">
        <v>131.1</v>
      </c>
      <c r="E55" s="132">
        <v>100.2</v>
      </c>
      <c r="F55" s="132">
        <v>81.7</v>
      </c>
      <c r="G55" s="132">
        <v>69.3</v>
      </c>
      <c r="H55" s="132">
        <v>60.6</v>
      </c>
      <c r="I55" s="132">
        <v>54</v>
      </c>
      <c r="J55" s="132">
        <v>48.9</v>
      </c>
      <c r="K55" s="132">
        <v>44.8</v>
      </c>
      <c r="L55" s="132">
        <v>41.5</v>
      </c>
      <c r="M55" s="132">
        <v>38.700000000000003</v>
      </c>
      <c r="N55" s="132">
        <v>36.4</v>
      </c>
      <c r="O55" s="132">
        <v>34.5</v>
      </c>
      <c r="P55" s="132">
        <v>32.799999999999997</v>
      </c>
      <c r="Q55" s="132"/>
      <c r="R55" s="132"/>
      <c r="S55" s="132"/>
      <c r="T55" s="132"/>
      <c r="U55" s="132"/>
    </row>
    <row r="56" spans="1:21" x14ac:dyDescent="0.25">
      <c r="A56" s="85">
        <v>45</v>
      </c>
      <c r="B56" s="132">
        <v>384.3</v>
      </c>
      <c r="C56" s="132">
        <v>195.9</v>
      </c>
      <c r="D56" s="132">
        <v>133.1</v>
      </c>
      <c r="E56" s="132">
        <v>101.7</v>
      </c>
      <c r="F56" s="132">
        <v>82.9</v>
      </c>
      <c r="G56" s="132">
        <v>70.400000000000006</v>
      </c>
      <c r="H56" s="132">
        <v>61.5</v>
      </c>
      <c r="I56" s="132">
        <v>54.8</v>
      </c>
      <c r="J56" s="132">
        <v>49.6</v>
      </c>
      <c r="K56" s="132">
        <v>45.5</v>
      </c>
      <c r="L56" s="132">
        <v>42.2</v>
      </c>
      <c r="M56" s="132">
        <v>39.4</v>
      </c>
      <c r="N56" s="132">
        <v>37</v>
      </c>
      <c r="O56" s="132">
        <v>35</v>
      </c>
      <c r="P56" s="132"/>
      <c r="Q56" s="132"/>
      <c r="R56" s="132"/>
      <c r="S56" s="132"/>
      <c r="T56" s="132"/>
      <c r="U56" s="132"/>
    </row>
    <row r="57" spans="1:21" x14ac:dyDescent="0.25">
      <c r="A57" s="85">
        <v>46</v>
      </c>
      <c r="B57" s="132">
        <v>390</v>
      </c>
      <c r="C57" s="132">
        <v>198.7</v>
      </c>
      <c r="D57" s="132">
        <v>135</v>
      </c>
      <c r="E57" s="132">
        <v>103.2</v>
      </c>
      <c r="F57" s="132">
        <v>84.1</v>
      </c>
      <c r="G57" s="132">
        <v>71.5</v>
      </c>
      <c r="H57" s="132">
        <v>62.4</v>
      </c>
      <c r="I57" s="132">
        <v>55.7</v>
      </c>
      <c r="J57" s="132">
        <v>50.4</v>
      </c>
      <c r="K57" s="132">
        <v>46.2</v>
      </c>
      <c r="L57" s="132">
        <v>42.8</v>
      </c>
      <c r="M57" s="132">
        <v>40</v>
      </c>
      <c r="N57" s="132">
        <v>37.6</v>
      </c>
      <c r="O57" s="132"/>
      <c r="P57" s="132"/>
      <c r="Q57" s="132"/>
      <c r="R57" s="132"/>
      <c r="S57" s="132"/>
      <c r="T57" s="132"/>
      <c r="U57" s="132"/>
    </row>
    <row r="58" spans="1:21" x14ac:dyDescent="0.25">
      <c r="A58" s="85">
        <v>47</v>
      </c>
      <c r="B58" s="132">
        <v>395.7</v>
      </c>
      <c r="C58" s="132">
        <v>201.7</v>
      </c>
      <c r="D58" s="132">
        <v>137.1</v>
      </c>
      <c r="E58" s="132">
        <v>104.8</v>
      </c>
      <c r="F58" s="132">
        <v>85.4</v>
      </c>
      <c r="G58" s="132">
        <v>72.599999999999994</v>
      </c>
      <c r="H58" s="132">
        <v>63.4</v>
      </c>
      <c r="I58" s="132">
        <v>56.5</v>
      </c>
      <c r="J58" s="132">
        <v>51.2</v>
      </c>
      <c r="K58" s="132">
        <v>47</v>
      </c>
      <c r="L58" s="132">
        <v>43.5</v>
      </c>
      <c r="M58" s="132">
        <v>40.700000000000003</v>
      </c>
      <c r="N58" s="132"/>
      <c r="O58" s="132"/>
      <c r="P58" s="132"/>
      <c r="Q58" s="132"/>
      <c r="R58" s="132"/>
      <c r="S58" s="132"/>
      <c r="T58" s="132"/>
      <c r="U58" s="132"/>
    </row>
    <row r="59" spans="1:21" x14ac:dyDescent="0.25">
      <c r="A59" s="85">
        <v>48</v>
      </c>
      <c r="B59" s="132">
        <v>401.6</v>
      </c>
      <c r="C59" s="132">
        <v>204.7</v>
      </c>
      <c r="D59" s="132">
        <v>139.1</v>
      </c>
      <c r="E59" s="132">
        <v>106.4</v>
      </c>
      <c r="F59" s="132">
        <v>86.7</v>
      </c>
      <c r="G59" s="132">
        <v>73.7</v>
      </c>
      <c r="H59" s="132">
        <v>64.400000000000006</v>
      </c>
      <c r="I59" s="132">
        <v>57.4</v>
      </c>
      <c r="J59" s="132">
        <v>52.1</v>
      </c>
      <c r="K59" s="132">
        <v>47.8</v>
      </c>
      <c r="L59" s="132">
        <v>44.3</v>
      </c>
      <c r="M59" s="132"/>
      <c r="N59" s="132"/>
      <c r="O59" s="132"/>
      <c r="P59" s="132"/>
      <c r="Q59" s="132"/>
      <c r="R59" s="132"/>
      <c r="S59" s="132"/>
      <c r="T59" s="132"/>
      <c r="U59" s="132"/>
    </row>
    <row r="60" spans="1:21" x14ac:dyDescent="0.25">
      <c r="A60" s="85">
        <v>49</v>
      </c>
      <c r="B60" s="132">
        <v>407.6</v>
      </c>
      <c r="C60" s="132">
        <v>207.8</v>
      </c>
      <c r="D60" s="132">
        <v>141.19999999999999</v>
      </c>
      <c r="E60" s="132">
        <v>108</v>
      </c>
      <c r="F60" s="132">
        <v>88.1</v>
      </c>
      <c r="G60" s="132">
        <v>74.900000000000006</v>
      </c>
      <c r="H60" s="132">
        <v>65.400000000000006</v>
      </c>
      <c r="I60" s="132">
        <v>58.4</v>
      </c>
      <c r="J60" s="132">
        <v>52.9</v>
      </c>
      <c r="K60" s="132">
        <v>48.6</v>
      </c>
      <c r="L60" s="132"/>
      <c r="M60" s="132"/>
      <c r="N60" s="132"/>
      <c r="O60" s="132"/>
      <c r="P60" s="132"/>
      <c r="Q60" s="132"/>
      <c r="R60" s="132"/>
      <c r="S60" s="132"/>
      <c r="T60" s="132"/>
      <c r="U60" s="132"/>
    </row>
    <row r="61" spans="1:21" x14ac:dyDescent="0.25">
      <c r="A61" s="85">
        <v>50</v>
      </c>
      <c r="B61" s="132">
        <v>413.7</v>
      </c>
      <c r="C61" s="132">
        <v>211</v>
      </c>
      <c r="D61" s="132">
        <v>143.4</v>
      </c>
      <c r="E61" s="132">
        <v>109.7</v>
      </c>
      <c r="F61" s="132">
        <v>89.5</v>
      </c>
      <c r="G61" s="132">
        <v>76.099999999999994</v>
      </c>
      <c r="H61" s="132">
        <v>66.5</v>
      </c>
      <c r="I61" s="132">
        <v>59.4</v>
      </c>
      <c r="J61" s="132">
        <v>53.8</v>
      </c>
      <c r="K61" s="132"/>
      <c r="L61" s="132"/>
      <c r="M61" s="132"/>
      <c r="N61" s="132"/>
      <c r="O61" s="132"/>
      <c r="P61" s="132"/>
      <c r="Q61" s="132"/>
      <c r="R61" s="132"/>
      <c r="S61" s="132"/>
      <c r="T61" s="132"/>
      <c r="U61" s="132"/>
    </row>
    <row r="62" spans="1:21" x14ac:dyDescent="0.25">
      <c r="A62" s="85">
        <v>51</v>
      </c>
      <c r="B62" s="132">
        <v>420</v>
      </c>
      <c r="C62" s="132">
        <v>214.2</v>
      </c>
      <c r="D62" s="132">
        <v>145.69999999999999</v>
      </c>
      <c r="E62" s="132">
        <v>111.5</v>
      </c>
      <c r="F62" s="132">
        <v>91</v>
      </c>
      <c r="G62" s="132">
        <v>77.3</v>
      </c>
      <c r="H62" s="132">
        <v>67.599999999999994</v>
      </c>
      <c r="I62" s="132">
        <v>60.4</v>
      </c>
      <c r="J62" s="132"/>
      <c r="K62" s="132"/>
      <c r="L62" s="132"/>
      <c r="M62" s="132"/>
      <c r="N62" s="132"/>
      <c r="O62" s="132"/>
      <c r="P62" s="132"/>
      <c r="Q62" s="132"/>
      <c r="R62" s="132"/>
      <c r="S62" s="132"/>
      <c r="T62" s="132"/>
      <c r="U62" s="132"/>
    </row>
    <row r="63" spans="1:21" x14ac:dyDescent="0.25">
      <c r="A63" s="85">
        <v>52</v>
      </c>
      <c r="B63" s="132">
        <v>426.4</v>
      </c>
      <c r="C63" s="132">
        <v>217.6</v>
      </c>
      <c r="D63" s="132">
        <v>148</v>
      </c>
      <c r="E63" s="132">
        <v>113.3</v>
      </c>
      <c r="F63" s="132">
        <v>92.5</v>
      </c>
      <c r="G63" s="132">
        <v>78.599999999999994</v>
      </c>
      <c r="H63" s="132">
        <v>68.8</v>
      </c>
      <c r="I63" s="132"/>
      <c r="J63" s="132"/>
      <c r="K63" s="132"/>
      <c r="L63" s="132"/>
      <c r="M63" s="132"/>
      <c r="N63" s="132"/>
      <c r="O63" s="132"/>
      <c r="P63" s="132"/>
      <c r="Q63" s="132"/>
      <c r="R63" s="132"/>
      <c r="S63" s="132"/>
      <c r="T63" s="132"/>
      <c r="U63" s="132"/>
    </row>
    <row r="64" spans="1:21" x14ac:dyDescent="0.25">
      <c r="A64" s="85">
        <v>53</v>
      </c>
      <c r="B64" s="132">
        <v>433</v>
      </c>
      <c r="C64" s="132">
        <v>221</v>
      </c>
      <c r="D64" s="132">
        <v>150.30000000000001</v>
      </c>
      <c r="E64" s="132">
        <v>115.1</v>
      </c>
      <c r="F64" s="132">
        <v>94</v>
      </c>
      <c r="G64" s="132">
        <v>79.900000000000006</v>
      </c>
      <c r="H64" s="132"/>
      <c r="I64" s="132"/>
      <c r="J64" s="132"/>
      <c r="K64" s="132"/>
      <c r="L64" s="132"/>
      <c r="M64" s="132"/>
      <c r="N64" s="132"/>
      <c r="O64" s="132"/>
      <c r="P64" s="132"/>
      <c r="Q64" s="132"/>
      <c r="R64" s="132"/>
      <c r="S64" s="132"/>
      <c r="T64" s="132"/>
      <c r="U64" s="132"/>
    </row>
    <row r="65" spans="1:21" x14ac:dyDescent="0.25">
      <c r="A65" s="85">
        <v>54</v>
      </c>
      <c r="B65" s="132">
        <v>439.7</v>
      </c>
      <c r="C65" s="132">
        <v>224.4</v>
      </c>
      <c r="D65" s="132">
        <v>152.80000000000001</v>
      </c>
      <c r="E65" s="132">
        <v>117</v>
      </c>
      <c r="F65" s="132">
        <v>95.5</v>
      </c>
      <c r="G65" s="132"/>
      <c r="H65" s="132"/>
      <c r="I65" s="132"/>
      <c r="J65" s="132"/>
      <c r="K65" s="132"/>
      <c r="L65" s="132"/>
      <c r="M65" s="132"/>
      <c r="N65" s="132"/>
      <c r="O65" s="132"/>
      <c r="P65" s="132"/>
      <c r="Q65" s="132"/>
      <c r="R65" s="132"/>
      <c r="S65" s="132"/>
      <c r="T65" s="132"/>
      <c r="U65" s="132"/>
    </row>
    <row r="66" spans="1:21" x14ac:dyDescent="0.25">
      <c r="A66" s="85">
        <v>55</v>
      </c>
      <c r="B66" s="132">
        <v>446.5</v>
      </c>
      <c r="C66" s="132">
        <v>228</v>
      </c>
      <c r="D66" s="132">
        <v>155.19999999999999</v>
      </c>
      <c r="E66" s="132">
        <v>118.9</v>
      </c>
      <c r="F66" s="132"/>
      <c r="G66" s="132"/>
      <c r="H66" s="132"/>
      <c r="I66" s="132"/>
      <c r="J66" s="132"/>
      <c r="K66" s="132"/>
      <c r="L66" s="132"/>
      <c r="M66" s="132"/>
      <c r="N66" s="132"/>
      <c r="O66" s="132"/>
      <c r="P66" s="132"/>
      <c r="Q66" s="132"/>
      <c r="R66" s="132"/>
      <c r="S66" s="132"/>
      <c r="T66" s="132"/>
      <c r="U66" s="132"/>
    </row>
    <row r="67" spans="1:21" x14ac:dyDescent="0.25">
      <c r="A67" s="85">
        <v>56</v>
      </c>
      <c r="B67" s="132">
        <v>453.6</v>
      </c>
      <c r="C67" s="132">
        <v>231.7</v>
      </c>
      <c r="D67" s="132">
        <v>157.80000000000001</v>
      </c>
      <c r="E67" s="132"/>
      <c r="F67" s="132"/>
      <c r="G67" s="132"/>
      <c r="H67" s="132"/>
      <c r="I67" s="132"/>
      <c r="J67" s="132"/>
      <c r="K67" s="132"/>
      <c r="L67" s="132"/>
      <c r="M67" s="132"/>
      <c r="N67" s="132"/>
      <c r="O67" s="132"/>
      <c r="P67" s="132"/>
      <c r="Q67" s="132"/>
      <c r="R67" s="132"/>
      <c r="S67" s="132"/>
      <c r="T67" s="132"/>
      <c r="U67" s="132"/>
    </row>
    <row r="68" spans="1:21" x14ac:dyDescent="0.25">
      <c r="A68" s="85">
        <v>57</v>
      </c>
      <c r="B68" s="132">
        <v>461</v>
      </c>
      <c r="C68" s="132">
        <v>235.5</v>
      </c>
      <c r="D68" s="132"/>
      <c r="E68" s="132"/>
      <c r="F68" s="132"/>
      <c r="G68" s="132"/>
      <c r="H68" s="132"/>
      <c r="I68" s="132"/>
      <c r="J68" s="132"/>
      <c r="K68" s="132"/>
      <c r="L68" s="132"/>
      <c r="M68" s="132"/>
      <c r="N68" s="132"/>
      <c r="O68" s="132"/>
      <c r="P68" s="132"/>
      <c r="Q68" s="132"/>
      <c r="R68" s="132"/>
      <c r="S68" s="132"/>
      <c r="T68" s="132"/>
      <c r="U68" s="132"/>
    </row>
    <row r="69" spans="1:21" x14ac:dyDescent="0.25">
      <c r="A69" s="85">
        <v>58</v>
      </c>
      <c r="B69" s="132">
        <v>468.7</v>
      </c>
      <c r="C69" s="132"/>
      <c r="D69" s="132"/>
      <c r="E69" s="132"/>
      <c r="F69" s="132"/>
      <c r="G69" s="132"/>
      <c r="H69" s="132"/>
      <c r="I69" s="132"/>
      <c r="J69" s="132"/>
      <c r="K69" s="132"/>
      <c r="L69" s="132"/>
      <c r="M69" s="132"/>
      <c r="N69" s="132"/>
      <c r="O69" s="132"/>
      <c r="P69" s="132"/>
      <c r="Q69" s="132"/>
      <c r="R69" s="132"/>
      <c r="S69" s="132"/>
      <c r="T69" s="132"/>
      <c r="U69" s="132"/>
    </row>
  </sheetData>
  <sheetProtection algorithmName="SHA-512" hashValue="7mKor7wuPTHOqDnw2/1rxRydfstdsX3UZ/z5Q91ILTZg8hj+Clp5W5iGcG48vAWMQU6qXvIkKip44qxV7yFozQ==" saltValue="Oh2LtqzpggbjEbf3E6uDoQ==" spinCount="100000" sheet="1" objects="1" scenarios="1"/>
  <conditionalFormatting sqref="A26:A69">
    <cfRule type="expression" dxfId="705" priority="11" stopIfTrue="1">
      <formula>MOD(ROW(),2)=0</formula>
    </cfRule>
    <cfRule type="expression" dxfId="704" priority="12" stopIfTrue="1">
      <formula>MOD(ROW(),2)&lt;&gt;0</formula>
    </cfRule>
  </conditionalFormatting>
  <conditionalFormatting sqref="B26:U69">
    <cfRule type="expression" dxfId="703" priority="13" stopIfTrue="1">
      <formula>MOD(ROW(),2)=0</formula>
    </cfRule>
    <cfRule type="expression" dxfId="702" priority="14" stopIfTrue="1">
      <formula>MOD(ROW(),2)&lt;&gt;0</formula>
    </cfRule>
  </conditionalFormatting>
  <conditionalFormatting sqref="A6:A16 A18:A21">
    <cfRule type="expression" dxfId="701" priority="15" stopIfTrue="1">
      <formula>MOD(ROW(),2)=0</formula>
    </cfRule>
    <cfRule type="expression" dxfId="700" priority="16" stopIfTrue="1">
      <formula>MOD(ROW(),2)&lt;&gt;0</formula>
    </cfRule>
  </conditionalFormatting>
  <conditionalFormatting sqref="B6:U16 C17:U21">
    <cfRule type="expression" dxfId="699" priority="17" stopIfTrue="1">
      <formula>MOD(ROW(),2)=0</formula>
    </cfRule>
    <cfRule type="expression" dxfId="698" priority="18" stopIfTrue="1">
      <formula>MOD(ROW(),2)&lt;&gt;0</formula>
    </cfRule>
  </conditionalFormatting>
  <conditionalFormatting sqref="A17">
    <cfRule type="expression" dxfId="697" priority="9" stopIfTrue="1">
      <formula>MOD(ROW(),2)=0</formula>
    </cfRule>
    <cfRule type="expression" dxfId="696" priority="10" stopIfTrue="1">
      <formula>MOD(ROW(),2)&lt;&gt;0</formula>
    </cfRule>
  </conditionalFormatting>
  <conditionalFormatting sqref="B17">
    <cfRule type="expression" dxfId="695" priority="7" stopIfTrue="1">
      <formula>MOD(ROW(),2)=0</formula>
    </cfRule>
    <cfRule type="expression" dxfId="694" priority="8" stopIfTrue="1">
      <formula>MOD(ROW(),2)&lt;&gt;0</formula>
    </cfRule>
  </conditionalFormatting>
  <conditionalFormatting sqref="B18">
    <cfRule type="expression" dxfId="693" priority="5" stopIfTrue="1">
      <formula>MOD(ROW(),2)=0</formula>
    </cfRule>
    <cfRule type="expression" dxfId="692" priority="6" stopIfTrue="1">
      <formula>MOD(ROW(),2)&lt;&gt;0</formula>
    </cfRule>
  </conditionalFormatting>
  <conditionalFormatting sqref="B20:B21">
    <cfRule type="expression" dxfId="691" priority="3" stopIfTrue="1">
      <formula>MOD(ROW(),2)=0</formula>
    </cfRule>
    <cfRule type="expression" dxfId="690" priority="4" stopIfTrue="1">
      <formula>MOD(ROW(),2)&lt;&gt;0</formula>
    </cfRule>
  </conditionalFormatting>
  <conditionalFormatting sqref="B19">
    <cfRule type="expression" dxfId="689" priority="1" stopIfTrue="1">
      <formula>MOD(ROW(),2)=0</formula>
    </cfRule>
    <cfRule type="expression" dxfId="688" priority="2" stopIfTrue="1">
      <formula>MOD(ROW(),2)&lt;&gt;0</formula>
    </cfRule>
  </conditionalFormatting>
  <hyperlinks>
    <hyperlink ref="B24" location="Assumptions!A1" display="Assumptions" xr:uid="{D3841C80-7DE5-404C-ACF4-1A55D22C12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33C6-75FA-4C2E-BD9E-21A3FBC3F377}">
  <sheetPr codeName="Sheet91"/>
  <dimension ref="A1:U74"/>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x-706</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591</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706</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592</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593</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192.2</v>
      </c>
      <c r="C27" s="132">
        <v>97.9</v>
      </c>
      <c r="D27" s="132">
        <v>66.400000000000006</v>
      </c>
      <c r="E27" s="132">
        <v>50.7</v>
      </c>
      <c r="F27" s="132">
        <v>41.3</v>
      </c>
      <c r="G27" s="132">
        <v>35.1</v>
      </c>
      <c r="H27" s="132">
        <v>30.6</v>
      </c>
      <c r="I27" s="132">
        <v>27.2</v>
      </c>
      <c r="J27" s="132">
        <v>24.6</v>
      </c>
      <c r="K27" s="132">
        <v>22.6</v>
      </c>
      <c r="L27" s="132">
        <v>20.9</v>
      </c>
      <c r="M27" s="132">
        <v>19.5</v>
      </c>
      <c r="N27" s="132">
        <v>18.3</v>
      </c>
      <c r="O27" s="132">
        <v>17.3</v>
      </c>
      <c r="P27" s="132">
        <v>16.399999999999999</v>
      </c>
      <c r="Q27" s="132">
        <v>15.6</v>
      </c>
      <c r="R27" s="132">
        <v>15</v>
      </c>
      <c r="S27" s="132">
        <v>14.4</v>
      </c>
      <c r="T27" s="132">
        <v>13.8</v>
      </c>
      <c r="U27" s="132">
        <v>13.4</v>
      </c>
    </row>
    <row r="28" spans="1:21" x14ac:dyDescent="0.25">
      <c r="A28" s="85">
        <v>17</v>
      </c>
      <c r="B28" s="132">
        <v>195</v>
      </c>
      <c r="C28" s="132">
        <v>99.3</v>
      </c>
      <c r="D28" s="132">
        <v>67.400000000000006</v>
      </c>
      <c r="E28" s="132">
        <v>51.5</v>
      </c>
      <c r="F28" s="132">
        <v>41.9</v>
      </c>
      <c r="G28" s="132">
        <v>35.6</v>
      </c>
      <c r="H28" s="132">
        <v>31</v>
      </c>
      <c r="I28" s="132">
        <v>27.6</v>
      </c>
      <c r="J28" s="132">
        <v>25</v>
      </c>
      <c r="K28" s="132">
        <v>22.9</v>
      </c>
      <c r="L28" s="132">
        <v>21.2</v>
      </c>
      <c r="M28" s="132">
        <v>19.8</v>
      </c>
      <c r="N28" s="132">
        <v>18.600000000000001</v>
      </c>
      <c r="O28" s="132">
        <v>17.5</v>
      </c>
      <c r="P28" s="132">
        <v>16.600000000000001</v>
      </c>
      <c r="Q28" s="132">
        <v>15.9</v>
      </c>
      <c r="R28" s="132">
        <v>15.2</v>
      </c>
      <c r="S28" s="132">
        <v>14.6</v>
      </c>
      <c r="T28" s="132">
        <v>14</v>
      </c>
      <c r="U28" s="132">
        <v>13.6</v>
      </c>
    </row>
    <row r="29" spans="1:21" x14ac:dyDescent="0.25">
      <c r="A29" s="85">
        <v>18</v>
      </c>
      <c r="B29" s="132">
        <v>197.9</v>
      </c>
      <c r="C29" s="132">
        <v>100.8</v>
      </c>
      <c r="D29" s="132">
        <v>68.400000000000006</v>
      </c>
      <c r="E29" s="132">
        <v>52.3</v>
      </c>
      <c r="F29" s="132">
        <v>42.6</v>
      </c>
      <c r="G29" s="132">
        <v>36.1</v>
      </c>
      <c r="H29" s="132">
        <v>31.5</v>
      </c>
      <c r="I29" s="132">
        <v>28.1</v>
      </c>
      <c r="J29" s="132">
        <v>25.4</v>
      </c>
      <c r="K29" s="132">
        <v>23.2</v>
      </c>
      <c r="L29" s="132">
        <v>21.5</v>
      </c>
      <c r="M29" s="132">
        <v>20</v>
      </c>
      <c r="N29" s="132">
        <v>18.8</v>
      </c>
      <c r="O29" s="132">
        <v>17.8</v>
      </c>
      <c r="P29" s="132">
        <v>16.899999999999999</v>
      </c>
      <c r="Q29" s="132">
        <v>16.100000000000001</v>
      </c>
      <c r="R29" s="132">
        <v>15.4</v>
      </c>
      <c r="S29" s="132">
        <v>14.8</v>
      </c>
      <c r="T29" s="132">
        <v>14.2</v>
      </c>
      <c r="U29" s="132">
        <v>13.8</v>
      </c>
    </row>
    <row r="30" spans="1:21" x14ac:dyDescent="0.25">
      <c r="A30" s="85">
        <v>19</v>
      </c>
      <c r="B30" s="132">
        <v>200.8</v>
      </c>
      <c r="C30" s="132">
        <v>102.3</v>
      </c>
      <c r="D30" s="132">
        <v>69.400000000000006</v>
      </c>
      <c r="E30" s="132">
        <v>53</v>
      </c>
      <c r="F30" s="132">
        <v>43.2</v>
      </c>
      <c r="G30" s="132">
        <v>36.6</v>
      </c>
      <c r="H30" s="132">
        <v>32</v>
      </c>
      <c r="I30" s="132">
        <v>28.5</v>
      </c>
      <c r="J30" s="132">
        <v>25.8</v>
      </c>
      <c r="K30" s="132">
        <v>23.6</v>
      </c>
      <c r="L30" s="132">
        <v>21.8</v>
      </c>
      <c r="M30" s="132">
        <v>20.3</v>
      </c>
      <c r="N30" s="132">
        <v>19.100000000000001</v>
      </c>
      <c r="O30" s="132">
        <v>18</v>
      </c>
      <c r="P30" s="132">
        <v>17.100000000000001</v>
      </c>
      <c r="Q30" s="132">
        <v>16.3</v>
      </c>
      <c r="R30" s="132">
        <v>15.6</v>
      </c>
      <c r="S30" s="132">
        <v>15</v>
      </c>
      <c r="T30" s="132">
        <v>14.5</v>
      </c>
      <c r="U30" s="132">
        <v>14</v>
      </c>
    </row>
    <row r="31" spans="1:21" x14ac:dyDescent="0.25">
      <c r="A31" s="85">
        <v>20</v>
      </c>
      <c r="B31" s="132">
        <v>203.7</v>
      </c>
      <c r="C31" s="132">
        <v>103.7</v>
      </c>
      <c r="D31" s="132">
        <v>70.400000000000006</v>
      </c>
      <c r="E31" s="132">
        <v>53.8</v>
      </c>
      <c r="F31" s="132">
        <v>43.8</v>
      </c>
      <c r="G31" s="132">
        <v>37.200000000000003</v>
      </c>
      <c r="H31" s="132">
        <v>32.4</v>
      </c>
      <c r="I31" s="132">
        <v>28.9</v>
      </c>
      <c r="J31" s="132">
        <v>26.1</v>
      </c>
      <c r="K31" s="132">
        <v>23.9</v>
      </c>
      <c r="L31" s="132">
        <v>22.1</v>
      </c>
      <c r="M31" s="132">
        <v>20.6</v>
      </c>
      <c r="N31" s="132">
        <v>19.399999999999999</v>
      </c>
      <c r="O31" s="132">
        <v>18.3</v>
      </c>
      <c r="P31" s="132">
        <v>17.399999999999999</v>
      </c>
      <c r="Q31" s="132">
        <v>16.600000000000001</v>
      </c>
      <c r="R31" s="132">
        <v>15.9</v>
      </c>
      <c r="S31" s="132">
        <v>15.2</v>
      </c>
      <c r="T31" s="132">
        <v>14.7</v>
      </c>
      <c r="U31" s="132">
        <v>14.2</v>
      </c>
    </row>
    <row r="32" spans="1:21" x14ac:dyDescent="0.25">
      <c r="A32" s="85">
        <v>21</v>
      </c>
      <c r="B32" s="132">
        <v>206.7</v>
      </c>
      <c r="C32" s="132">
        <v>105.2</v>
      </c>
      <c r="D32" s="132">
        <v>71.5</v>
      </c>
      <c r="E32" s="132">
        <v>54.6</v>
      </c>
      <c r="F32" s="132">
        <v>44.4</v>
      </c>
      <c r="G32" s="132">
        <v>37.700000000000003</v>
      </c>
      <c r="H32" s="132">
        <v>32.9</v>
      </c>
      <c r="I32" s="132">
        <v>29.3</v>
      </c>
      <c r="J32" s="132">
        <v>26.5</v>
      </c>
      <c r="K32" s="132">
        <v>24.3</v>
      </c>
      <c r="L32" s="132">
        <v>22.5</v>
      </c>
      <c r="M32" s="132">
        <v>20.9</v>
      </c>
      <c r="N32" s="132">
        <v>19.7</v>
      </c>
      <c r="O32" s="132">
        <v>18.600000000000001</v>
      </c>
      <c r="P32" s="132">
        <v>17.600000000000001</v>
      </c>
      <c r="Q32" s="132">
        <v>16.8</v>
      </c>
      <c r="R32" s="132">
        <v>16.100000000000001</v>
      </c>
      <c r="S32" s="132">
        <v>15.4</v>
      </c>
      <c r="T32" s="132">
        <v>14.9</v>
      </c>
      <c r="U32" s="132">
        <v>14.4</v>
      </c>
    </row>
    <row r="33" spans="1:21" x14ac:dyDescent="0.25">
      <c r="A33" s="85">
        <v>22</v>
      </c>
      <c r="B33" s="132">
        <v>209.7</v>
      </c>
      <c r="C33" s="132">
        <v>106.8</v>
      </c>
      <c r="D33" s="132">
        <v>72.5</v>
      </c>
      <c r="E33" s="132">
        <v>55.4</v>
      </c>
      <c r="F33" s="132">
        <v>45.1</v>
      </c>
      <c r="G33" s="132">
        <v>38.299999999999997</v>
      </c>
      <c r="H33" s="132">
        <v>33.4</v>
      </c>
      <c r="I33" s="132">
        <v>29.7</v>
      </c>
      <c r="J33" s="132">
        <v>26.9</v>
      </c>
      <c r="K33" s="132">
        <v>24.6</v>
      </c>
      <c r="L33" s="132">
        <v>22.8</v>
      </c>
      <c r="M33" s="132">
        <v>21.2</v>
      </c>
      <c r="N33" s="132">
        <v>20</v>
      </c>
      <c r="O33" s="132">
        <v>18.8</v>
      </c>
      <c r="P33" s="132">
        <v>17.899999999999999</v>
      </c>
      <c r="Q33" s="132">
        <v>17.100000000000001</v>
      </c>
      <c r="R33" s="132">
        <v>16.3</v>
      </c>
      <c r="S33" s="132">
        <v>15.7</v>
      </c>
      <c r="T33" s="132">
        <v>15.1</v>
      </c>
      <c r="U33" s="132">
        <v>14.6</v>
      </c>
    </row>
    <row r="34" spans="1:21" x14ac:dyDescent="0.25">
      <c r="A34" s="85">
        <v>23</v>
      </c>
      <c r="B34" s="132">
        <v>212.7</v>
      </c>
      <c r="C34" s="132">
        <v>108.3</v>
      </c>
      <c r="D34" s="132">
        <v>73.5</v>
      </c>
      <c r="E34" s="132">
        <v>56.2</v>
      </c>
      <c r="F34" s="132">
        <v>45.7</v>
      </c>
      <c r="G34" s="132">
        <v>38.799999999999997</v>
      </c>
      <c r="H34" s="132">
        <v>33.9</v>
      </c>
      <c r="I34" s="132">
        <v>30.2</v>
      </c>
      <c r="J34" s="132">
        <v>27.3</v>
      </c>
      <c r="K34" s="132">
        <v>25</v>
      </c>
      <c r="L34" s="132">
        <v>23.1</v>
      </c>
      <c r="M34" s="132">
        <v>21.6</v>
      </c>
      <c r="N34" s="132">
        <v>20.2</v>
      </c>
      <c r="O34" s="132">
        <v>19.100000000000001</v>
      </c>
      <c r="P34" s="132">
        <v>18.2</v>
      </c>
      <c r="Q34" s="132">
        <v>17.3</v>
      </c>
      <c r="R34" s="132">
        <v>16.600000000000001</v>
      </c>
      <c r="S34" s="132">
        <v>15.9</v>
      </c>
      <c r="T34" s="132">
        <v>15.3</v>
      </c>
      <c r="U34" s="132">
        <v>14.8</v>
      </c>
    </row>
    <row r="35" spans="1:21" x14ac:dyDescent="0.25">
      <c r="A35" s="85">
        <v>24</v>
      </c>
      <c r="B35" s="132">
        <v>215.8</v>
      </c>
      <c r="C35" s="132">
        <v>109.9</v>
      </c>
      <c r="D35" s="132">
        <v>74.599999999999994</v>
      </c>
      <c r="E35" s="132">
        <v>57</v>
      </c>
      <c r="F35" s="132">
        <v>46.4</v>
      </c>
      <c r="G35" s="132">
        <v>39.4</v>
      </c>
      <c r="H35" s="132">
        <v>34.4</v>
      </c>
      <c r="I35" s="132">
        <v>30.6</v>
      </c>
      <c r="J35" s="132">
        <v>27.7</v>
      </c>
      <c r="K35" s="132">
        <v>25.4</v>
      </c>
      <c r="L35" s="132">
        <v>23.4</v>
      </c>
      <c r="M35" s="132">
        <v>21.9</v>
      </c>
      <c r="N35" s="132">
        <v>20.5</v>
      </c>
      <c r="O35" s="132">
        <v>19.399999999999999</v>
      </c>
      <c r="P35" s="132">
        <v>18.399999999999999</v>
      </c>
      <c r="Q35" s="132">
        <v>17.600000000000001</v>
      </c>
      <c r="R35" s="132">
        <v>16.8</v>
      </c>
      <c r="S35" s="132">
        <v>16.100000000000001</v>
      </c>
      <c r="T35" s="132">
        <v>15.5</v>
      </c>
      <c r="U35" s="132">
        <v>15</v>
      </c>
    </row>
    <row r="36" spans="1:21" x14ac:dyDescent="0.25">
      <c r="A36" s="85">
        <v>25</v>
      </c>
      <c r="B36" s="132">
        <v>218.9</v>
      </c>
      <c r="C36" s="132">
        <v>111.5</v>
      </c>
      <c r="D36" s="132">
        <v>75.7</v>
      </c>
      <c r="E36" s="132">
        <v>57.8</v>
      </c>
      <c r="F36" s="132">
        <v>47.1</v>
      </c>
      <c r="G36" s="132">
        <v>39.9</v>
      </c>
      <c r="H36" s="132">
        <v>34.9</v>
      </c>
      <c r="I36" s="132">
        <v>31</v>
      </c>
      <c r="J36" s="132">
        <v>28.1</v>
      </c>
      <c r="K36" s="132">
        <v>25.7</v>
      </c>
      <c r="L36" s="132">
        <v>23.8</v>
      </c>
      <c r="M36" s="132">
        <v>22.2</v>
      </c>
      <c r="N36" s="132">
        <v>20.8</v>
      </c>
      <c r="O36" s="132">
        <v>19.7</v>
      </c>
      <c r="P36" s="132">
        <v>18.7</v>
      </c>
      <c r="Q36" s="132">
        <v>17.8</v>
      </c>
      <c r="R36" s="132">
        <v>17.100000000000001</v>
      </c>
      <c r="S36" s="132">
        <v>16.399999999999999</v>
      </c>
      <c r="T36" s="132">
        <v>15.8</v>
      </c>
      <c r="U36" s="132">
        <v>15.2</v>
      </c>
    </row>
    <row r="37" spans="1:21" x14ac:dyDescent="0.25">
      <c r="A37" s="85">
        <v>26</v>
      </c>
      <c r="B37" s="132">
        <v>222</v>
      </c>
      <c r="C37" s="132">
        <v>113.1</v>
      </c>
      <c r="D37" s="132">
        <v>76.8</v>
      </c>
      <c r="E37" s="132">
        <v>58.6</v>
      </c>
      <c r="F37" s="132">
        <v>47.8</v>
      </c>
      <c r="G37" s="132">
        <v>40.5</v>
      </c>
      <c r="H37" s="132">
        <v>35.4</v>
      </c>
      <c r="I37" s="132">
        <v>31.5</v>
      </c>
      <c r="J37" s="132">
        <v>28.5</v>
      </c>
      <c r="K37" s="132">
        <v>26.1</v>
      </c>
      <c r="L37" s="132">
        <v>24.1</v>
      </c>
      <c r="M37" s="132">
        <v>22.5</v>
      </c>
      <c r="N37" s="132">
        <v>21.1</v>
      </c>
      <c r="O37" s="132">
        <v>20</v>
      </c>
      <c r="P37" s="132">
        <v>19</v>
      </c>
      <c r="Q37" s="132">
        <v>18.100000000000001</v>
      </c>
      <c r="R37" s="132">
        <v>17.3</v>
      </c>
      <c r="S37" s="132">
        <v>16.600000000000001</v>
      </c>
      <c r="T37" s="132">
        <v>16</v>
      </c>
      <c r="U37" s="132">
        <v>15.5</v>
      </c>
    </row>
    <row r="38" spans="1:21" x14ac:dyDescent="0.25">
      <c r="A38" s="85">
        <v>27</v>
      </c>
      <c r="B38" s="132">
        <v>225.2</v>
      </c>
      <c r="C38" s="132">
        <v>114.7</v>
      </c>
      <c r="D38" s="132">
        <v>77.900000000000006</v>
      </c>
      <c r="E38" s="132">
        <v>59.5</v>
      </c>
      <c r="F38" s="132">
        <v>48.4</v>
      </c>
      <c r="G38" s="132">
        <v>41.1</v>
      </c>
      <c r="H38" s="132">
        <v>35.9</v>
      </c>
      <c r="I38" s="132">
        <v>31.9</v>
      </c>
      <c r="J38" s="132">
        <v>28.9</v>
      </c>
      <c r="K38" s="132">
        <v>26.5</v>
      </c>
      <c r="L38" s="132">
        <v>24.5</v>
      </c>
      <c r="M38" s="132">
        <v>22.8</v>
      </c>
      <c r="N38" s="132">
        <v>21.4</v>
      </c>
      <c r="O38" s="132">
        <v>20.3</v>
      </c>
      <c r="P38" s="132">
        <v>19.2</v>
      </c>
      <c r="Q38" s="132">
        <v>18.3</v>
      </c>
      <c r="R38" s="132">
        <v>17.600000000000001</v>
      </c>
      <c r="S38" s="132">
        <v>16.899999999999999</v>
      </c>
      <c r="T38" s="132">
        <v>16.2</v>
      </c>
      <c r="U38" s="132">
        <v>15.7</v>
      </c>
    </row>
    <row r="39" spans="1:21" x14ac:dyDescent="0.25">
      <c r="A39" s="85">
        <v>28</v>
      </c>
      <c r="B39" s="132">
        <v>228.5</v>
      </c>
      <c r="C39" s="132">
        <v>116.4</v>
      </c>
      <c r="D39" s="132">
        <v>79</v>
      </c>
      <c r="E39" s="132">
        <v>60.3</v>
      </c>
      <c r="F39" s="132">
        <v>49.1</v>
      </c>
      <c r="G39" s="132">
        <v>41.7</v>
      </c>
      <c r="H39" s="132">
        <v>36.4</v>
      </c>
      <c r="I39" s="132">
        <v>32.4</v>
      </c>
      <c r="J39" s="132">
        <v>29.3</v>
      </c>
      <c r="K39" s="132">
        <v>26.9</v>
      </c>
      <c r="L39" s="132">
        <v>24.8</v>
      </c>
      <c r="M39" s="132">
        <v>23.2</v>
      </c>
      <c r="N39" s="132">
        <v>21.8</v>
      </c>
      <c r="O39" s="132">
        <v>20.6</v>
      </c>
      <c r="P39" s="132">
        <v>19.5</v>
      </c>
      <c r="Q39" s="132">
        <v>18.600000000000001</v>
      </c>
      <c r="R39" s="132">
        <v>17.8</v>
      </c>
      <c r="S39" s="132">
        <v>17.100000000000001</v>
      </c>
      <c r="T39" s="132">
        <v>16.5</v>
      </c>
      <c r="U39" s="132">
        <v>15.9</v>
      </c>
    </row>
    <row r="40" spans="1:21" x14ac:dyDescent="0.25">
      <c r="A40" s="85">
        <v>29</v>
      </c>
      <c r="B40" s="132">
        <v>231.8</v>
      </c>
      <c r="C40" s="132">
        <v>118</v>
      </c>
      <c r="D40" s="132">
        <v>80.099999999999994</v>
      </c>
      <c r="E40" s="132">
        <v>61.2</v>
      </c>
      <c r="F40" s="132">
        <v>49.9</v>
      </c>
      <c r="G40" s="132">
        <v>42.3</v>
      </c>
      <c r="H40" s="132">
        <v>36.9</v>
      </c>
      <c r="I40" s="132">
        <v>32.9</v>
      </c>
      <c r="J40" s="132">
        <v>29.7</v>
      </c>
      <c r="K40" s="132">
        <v>27.2</v>
      </c>
      <c r="L40" s="132">
        <v>25.2</v>
      </c>
      <c r="M40" s="132">
        <v>23.5</v>
      </c>
      <c r="N40" s="132">
        <v>22.1</v>
      </c>
      <c r="O40" s="132">
        <v>20.9</v>
      </c>
      <c r="P40" s="132">
        <v>19.8</v>
      </c>
      <c r="Q40" s="132">
        <v>18.899999999999999</v>
      </c>
      <c r="R40" s="132">
        <v>18.100000000000001</v>
      </c>
      <c r="S40" s="132">
        <v>17.399999999999999</v>
      </c>
      <c r="T40" s="132">
        <v>16.7</v>
      </c>
      <c r="U40" s="132">
        <v>16.2</v>
      </c>
    </row>
    <row r="41" spans="1:21" x14ac:dyDescent="0.25">
      <c r="A41" s="85">
        <v>30</v>
      </c>
      <c r="B41" s="132">
        <v>235.1</v>
      </c>
      <c r="C41" s="132">
        <v>119.7</v>
      </c>
      <c r="D41" s="132">
        <v>81.3</v>
      </c>
      <c r="E41" s="132">
        <v>62.1</v>
      </c>
      <c r="F41" s="132">
        <v>50.6</v>
      </c>
      <c r="G41" s="132">
        <v>42.9</v>
      </c>
      <c r="H41" s="132">
        <v>37.4</v>
      </c>
      <c r="I41" s="132">
        <v>33.4</v>
      </c>
      <c r="J41" s="132">
        <v>30.2</v>
      </c>
      <c r="K41" s="132">
        <v>27.6</v>
      </c>
      <c r="L41" s="132">
        <v>25.6</v>
      </c>
      <c r="M41" s="132">
        <v>23.9</v>
      </c>
      <c r="N41" s="132">
        <v>22.4</v>
      </c>
      <c r="O41" s="132">
        <v>21.2</v>
      </c>
      <c r="P41" s="132">
        <v>20.100000000000001</v>
      </c>
      <c r="Q41" s="132">
        <v>19.2</v>
      </c>
      <c r="R41" s="132">
        <v>18.3</v>
      </c>
      <c r="S41" s="132">
        <v>17.600000000000001</v>
      </c>
      <c r="T41" s="132">
        <v>17</v>
      </c>
      <c r="U41" s="132">
        <v>16.399999999999999</v>
      </c>
    </row>
    <row r="42" spans="1:21" x14ac:dyDescent="0.25">
      <c r="A42" s="85">
        <v>31</v>
      </c>
      <c r="B42" s="132">
        <v>238.5</v>
      </c>
      <c r="C42" s="132">
        <v>121.4</v>
      </c>
      <c r="D42" s="132">
        <v>82.5</v>
      </c>
      <c r="E42" s="132">
        <v>63</v>
      </c>
      <c r="F42" s="132">
        <v>51.3</v>
      </c>
      <c r="G42" s="132">
        <v>43.5</v>
      </c>
      <c r="H42" s="132">
        <v>38</v>
      </c>
      <c r="I42" s="132">
        <v>33.799999999999997</v>
      </c>
      <c r="J42" s="132">
        <v>30.6</v>
      </c>
      <c r="K42" s="132">
        <v>28</v>
      </c>
      <c r="L42" s="132">
        <v>25.9</v>
      </c>
      <c r="M42" s="132">
        <v>24.2</v>
      </c>
      <c r="N42" s="132">
        <v>22.7</v>
      </c>
      <c r="O42" s="132">
        <v>21.5</v>
      </c>
      <c r="P42" s="132">
        <v>20.399999999999999</v>
      </c>
      <c r="Q42" s="132">
        <v>19.399999999999999</v>
      </c>
      <c r="R42" s="132">
        <v>18.600000000000001</v>
      </c>
      <c r="S42" s="132">
        <v>17.899999999999999</v>
      </c>
      <c r="T42" s="132">
        <v>17.2</v>
      </c>
      <c r="U42" s="132">
        <v>16.600000000000001</v>
      </c>
    </row>
    <row r="43" spans="1:21" x14ac:dyDescent="0.25">
      <c r="A43" s="85">
        <v>32</v>
      </c>
      <c r="B43" s="132">
        <v>241.9</v>
      </c>
      <c r="C43" s="132">
        <v>123.2</v>
      </c>
      <c r="D43" s="132">
        <v>83.6</v>
      </c>
      <c r="E43" s="132">
        <v>63.9</v>
      </c>
      <c r="F43" s="132">
        <v>52</v>
      </c>
      <c r="G43" s="132">
        <v>44.2</v>
      </c>
      <c r="H43" s="132">
        <v>38.5</v>
      </c>
      <c r="I43" s="132">
        <v>34.299999999999997</v>
      </c>
      <c r="J43" s="132">
        <v>31.1</v>
      </c>
      <c r="K43" s="132">
        <v>28.5</v>
      </c>
      <c r="L43" s="132">
        <v>26.3</v>
      </c>
      <c r="M43" s="132">
        <v>24.6</v>
      </c>
      <c r="N43" s="132">
        <v>23.1</v>
      </c>
      <c r="O43" s="132">
        <v>21.8</v>
      </c>
      <c r="P43" s="132">
        <v>20.7</v>
      </c>
      <c r="Q43" s="132">
        <v>19.7</v>
      </c>
      <c r="R43" s="132">
        <v>18.899999999999999</v>
      </c>
      <c r="S43" s="132">
        <v>18.2</v>
      </c>
      <c r="T43" s="132">
        <v>17.5</v>
      </c>
      <c r="U43" s="132">
        <v>16.899999999999999</v>
      </c>
    </row>
    <row r="44" spans="1:21" x14ac:dyDescent="0.25">
      <c r="A44" s="85">
        <v>33</v>
      </c>
      <c r="B44" s="132">
        <v>245.3</v>
      </c>
      <c r="C44" s="132">
        <v>125</v>
      </c>
      <c r="D44" s="132">
        <v>84.8</v>
      </c>
      <c r="E44" s="132">
        <v>64.8</v>
      </c>
      <c r="F44" s="132">
        <v>52.8</v>
      </c>
      <c r="G44" s="132">
        <v>44.8</v>
      </c>
      <c r="H44" s="132">
        <v>39.1</v>
      </c>
      <c r="I44" s="132">
        <v>34.799999999999997</v>
      </c>
      <c r="J44" s="132">
        <v>31.5</v>
      </c>
      <c r="K44" s="132">
        <v>28.9</v>
      </c>
      <c r="L44" s="132">
        <v>26.7</v>
      </c>
      <c r="M44" s="132">
        <v>24.9</v>
      </c>
      <c r="N44" s="132">
        <v>23.4</v>
      </c>
      <c r="O44" s="132">
        <v>22.1</v>
      </c>
      <c r="P44" s="132">
        <v>21</v>
      </c>
      <c r="Q44" s="132">
        <v>20</v>
      </c>
      <c r="R44" s="132">
        <v>19.2</v>
      </c>
      <c r="S44" s="132">
        <v>18.399999999999999</v>
      </c>
      <c r="T44" s="132">
        <v>17.7</v>
      </c>
      <c r="U44" s="132">
        <v>17.100000000000001</v>
      </c>
    </row>
    <row r="45" spans="1:21" x14ac:dyDescent="0.25">
      <c r="A45" s="85">
        <v>34</v>
      </c>
      <c r="B45" s="132">
        <v>248.8</v>
      </c>
      <c r="C45" s="132">
        <v>126.7</v>
      </c>
      <c r="D45" s="132">
        <v>86.1</v>
      </c>
      <c r="E45" s="132">
        <v>65.7</v>
      </c>
      <c r="F45" s="132">
        <v>53.6</v>
      </c>
      <c r="G45" s="132">
        <v>45.4</v>
      </c>
      <c r="H45" s="132">
        <v>39.700000000000003</v>
      </c>
      <c r="I45" s="132">
        <v>35.299999999999997</v>
      </c>
      <c r="J45" s="132">
        <v>32</v>
      </c>
      <c r="K45" s="132">
        <v>29.3</v>
      </c>
      <c r="L45" s="132">
        <v>27.1</v>
      </c>
      <c r="M45" s="132">
        <v>25.3</v>
      </c>
      <c r="N45" s="132">
        <v>23.8</v>
      </c>
      <c r="O45" s="132">
        <v>22.4</v>
      </c>
      <c r="P45" s="132">
        <v>21.3</v>
      </c>
      <c r="Q45" s="132">
        <v>20.3</v>
      </c>
      <c r="R45" s="132">
        <v>19.5</v>
      </c>
      <c r="S45" s="132">
        <v>18.7</v>
      </c>
      <c r="T45" s="132">
        <v>18</v>
      </c>
      <c r="U45" s="132">
        <v>17.399999999999999</v>
      </c>
    </row>
    <row r="46" spans="1:21" x14ac:dyDescent="0.25">
      <c r="A46" s="85">
        <v>35</v>
      </c>
      <c r="B46" s="132">
        <v>252.4</v>
      </c>
      <c r="C46" s="132">
        <v>128.6</v>
      </c>
      <c r="D46" s="132">
        <v>87.3</v>
      </c>
      <c r="E46" s="132">
        <v>66.7</v>
      </c>
      <c r="F46" s="132">
        <v>54.3</v>
      </c>
      <c r="G46" s="132">
        <v>46.1</v>
      </c>
      <c r="H46" s="132">
        <v>40.200000000000003</v>
      </c>
      <c r="I46" s="132">
        <v>35.799999999999997</v>
      </c>
      <c r="J46" s="132">
        <v>32.4</v>
      </c>
      <c r="K46" s="132">
        <v>29.7</v>
      </c>
      <c r="L46" s="132">
        <v>27.5</v>
      </c>
      <c r="M46" s="132">
        <v>25.7</v>
      </c>
      <c r="N46" s="132">
        <v>24.1</v>
      </c>
      <c r="O46" s="132">
        <v>22.8</v>
      </c>
      <c r="P46" s="132">
        <v>21.6</v>
      </c>
      <c r="Q46" s="132">
        <v>20.6</v>
      </c>
      <c r="R46" s="132">
        <v>19.8</v>
      </c>
      <c r="S46" s="132">
        <v>19</v>
      </c>
      <c r="T46" s="132">
        <v>18.3</v>
      </c>
      <c r="U46" s="132">
        <v>17.7</v>
      </c>
    </row>
    <row r="47" spans="1:21" x14ac:dyDescent="0.25">
      <c r="A47" s="85">
        <v>36</v>
      </c>
      <c r="B47" s="132">
        <v>256</v>
      </c>
      <c r="C47" s="132">
        <v>130.4</v>
      </c>
      <c r="D47" s="132">
        <v>88.5</v>
      </c>
      <c r="E47" s="132">
        <v>67.599999999999994</v>
      </c>
      <c r="F47" s="132">
        <v>55.1</v>
      </c>
      <c r="G47" s="132">
        <v>46.8</v>
      </c>
      <c r="H47" s="132">
        <v>40.799999999999997</v>
      </c>
      <c r="I47" s="132">
        <v>36.4</v>
      </c>
      <c r="J47" s="132">
        <v>32.9</v>
      </c>
      <c r="K47" s="132">
        <v>30.2</v>
      </c>
      <c r="L47" s="132">
        <v>27.9</v>
      </c>
      <c r="M47" s="132">
        <v>26</v>
      </c>
      <c r="N47" s="132">
        <v>24.5</v>
      </c>
      <c r="O47" s="132">
        <v>23.1</v>
      </c>
      <c r="P47" s="132">
        <v>21.9</v>
      </c>
      <c r="Q47" s="132">
        <v>20.9</v>
      </c>
      <c r="R47" s="132">
        <v>20</v>
      </c>
      <c r="S47" s="132">
        <v>19.3</v>
      </c>
      <c r="T47" s="132">
        <v>18.600000000000001</v>
      </c>
      <c r="U47" s="132">
        <v>17.899999999999999</v>
      </c>
    </row>
    <row r="48" spans="1:21" x14ac:dyDescent="0.25">
      <c r="A48" s="85">
        <v>37</v>
      </c>
      <c r="B48" s="132">
        <v>259.60000000000002</v>
      </c>
      <c r="C48" s="132">
        <v>132.19999999999999</v>
      </c>
      <c r="D48" s="132">
        <v>89.8</v>
      </c>
      <c r="E48" s="132">
        <v>68.599999999999994</v>
      </c>
      <c r="F48" s="132">
        <v>55.9</v>
      </c>
      <c r="G48" s="132">
        <v>47.4</v>
      </c>
      <c r="H48" s="132">
        <v>41.4</v>
      </c>
      <c r="I48" s="132">
        <v>36.9</v>
      </c>
      <c r="J48" s="132">
        <v>33.4</v>
      </c>
      <c r="K48" s="132">
        <v>30.6</v>
      </c>
      <c r="L48" s="132">
        <v>28.3</v>
      </c>
      <c r="M48" s="132">
        <v>26.4</v>
      </c>
      <c r="N48" s="132">
        <v>24.8</v>
      </c>
      <c r="O48" s="132">
        <v>23.5</v>
      </c>
      <c r="P48" s="132">
        <v>22.3</v>
      </c>
      <c r="Q48" s="132">
        <v>21.2</v>
      </c>
      <c r="R48" s="132">
        <v>20.399999999999999</v>
      </c>
      <c r="S48" s="132">
        <v>19.600000000000001</v>
      </c>
      <c r="T48" s="132">
        <v>18.899999999999999</v>
      </c>
      <c r="U48" s="132">
        <v>18.2</v>
      </c>
    </row>
    <row r="49" spans="1:21" x14ac:dyDescent="0.25">
      <c r="A49" s="85">
        <v>38</v>
      </c>
      <c r="B49" s="132">
        <v>263.3</v>
      </c>
      <c r="C49" s="132">
        <v>134.1</v>
      </c>
      <c r="D49" s="132">
        <v>91.1</v>
      </c>
      <c r="E49" s="132">
        <v>69.599999999999994</v>
      </c>
      <c r="F49" s="132">
        <v>56.7</v>
      </c>
      <c r="G49" s="132">
        <v>48.1</v>
      </c>
      <c r="H49" s="132">
        <v>42</v>
      </c>
      <c r="I49" s="132">
        <v>37.4</v>
      </c>
      <c r="J49" s="132">
        <v>33.9</v>
      </c>
      <c r="K49" s="132">
        <v>31</v>
      </c>
      <c r="L49" s="132">
        <v>28.7</v>
      </c>
      <c r="M49" s="132">
        <v>26.8</v>
      </c>
      <c r="N49" s="132">
        <v>25.2</v>
      </c>
      <c r="O49" s="132">
        <v>23.8</v>
      </c>
      <c r="P49" s="132">
        <v>22.6</v>
      </c>
      <c r="Q49" s="132">
        <v>21.6</v>
      </c>
      <c r="R49" s="132">
        <v>20.7</v>
      </c>
      <c r="S49" s="132">
        <v>19.899999999999999</v>
      </c>
      <c r="T49" s="132">
        <v>19.100000000000001</v>
      </c>
      <c r="U49" s="132">
        <v>18.5</v>
      </c>
    </row>
    <row r="50" spans="1:21" x14ac:dyDescent="0.25">
      <c r="A50" s="85">
        <v>39</v>
      </c>
      <c r="B50" s="132">
        <v>267.10000000000002</v>
      </c>
      <c r="C50" s="132">
        <v>136</v>
      </c>
      <c r="D50" s="132">
        <v>92.4</v>
      </c>
      <c r="E50" s="132">
        <v>70.599999999999994</v>
      </c>
      <c r="F50" s="132">
        <v>57.5</v>
      </c>
      <c r="G50" s="132">
        <v>48.8</v>
      </c>
      <c r="H50" s="132">
        <v>42.6</v>
      </c>
      <c r="I50" s="132">
        <v>38</v>
      </c>
      <c r="J50" s="132">
        <v>34.4</v>
      </c>
      <c r="K50" s="132">
        <v>31.5</v>
      </c>
      <c r="L50" s="132">
        <v>29.1</v>
      </c>
      <c r="M50" s="132">
        <v>27.2</v>
      </c>
      <c r="N50" s="132">
        <v>25.6</v>
      </c>
      <c r="O50" s="132">
        <v>24.2</v>
      </c>
      <c r="P50" s="132">
        <v>23</v>
      </c>
      <c r="Q50" s="132">
        <v>21.9</v>
      </c>
      <c r="R50" s="132">
        <v>21</v>
      </c>
      <c r="S50" s="132">
        <v>20.2</v>
      </c>
      <c r="T50" s="132">
        <v>19.399999999999999</v>
      </c>
      <c r="U50" s="132">
        <v>18.8</v>
      </c>
    </row>
    <row r="51" spans="1:21" x14ac:dyDescent="0.25">
      <c r="A51" s="85">
        <v>40</v>
      </c>
      <c r="B51" s="132">
        <v>270.89999999999998</v>
      </c>
      <c r="C51" s="132">
        <v>138</v>
      </c>
      <c r="D51" s="132">
        <v>93.7</v>
      </c>
      <c r="E51" s="132">
        <v>71.599999999999994</v>
      </c>
      <c r="F51" s="132">
        <v>58.4</v>
      </c>
      <c r="G51" s="132">
        <v>49.5</v>
      </c>
      <c r="H51" s="132">
        <v>43.2</v>
      </c>
      <c r="I51" s="132">
        <v>38.5</v>
      </c>
      <c r="J51" s="132">
        <v>34.9</v>
      </c>
      <c r="K51" s="132">
        <v>32</v>
      </c>
      <c r="L51" s="132">
        <v>29.6</v>
      </c>
      <c r="M51" s="132">
        <v>27.6</v>
      </c>
      <c r="N51" s="132">
        <v>25.9</v>
      </c>
      <c r="O51" s="132">
        <v>24.5</v>
      </c>
      <c r="P51" s="132">
        <v>23.3</v>
      </c>
      <c r="Q51" s="132">
        <v>22.2</v>
      </c>
      <c r="R51" s="132">
        <v>21.3</v>
      </c>
      <c r="S51" s="132">
        <v>20.5</v>
      </c>
      <c r="T51" s="132">
        <v>19.8</v>
      </c>
      <c r="U51" s="132">
        <v>19.100000000000001</v>
      </c>
    </row>
    <row r="52" spans="1:21" x14ac:dyDescent="0.25">
      <c r="A52" s="85">
        <v>41</v>
      </c>
      <c r="B52" s="132">
        <v>274.7</v>
      </c>
      <c r="C52" s="132">
        <v>140</v>
      </c>
      <c r="D52" s="132">
        <v>95.1</v>
      </c>
      <c r="E52" s="132">
        <v>72.599999999999994</v>
      </c>
      <c r="F52" s="132">
        <v>59.2</v>
      </c>
      <c r="G52" s="132">
        <v>50.3</v>
      </c>
      <c r="H52" s="132">
        <v>43.9</v>
      </c>
      <c r="I52" s="132">
        <v>39.1</v>
      </c>
      <c r="J52" s="132">
        <v>35.4</v>
      </c>
      <c r="K52" s="132">
        <v>32.4</v>
      </c>
      <c r="L52" s="132">
        <v>30</v>
      </c>
      <c r="M52" s="132">
        <v>28</v>
      </c>
      <c r="N52" s="132">
        <v>26.3</v>
      </c>
      <c r="O52" s="132">
        <v>24.9</v>
      </c>
      <c r="P52" s="132">
        <v>23.7</v>
      </c>
      <c r="Q52" s="132">
        <v>22.6</v>
      </c>
      <c r="R52" s="132">
        <v>21.6</v>
      </c>
      <c r="S52" s="132">
        <v>20.8</v>
      </c>
      <c r="T52" s="132">
        <v>20.100000000000001</v>
      </c>
      <c r="U52" s="132">
        <v>19.399999999999999</v>
      </c>
    </row>
    <row r="53" spans="1:21" x14ac:dyDescent="0.25">
      <c r="A53" s="85">
        <v>42</v>
      </c>
      <c r="B53" s="132">
        <v>278.60000000000002</v>
      </c>
      <c r="C53" s="132">
        <v>142</v>
      </c>
      <c r="D53" s="132">
        <v>96.4</v>
      </c>
      <c r="E53" s="132">
        <v>73.7</v>
      </c>
      <c r="F53" s="132">
        <v>60.1</v>
      </c>
      <c r="G53" s="132">
        <v>51</v>
      </c>
      <c r="H53" s="132">
        <v>44.5</v>
      </c>
      <c r="I53" s="132">
        <v>39.700000000000003</v>
      </c>
      <c r="J53" s="132">
        <v>35.9</v>
      </c>
      <c r="K53" s="132">
        <v>32.9</v>
      </c>
      <c r="L53" s="132">
        <v>30.5</v>
      </c>
      <c r="M53" s="132">
        <v>28.4</v>
      </c>
      <c r="N53" s="132">
        <v>26.7</v>
      </c>
      <c r="O53" s="132">
        <v>25.3</v>
      </c>
      <c r="P53" s="132">
        <v>24</v>
      </c>
      <c r="Q53" s="132">
        <v>22.9</v>
      </c>
      <c r="R53" s="132">
        <v>22</v>
      </c>
      <c r="S53" s="132">
        <v>21.1</v>
      </c>
      <c r="T53" s="132">
        <v>20.399999999999999</v>
      </c>
      <c r="U53" s="132">
        <v>19.7</v>
      </c>
    </row>
    <row r="54" spans="1:21" x14ac:dyDescent="0.25">
      <c r="A54" s="85">
        <v>43</v>
      </c>
      <c r="B54" s="132">
        <v>282.60000000000002</v>
      </c>
      <c r="C54" s="132">
        <v>144</v>
      </c>
      <c r="D54" s="132">
        <v>97.8</v>
      </c>
      <c r="E54" s="132">
        <v>74.8</v>
      </c>
      <c r="F54" s="132">
        <v>60.9</v>
      </c>
      <c r="G54" s="132">
        <v>51.7</v>
      </c>
      <c r="H54" s="132">
        <v>45.2</v>
      </c>
      <c r="I54" s="132">
        <v>40.299999999999997</v>
      </c>
      <c r="J54" s="132">
        <v>36.4</v>
      </c>
      <c r="K54" s="132">
        <v>33.4</v>
      </c>
      <c r="L54" s="132">
        <v>30.9</v>
      </c>
      <c r="M54" s="132">
        <v>28.9</v>
      </c>
      <c r="N54" s="132">
        <v>27.1</v>
      </c>
      <c r="O54" s="132">
        <v>25.7</v>
      </c>
      <c r="P54" s="132">
        <v>24.4</v>
      </c>
      <c r="Q54" s="132">
        <v>23.3</v>
      </c>
      <c r="R54" s="132">
        <v>22.3</v>
      </c>
      <c r="S54" s="132">
        <v>21.5</v>
      </c>
      <c r="T54" s="132">
        <v>20.7</v>
      </c>
      <c r="U54" s="132">
        <v>20.100000000000001</v>
      </c>
    </row>
    <row r="55" spans="1:21" x14ac:dyDescent="0.25">
      <c r="A55" s="85">
        <v>44</v>
      </c>
      <c r="B55" s="132">
        <v>286.60000000000002</v>
      </c>
      <c r="C55" s="132">
        <v>146.1</v>
      </c>
      <c r="D55" s="132">
        <v>99.2</v>
      </c>
      <c r="E55" s="132">
        <v>75.8</v>
      </c>
      <c r="F55" s="132">
        <v>61.8</v>
      </c>
      <c r="G55" s="132">
        <v>52.5</v>
      </c>
      <c r="H55" s="132">
        <v>45.8</v>
      </c>
      <c r="I55" s="132">
        <v>40.799999999999997</v>
      </c>
      <c r="J55" s="132">
        <v>37</v>
      </c>
      <c r="K55" s="132">
        <v>33.9</v>
      </c>
      <c r="L55" s="132">
        <v>31.4</v>
      </c>
      <c r="M55" s="132">
        <v>29.3</v>
      </c>
      <c r="N55" s="132">
        <v>27.6</v>
      </c>
      <c r="O55" s="132">
        <v>26.1</v>
      </c>
      <c r="P55" s="132">
        <v>24.8</v>
      </c>
      <c r="Q55" s="132">
        <v>23.7</v>
      </c>
      <c r="R55" s="132">
        <v>22.7</v>
      </c>
      <c r="S55" s="132">
        <v>21.8</v>
      </c>
      <c r="T55" s="132">
        <v>21.1</v>
      </c>
      <c r="U55" s="132">
        <v>20.399999999999999</v>
      </c>
    </row>
    <row r="56" spans="1:21" x14ac:dyDescent="0.25">
      <c r="A56" s="85">
        <v>45</v>
      </c>
      <c r="B56" s="132">
        <v>290.7</v>
      </c>
      <c r="C56" s="132">
        <v>148.19999999999999</v>
      </c>
      <c r="D56" s="132">
        <v>100.7</v>
      </c>
      <c r="E56" s="132">
        <v>76.900000000000006</v>
      </c>
      <c r="F56" s="132">
        <v>62.7</v>
      </c>
      <c r="G56" s="132">
        <v>53.2</v>
      </c>
      <c r="H56" s="132">
        <v>46.5</v>
      </c>
      <c r="I56" s="132">
        <v>41.5</v>
      </c>
      <c r="J56" s="132">
        <v>37.5</v>
      </c>
      <c r="K56" s="132">
        <v>34.4</v>
      </c>
      <c r="L56" s="132">
        <v>31.9</v>
      </c>
      <c r="M56" s="132">
        <v>29.8</v>
      </c>
      <c r="N56" s="132">
        <v>28</v>
      </c>
      <c r="O56" s="132">
        <v>26.5</v>
      </c>
      <c r="P56" s="132">
        <v>25.2</v>
      </c>
      <c r="Q56" s="132">
        <v>24.1</v>
      </c>
      <c r="R56" s="132">
        <v>23.1</v>
      </c>
      <c r="S56" s="132">
        <v>22.2</v>
      </c>
      <c r="T56" s="132">
        <v>21.4</v>
      </c>
      <c r="U56" s="132"/>
    </row>
    <row r="57" spans="1:21" x14ac:dyDescent="0.25">
      <c r="A57" s="85">
        <v>46</v>
      </c>
      <c r="B57" s="132">
        <v>294.89999999999998</v>
      </c>
      <c r="C57" s="132">
        <v>150.30000000000001</v>
      </c>
      <c r="D57" s="132">
        <v>102.1</v>
      </c>
      <c r="E57" s="132">
        <v>78</v>
      </c>
      <c r="F57" s="132">
        <v>63.6</v>
      </c>
      <c r="G57" s="132">
        <v>54</v>
      </c>
      <c r="H57" s="132">
        <v>47.2</v>
      </c>
      <c r="I57" s="132">
        <v>42.1</v>
      </c>
      <c r="J57" s="132">
        <v>38.1</v>
      </c>
      <c r="K57" s="132">
        <v>35</v>
      </c>
      <c r="L57" s="132">
        <v>32.4</v>
      </c>
      <c r="M57" s="132">
        <v>30.3</v>
      </c>
      <c r="N57" s="132">
        <v>28.5</v>
      </c>
      <c r="O57" s="132">
        <v>26.9</v>
      </c>
      <c r="P57" s="132">
        <v>25.6</v>
      </c>
      <c r="Q57" s="132">
        <v>24.5</v>
      </c>
      <c r="R57" s="132">
        <v>23.5</v>
      </c>
      <c r="S57" s="132">
        <v>22.6</v>
      </c>
      <c r="T57" s="132"/>
      <c r="U57" s="132"/>
    </row>
    <row r="58" spans="1:21" x14ac:dyDescent="0.25">
      <c r="A58" s="85">
        <v>47</v>
      </c>
      <c r="B58" s="132">
        <v>299.10000000000002</v>
      </c>
      <c r="C58" s="132">
        <v>152.5</v>
      </c>
      <c r="D58" s="132">
        <v>103.6</v>
      </c>
      <c r="E58" s="132">
        <v>79.2</v>
      </c>
      <c r="F58" s="132">
        <v>64.599999999999994</v>
      </c>
      <c r="G58" s="132">
        <v>54.8</v>
      </c>
      <c r="H58" s="132">
        <v>47.9</v>
      </c>
      <c r="I58" s="132">
        <v>42.7</v>
      </c>
      <c r="J58" s="132">
        <v>38.700000000000003</v>
      </c>
      <c r="K58" s="132">
        <v>35.5</v>
      </c>
      <c r="L58" s="132">
        <v>32.9</v>
      </c>
      <c r="M58" s="132">
        <v>30.7</v>
      </c>
      <c r="N58" s="132">
        <v>28.9</v>
      </c>
      <c r="O58" s="132">
        <v>27.4</v>
      </c>
      <c r="P58" s="132">
        <v>26.1</v>
      </c>
      <c r="Q58" s="132">
        <v>24.9</v>
      </c>
      <c r="R58" s="132">
        <v>23.9</v>
      </c>
      <c r="S58" s="132"/>
      <c r="T58" s="132"/>
      <c r="U58" s="132"/>
    </row>
    <row r="59" spans="1:21" x14ac:dyDescent="0.25">
      <c r="A59" s="85">
        <v>48</v>
      </c>
      <c r="B59" s="132">
        <v>303.39999999999998</v>
      </c>
      <c r="C59" s="132">
        <v>154.69999999999999</v>
      </c>
      <c r="D59" s="132">
        <v>105.1</v>
      </c>
      <c r="E59" s="132">
        <v>80.400000000000006</v>
      </c>
      <c r="F59" s="132">
        <v>65.5</v>
      </c>
      <c r="G59" s="132">
        <v>55.7</v>
      </c>
      <c r="H59" s="132">
        <v>48.6</v>
      </c>
      <c r="I59" s="132">
        <v>43.4</v>
      </c>
      <c r="J59" s="132">
        <v>39.299999999999997</v>
      </c>
      <c r="K59" s="132">
        <v>36.1</v>
      </c>
      <c r="L59" s="132">
        <v>33.4</v>
      </c>
      <c r="M59" s="132">
        <v>31.3</v>
      </c>
      <c r="N59" s="132">
        <v>29.4</v>
      </c>
      <c r="O59" s="132">
        <v>27.9</v>
      </c>
      <c r="P59" s="132">
        <v>26.5</v>
      </c>
      <c r="Q59" s="132">
        <v>25.3</v>
      </c>
      <c r="R59" s="132"/>
      <c r="S59" s="132"/>
      <c r="T59" s="132"/>
      <c r="U59" s="132"/>
    </row>
    <row r="60" spans="1:21" x14ac:dyDescent="0.25">
      <c r="A60" s="85">
        <v>49</v>
      </c>
      <c r="B60" s="132">
        <v>307.8</v>
      </c>
      <c r="C60" s="132">
        <v>156.9</v>
      </c>
      <c r="D60" s="132">
        <v>106.7</v>
      </c>
      <c r="E60" s="132">
        <v>81.599999999999994</v>
      </c>
      <c r="F60" s="132">
        <v>66.5</v>
      </c>
      <c r="G60" s="132">
        <v>56.5</v>
      </c>
      <c r="H60" s="132">
        <v>49.4</v>
      </c>
      <c r="I60" s="132">
        <v>44.1</v>
      </c>
      <c r="J60" s="132">
        <v>40</v>
      </c>
      <c r="K60" s="132">
        <v>36.700000000000003</v>
      </c>
      <c r="L60" s="132">
        <v>34</v>
      </c>
      <c r="M60" s="132">
        <v>31.8</v>
      </c>
      <c r="N60" s="132">
        <v>29.9</v>
      </c>
      <c r="O60" s="132">
        <v>28.3</v>
      </c>
      <c r="P60" s="132">
        <v>27</v>
      </c>
      <c r="Q60" s="132"/>
      <c r="R60" s="132"/>
      <c r="S60" s="132"/>
      <c r="T60" s="132"/>
      <c r="U60" s="132"/>
    </row>
    <row r="61" spans="1:21" x14ac:dyDescent="0.25">
      <c r="A61" s="85">
        <v>50</v>
      </c>
      <c r="B61" s="132">
        <v>312.39999999999998</v>
      </c>
      <c r="C61" s="132">
        <v>159.30000000000001</v>
      </c>
      <c r="D61" s="132">
        <v>108.3</v>
      </c>
      <c r="E61" s="132">
        <v>82.8</v>
      </c>
      <c r="F61" s="132">
        <v>67.599999999999994</v>
      </c>
      <c r="G61" s="132">
        <v>57.4</v>
      </c>
      <c r="H61" s="132">
        <v>50.2</v>
      </c>
      <c r="I61" s="132">
        <v>44.8</v>
      </c>
      <c r="J61" s="132">
        <v>40.6</v>
      </c>
      <c r="K61" s="132">
        <v>37.299999999999997</v>
      </c>
      <c r="L61" s="132">
        <v>34.6</v>
      </c>
      <c r="M61" s="132">
        <v>32.4</v>
      </c>
      <c r="N61" s="132">
        <v>30.5</v>
      </c>
      <c r="O61" s="132">
        <v>28.9</v>
      </c>
      <c r="P61" s="132"/>
      <c r="Q61" s="132"/>
      <c r="R61" s="132"/>
      <c r="S61" s="132"/>
      <c r="T61" s="132"/>
      <c r="U61" s="132"/>
    </row>
    <row r="62" spans="1:21" x14ac:dyDescent="0.25">
      <c r="A62" s="85">
        <v>51</v>
      </c>
      <c r="B62" s="132">
        <v>317</v>
      </c>
      <c r="C62" s="132">
        <v>161.69999999999999</v>
      </c>
      <c r="D62" s="132">
        <v>109.9</v>
      </c>
      <c r="E62" s="132">
        <v>84.1</v>
      </c>
      <c r="F62" s="132">
        <v>68.599999999999994</v>
      </c>
      <c r="G62" s="132">
        <v>58.4</v>
      </c>
      <c r="H62" s="132">
        <v>51</v>
      </c>
      <c r="I62" s="132">
        <v>45.6</v>
      </c>
      <c r="J62" s="132">
        <v>41.3</v>
      </c>
      <c r="K62" s="132">
        <v>37.9</v>
      </c>
      <c r="L62" s="132">
        <v>35.200000000000003</v>
      </c>
      <c r="M62" s="132">
        <v>32.9</v>
      </c>
      <c r="N62" s="132">
        <v>31</v>
      </c>
      <c r="O62" s="132"/>
      <c r="P62" s="132"/>
      <c r="Q62" s="132"/>
      <c r="R62" s="132"/>
      <c r="S62" s="132"/>
      <c r="T62" s="132"/>
      <c r="U62" s="132"/>
    </row>
    <row r="63" spans="1:21" x14ac:dyDescent="0.25">
      <c r="A63" s="85">
        <v>52</v>
      </c>
      <c r="B63" s="132">
        <v>321.7</v>
      </c>
      <c r="C63" s="132">
        <v>164.1</v>
      </c>
      <c r="D63" s="132">
        <v>111.6</v>
      </c>
      <c r="E63" s="132">
        <v>85.4</v>
      </c>
      <c r="F63" s="132">
        <v>69.7</v>
      </c>
      <c r="G63" s="132">
        <v>59.3</v>
      </c>
      <c r="H63" s="132">
        <v>51.9</v>
      </c>
      <c r="I63" s="132">
        <v>46.3</v>
      </c>
      <c r="J63" s="132">
        <v>42</v>
      </c>
      <c r="K63" s="132">
        <v>38.6</v>
      </c>
      <c r="L63" s="132">
        <v>35.799999999999997</v>
      </c>
      <c r="M63" s="132">
        <v>33.5</v>
      </c>
      <c r="N63" s="132"/>
      <c r="O63" s="132"/>
      <c r="P63" s="132"/>
      <c r="Q63" s="132"/>
      <c r="R63" s="132"/>
      <c r="S63" s="132"/>
      <c r="T63" s="132"/>
      <c r="U63" s="132"/>
    </row>
    <row r="64" spans="1:21" x14ac:dyDescent="0.25">
      <c r="A64" s="85">
        <v>53</v>
      </c>
      <c r="B64" s="132">
        <v>326.39999999999998</v>
      </c>
      <c r="C64" s="132">
        <v>166.6</v>
      </c>
      <c r="D64" s="132">
        <v>113.3</v>
      </c>
      <c r="E64" s="132">
        <v>86.8</v>
      </c>
      <c r="F64" s="132">
        <v>70.8</v>
      </c>
      <c r="G64" s="132">
        <v>60.3</v>
      </c>
      <c r="H64" s="132">
        <v>52.7</v>
      </c>
      <c r="I64" s="132">
        <v>47.1</v>
      </c>
      <c r="J64" s="132">
        <v>42.7</v>
      </c>
      <c r="K64" s="132">
        <v>39.299999999999997</v>
      </c>
      <c r="L64" s="132">
        <v>36.4</v>
      </c>
      <c r="M64" s="132"/>
      <c r="N64" s="132"/>
      <c r="O64" s="132"/>
      <c r="P64" s="132"/>
      <c r="Q64" s="132"/>
      <c r="R64" s="132"/>
      <c r="S64" s="132"/>
      <c r="T64" s="132"/>
      <c r="U64" s="132"/>
    </row>
    <row r="65" spans="1:21" x14ac:dyDescent="0.25">
      <c r="A65" s="85">
        <v>54</v>
      </c>
      <c r="B65" s="132">
        <v>331.3</v>
      </c>
      <c r="C65" s="132">
        <v>169.1</v>
      </c>
      <c r="D65" s="132">
        <v>115.1</v>
      </c>
      <c r="E65" s="132">
        <v>88.1</v>
      </c>
      <c r="F65" s="132">
        <v>72</v>
      </c>
      <c r="G65" s="132">
        <v>61.3</v>
      </c>
      <c r="H65" s="132">
        <v>53.6</v>
      </c>
      <c r="I65" s="132">
        <v>47.9</v>
      </c>
      <c r="J65" s="132">
        <v>43.5</v>
      </c>
      <c r="K65" s="132">
        <v>40</v>
      </c>
      <c r="L65" s="132"/>
      <c r="M65" s="132"/>
      <c r="N65" s="132"/>
      <c r="O65" s="132"/>
      <c r="P65" s="132"/>
      <c r="Q65" s="132"/>
      <c r="R65" s="132"/>
      <c r="S65" s="132"/>
      <c r="T65" s="132"/>
      <c r="U65" s="132"/>
    </row>
    <row r="66" spans="1:21" x14ac:dyDescent="0.25">
      <c r="A66" s="85">
        <v>55</v>
      </c>
      <c r="B66" s="132">
        <v>336.3</v>
      </c>
      <c r="C66" s="132">
        <v>171.7</v>
      </c>
      <c r="D66" s="132">
        <v>116.9</v>
      </c>
      <c r="E66" s="132">
        <v>89.5</v>
      </c>
      <c r="F66" s="132">
        <v>73.2</v>
      </c>
      <c r="G66" s="132">
        <v>62.3</v>
      </c>
      <c r="H66" s="132">
        <v>54.5</v>
      </c>
      <c r="I66" s="132">
        <v>48.7</v>
      </c>
      <c r="J66" s="132">
        <v>44.2</v>
      </c>
      <c r="K66" s="132"/>
      <c r="L66" s="132"/>
      <c r="M66" s="132"/>
      <c r="N66" s="132"/>
      <c r="O66" s="132"/>
      <c r="P66" s="132"/>
      <c r="Q66" s="132"/>
      <c r="R66" s="132"/>
      <c r="S66" s="132"/>
      <c r="T66" s="132"/>
      <c r="U66" s="132"/>
    </row>
    <row r="67" spans="1:21" x14ac:dyDescent="0.25">
      <c r="A67" s="85">
        <v>56</v>
      </c>
      <c r="B67" s="132">
        <v>341.4</v>
      </c>
      <c r="C67" s="132">
        <v>174.4</v>
      </c>
      <c r="D67" s="132">
        <v>118.8</v>
      </c>
      <c r="E67" s="132">
        <v>91</v>
      </c>
      <c r="F67" s="132">
        <v>74.400000000000006</v>
      </c>
      <c r="G67" s="132">
        <v>63.3</v>
      </c>
      <c r="H67" s="132">
        <v>55.5</v>
      </c>
      <c r="I67" s="132">
        <v>49.6</v>
      </c>
      <c r="J67" s="132"/>
      <c r="K67" s="132"/>
      <c r="L67" s="132"/>
      <c r="M67" s="132"/>
      <c r="N67" s="132"/>
      <c r="O67" s="132"/>
      <c r="P67" s="132"/>
      <c r="Q67" s="132"/>
      <c r="R67" s="132"/>
      <c r="S67" s="132"/>
      <c r="T67" s="132"/>
      <c r="U67" s="132"/>
    </row>
    <row r="68" spans="1:21" x14ac:dyDescent="0.25">
      <c r="A68" s="85">
        <v>57</v>
      </c>
      <c r="B68" s="132">
        <v>346.7</v>
      </c>
      <c r="C68" s="132">
        <v>177.1</v>
      </c>
      <c r="D68" s="132">
        <v>120.7</v>
      </c>
      <c r="E68" s="132">
        <v>92.5</v>
      </c>
      <c r="F68" s="132">
        <v>75.599999999999994</v>
      </c>
      <c r="G68" s="132">
        <v>64.400000000000006</v>
      </c>
      <c r="H68" s="132">
        <v>56.4</v>
      </c>
      <c r="I68" s="132"/>
      <c r="J68" s="132"/>
      <c r="K68" s="132"/>
      <c r="L68" s="132"/>
      <c r="M68" s="132"/>
      <c r="N68" s="132"/>
      <c r="O68" s="132"/>
      <c r="P68" s="132"/>
      <c r="Q68" s="132"/>
      <c r="R68" s="132"/>
      <c r="S68" s="132"/>
      <c r="T68" s="132"/>
      <c r="U68" s="132"/>
    </row>
    <row r="69" spans="1:21" x14ac:dyDescent="0.25">
      <c r="A69" s="85">
        <v>58</v>
      </c>
      <c r="B69" s="132">
        <v>352.1</v>
      </c>
      <c r="C69" s="132">
        <v>180</v>
      </c>
      <c r="D69" s="132">
        <v>122.6</v>
      </c>
      <c r="E69" s="132">
        <v>94</v>
      </c>
      <c r="F69" s="132">
        <v>76.900000000000006</v>
      </c>
      <c r="G69" s="132">
        <v>65.5</v>
      </c>
      <c r="H69" s="132"/>
      <c r="I69" s="132"/>
      <c r="J69" s="132"/>
      <c r="K69" s="132"/>
      <c r="L69" s="132"/>
      <c r="M69" s="132"/>
      <c r="N69" s="132"/>
      <c r="O69" s="132"/>
      <c r="P69" s="132"/>
      <c r="Q69" s="132"/>
      <c r="R69" s="132"/>
      <c r="S69" s="132"/>
      <c r="T69" s="132"/>
      <c r="U69" s="132"/>
    </row>
    <row r="70" spans="1:21" x14ac:dyDescent="0.25">
      <c r="A70" s="85">
        <v>59</v>
      </c>
      <c r="B70" s="132">
        <v>357.8</v>
      </c>
      <c r="C70" s="132">
        <v>182.9</v>
      </c>
      <c r="D70" s="132">
        <v>124.7</v>
      </c>
      <c r="E70" s="132">
        <v>95.6</v>
      </c>
      <c r="F70" s="132">
        <v>78.2</v>
      </c>
      <c r="G70" s="132"/>
      <c r="H70" s="132"/>
      <c r="I70" s="132"/>
      <c r="J70" s="132"/>
      <c r="K70" s="132"/>
      <c r="L70" s="132"/>
      <c r="M70" s="132"/>
      <c r="N70" s="132"/>
      <c r="O70" s="132"/>
      <c r="P70" s="132"/>
      <c r="Q70" s="132"/>
      <c r="R70" s="132"/>
      <c r="S70" s="132"/>
      <c r="T70" s="132"/>
      <c r="U70" s="132"/>
    </row>
    <row r="71" spans="1:21" x14ac:dyDescent="0.25">
      <c r="A71" s="85">
        <v>60</v>
      </c>
      <c r="B71" s="132">
        <v>363.6</v>
      </c>
      <c r="C71" s="132">
        <v>186</v>
      </c>
      <c r="D71" s="132">
        <v>126.8</v>
      </c>
      <c r="E71" s="132">
        <v>97.3</v>
      </c>
      <c r="F71" s="132"/>
      <c r="G71" s="132"/>
      <c r="H71" s="132"/>
      <c r="I71" s="132"/>
      <c r="J71" s="132"/>
      <c r="K71" s="132"/>
      <c r="L71" s="132"/>
      <c r="M71" s="132"/>
      <c r="N71" s="132"/>
      <c r="O71" s="132"/>
      <c r="P71" s="132"/>
      <c r="Q71" s="132"/>
      <c r="R71" s="132"/>
      <c r="S71" s="132"/>
      <c r="T71" s="132"/>
      <c r="U71" s="132"/>
    </row>
    <row r="72" spans="1:21" x14ac:dyDescent="0.25">
      <c r="A72" s="85">
        <v>61</v>
      </c>
      <c r="B72" s="132">
        <v>369.8</v>
      </c>
      <c r="C72" s="132">
        <v>189.2</v>
      </c>
      <c r="D72" s="132">
        <v>129</v>
      </c>
      <c r="E72" s="132"/>
      <c r="F72" s="132"/>
      <c r="G72" s="132"/>
      <c r="H72" s="132"/>
      <c r="I72" s="132"/>
      <c r="J72" s="132"/>
      <c r="K72" s="132"/>
      <c r="L72" s="132"/>
      <c r="M72" s="132"/>
      <c r="N72" s="132"/>
      <c r="O72" s="132"/>
      <c r="P72" s="132"/>
      <c r="Q72" s="132"/>
      <c r="R72" s="132"/>
      <c r="S72" s="132"/>
      <c r="T72" s="132"/>
      <c r="U72" s="132"/>
    </row>
    <row r="73" spans="1:21" x14ac:dyDescent="0.25">
      <c r="A73" s="85">
        <v>62</v>
      </c>
      <c r="B73" s="132">
        <v>376.3</v>
      </c>
      <c r="C73" s="132">
        <v>192.6</v>
      </c>
      <c r="D73" s="132"/>
      <c r="E73" s="132"/>
      <c r="F73" s="132"/>
      <c r="G73" s="132"/>
      <c r="H73" s="132"/>
      <c r="I73" s="132"/>
      <c r="J73" s="132"/>
      <c r="K73" s="132"/>
      <c r="L73" s="132"/>
      <c r="M73" s="132"/>
      <c r="N73" s="132"/>
      <c r="O73" s="132"/>
      <c r="P73" s="132"/>
      <c r="Q73" s="132"/>
      <c r="R73" s="132"/>
      <c r="S73" s="132"/>
      <c r="T73" s="132"/>
      <c r="U73" s="132"/>
    </row>
    <row r="74" spans="1:21" x14ac:dyDescent="0.25">
      <c r="A74" s="85">
        <v>63</v>
      </c>
      <c r="B74" s="132">
        <v>383.3</v>
      </c>
      <c r="C74" s="132"/>
      <c r="D74" s="132"/>
      <c r="E74" s="132"/>
      <c r="F74" s="132"/>
      <c r="G74" s="132"/>
      <c r="H74" s="132"/>
      <c r="I74" s="132"/>
      <c r="J74" s="132"/>
      <c r="K74" s="132"/>
      <c r="L74" s="132"/>
      <c r="M74" s="132"/>
      <c r="N74" s="132"/>
      <c r="O74" s="132"/>
      <c r="P74" s="132"/>
      <c r="Q74" s="132"/>
      <c r="R74" s="132"/>
      <c r="S74" s="132"/>
      <c r="T74" s="132"/>
      <c r="U74" s="132"/>
    </row>
  </sheetData>
  <sheetProtection algorithmName="SHA-512" hashValue="NbXAwYNUlLFAILX16bUxeMn837Cn7TC/rpZAzl3zzoixLwYOcWjO3GZuP9pxIduDHH+FVkEfeq9Tgxhv5rzIOg==" saltValue="JRUHWSlmu5yTvsYeybH+Vg==" spinCount="100000" sheet="1" objects="1" scenarios="1"/>
  <conditionalFormatting sqref="A26:A74">
    <cfRule type="expression" dxfId="687" priority="11" stopIfTrue="1">
      <formula>MOD(ROW(),2)=0</formula>
    </cfRule>
    <cfRule type="expression" dxfId="686" priority="12" stopIfTrue="1">
      <formula>MOD(ROW(),2)&lt;&gt;0</formula>
    </cfRule>
  </conditionalFormatting>
  <conditionalFormatting sqref="B26:U74">
    <cfRule type="expression" dxfId="685" priority="13" stopIfTrue="1">
      <formula>MOD(ROW(),2)=0</formula>
    </cfRule>
    <cfRule type="expression" dxfId="684" priority="14" stopIfTrue="1">
      <formula>MOD(ROW(),2)&lt;&gt;0</formula>
    </cfRule>
  </conditionalFormatting>
  <conditionalFormatting sqref="A6:A16 A18:A21">
    <cfRule type="expression" dxfId="683" priority="15" stopIfTrue="1">
      <formula>MOD(ROW(),2)=0</formula>
    </cfRule>
    <cfRule type="expression" dxfId="682" priority="16" stopIfTrue="1">
      <formula>MOD(ROW(),2)&lt;&gt;0</formula>
    </cfRule>
  </conditionalFormatting>
  <conditionalFormatting sqref="B6:U16 C17:U21">
    <cfRule type="expression" dxfId="681" priority="17" stopIfTrue="1">
      <formula>MOD(ROW(),2)=0</formula>
    </cfRule>
    <cfRule type="expression" dxfId="680" priority="18" stopIfTrue="1">
      <formula>MOD(ROW(),2)&lt;&gt;0</formula>
    </cfRule>
  </conditionalFormatting>
  <conditionalFormatting sqref="A17">
    <cfRule type="expression" dxfId="679" priority="9" stopIfTrue="1">
      <formula>MOD(ROW(),2)=0</formula>
    </cfRule>
    <cfRule type="expression" dxfId="678" priority="10" stopIfTrue="1">
      <formula>MOD(ROW(),2)&lt;&gt;0</formula>
    </cfRule>
  </conditionalFormatting>
  <conditionalFormatting sqref="B17">
    <cfRule type="expression" dxfId="677" priority="7" stopIfTrue="1">
      <formula>MOD(ROW(),2)=0</formula>
    </cfRule>
    <cfRule type="expression" dxfId="676" priority="8" stopIfTrue="1">
      <formula>MOD(ROW(),2)&lt;&gt;0</formula>
    </cfRule>
  </conditionalFormatting>
  <conditionalFormatting sqref="B18">
    <cfRule type="expression" dxfId="675" priority="5" stopIfTrue="1">
      <formula>MOD(ROW(),2)=0</formula>
    </cfRule>
    <cfRule type="expression" dxfId="674" priority="6" stopIfTrue="1">
      <formula>MOD(ROW(),2)&lt;&gt;0</formula>
    </cfRule>
  </conditionalFormatting>
  <conditionalFormatting sqref="B20:B21">
    <cfRule type="expression" dxfId="673" priority="3" stopIfTrue="1">
      <formula>MOD(ROW(),2)=0</formula>
    </cfRule>
    <cfRule type="expression" dxfId="672" priority="4" stopIfTrue="1">
      <formula>MOD(ROW(),2)&lt;&gt;0</formula>
    </cfRule>
  </conditionalFormatting>
  <conditionalFormatting sqref="B19">
    <cfRule type="expression" dxfId="671" priority="1" stopIfTrue="1">
      <formula>MOD(ROW(),2)=0</formula>
    </cfRule>
    <cfRule type="expression" dxfId="670" priority="2" stopIfTrue="1">
      <formula>MOD(ROW(),2)&lt;&gt;0</formula>
    </cfRule>
  </conditionalFormatting>
  <hyperlinks>
    <hyperlink ref="B24" location="Assumptions!A1" display="Assumptions" xr:uid="{D558C269-2BB0-4685-8469-7B10FFCF77C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FE40B-79C0-4436-A6A0-4F457E7D4D28}">
  <sheetPr codeName="Sheet8">
    <tabColor rgb="FF00B0F0"/>
  </sheetPr>
  <dimension ref="A1:I61"/>
  <sheetViews>
    <sheetView showGridLines="0" zoomScale="70" zoomScaleNormal="70" workbookViewId="0">
      <selection activeCell="D54" sqref="D54"/>
    </sheetView>
  </sheetViews>
  <sheetFormatPr defaultColWidth="8.88671875" defaultRowHeight="13.2" x14ac:dyDescent="0.25"/>
  <cols>
    <col min="1" max="1" width="55.88671875" style="26" customWidth="1"/>
    <col min="2" max="2" width="61.109375" style="26" customWidth="1"/>
    <col min="3" max="16384" width="8.88671875" style="26"/>
  </cols>
  <sheetData>
    <row r="1" spans="1:9" ht="21" x14ac:dyDescent="0.4">
      <c r="A1" s="39" t="s">
        <v>4</v>
      </c>
      <c r="B1" s="40"/>
      <c r="C1" s="40"/>
      <c r="D1" s="40"/>
      <c r="E1" s="40"/>
      <c r="F1" s="40"/>
      <c r="G1" s="40"/>
      <c r="H1" s="40"/>
      <c r="I1" s="40"/>
    </row>
    <row r="2" spans="1:9" ht="15.6" x14ac:dyDescent="0.3">
      <c r="A2" s="95" t="str">
        <f>IF(title="&gt;Cover! Enter workbook title here","Enter workbook title in Cover sheet",title)</f>
        <v>Civil Service Pension Schemes - Consolidated Factor Spreadsheet</v>
      </c>
      <c r="B2" s="42"/>
      <c r="C2" s="42"/>
      <c r="D2" s="42"/>
      <c r="E2" s="42"/>
      <c r="F2" s="42"/>
      <c r="G2" s="42"/>
      <c r="H2" s="42"/>
      <c r="I2" s="42"/>
    </row>
    <row r="3" spans="1:9" ht="15.6" x14ac:dyDescent="0.3">
      <c r="A3" s="43" t="s">
        <v>797</v>
      </c>
      <c r="B3" s="42"/>
      <c r="C3" s="42"/>
      <c r="D3" s="42"/>
      <c r="E3" s="42"/>
      <c r="F3" s="42"/>
      <c r="G3" s="42"/>
      <c r="H3" s="42"/>
      <c r="I3" s="42"/>
    </row>
    <row r="4" spans="1:9" x14ac:dyDescent="0.25">
      <c r="A4" s="44"/>
    </row>
    <row r="5" spans="1:9" x14ac:dyDescent="0.25">
      <c r="A5" s="144"/>
      <c r="B5" s="144"/>
    </row>
    <row r="6" spans="1:9" x14ac:dyDescent="0.25">
      <c r="A6" s="145"/>
      <c r="B6" s="144"/>
    </row>
    <row r="8" spans="1:9" ht="15.6" x14ac:dyDescent="0.3">
      <c r="A8" s="146" t="s">
        <v>805</v>
      </c>
      <c r="B8" s="147" t="s">
        <v>803</v>
      </c>
    </row>
    <row r="9" spans="1:9" ht="15.6" x14ac:dyDescent="0.3">
      <c r="A9" s="148"/>
      <c r="B9" s="149"/>
    </row>
    <row r="10" spans="1:9" ht="15.6" x14ac:dyDescent="0.3">
      <c r="A10" s="147" t="s">
        <v>806</v>
      </c>
      <c r="B10" s="150"/>
    </row>
    <row r="11" spans="1:9" ht="15" x14ac:dyDescent="0.25">
      <c r="A11" s="151" t="s">
        <v>807</v>
      </c>
      <c r="B11" s="162">
        <v>3.7339999999999998E-2</v>
      </c>
    </row>
    <row r="12" spans="1:9" ht="15" x14ac:dyDescent="0.25">
      <c r="A12" s="150" t="s">
        <v>808</v>
      </c>
      <c r="B12" s="153">
        <v>0.02</v>
      </c>
    </row>
    <row r="13" spans="1:9" ht="15" x14ac:dyDescent="0.25">
      <c r="A13" s="154" t="s">
        <v>809</v>
      </c>
      <c r="B13" s="152">
        <v>3.15E-2</v>
      </c>
    </row>
    <row r="14" spans="1:9" ht="30" x14ac:dyDescent="0.25">
      <c r="A14" s="150" t="s">
        <v>810</v>
      </c>
      <c r="B14" s="153">
        <v>2.1000000000000001E-2</v>
      </c>
    </row>
    <row r="15" spans="1:9" ht="15" x14ac:dyDescent="0.25">
      <c r="A15" s="151" t="s">
        <v>811</v>
      </c>
      <c r="B15" s="152">
        <v>1.4E-2</v>
      </c>
    </row>
    <row r="16" spans="1:9" ht="15" x14ac:dyDescent="0.25">
      <c r="A16" s="150" t="s">
        <v>812</v>
      </c>
      <c r="B16" s="153">
        <v>3.7999999999999999E-2</v>
      </c>
    </row>
    <row r="17" spans="1:2" ht="15" x14ac:dyDescent="0.25">
      <c r="A17" s="151" t="s">
        <v>813</v>
      </c>
      <c r="B17" s="152">
        <v>3.5000000000000003E-2</v>
      </c>
    </row>
    <row r="18" spans="1:2" ht="15" x14ac:dyDescent="0.25">
      <c r="A18" s="150" t="s">
        <v>814</v>
      </c>
      <c r="B18" s="153">
        <v>1.7000000000000001E-2</v>
      </c>
    </row>
    <row r="19" spans="1:2" ht="15" x14ac:dyDescent="0.25">
      <c r="A19" s="151" t="s">
        <v>815</v>
      </c>
      <c r="B19" s="162">
        <v>2.3019999999999999E-2</v>
      </c>
    </row>
    <row r="20" spans="1:2" ht="15" x14ac:dyDescent="0.25">
      <c r="A20" s="150" t="s">
        <v>816</v>
      </c>
      <c r="B20" s="150" t="s">
        <v>817</v>
      </c>
    </row>
    <row r="21" spans="1:2" ht="30" x14ac:dyDescent="0.25">
      <c r="A21" s="151" t="s">
        <v>818</v>
      </c>
      <c r="B21" s="155" t="s">
        <v>819</v>
      </c>
    </row>
    <row r="22" spans="1:2" ht="15" x14ac:dyDescent="0.25">
      <c r="A22" s="150"/>
      <c r="B22" s="156"/>
    </row>
    <row r="23" spans="1:2" ht="15.6" x14ac:dyDescent="0.3">
      <c r="A23" s="149" t="s">
        <v>820</v>
      </c>
      <c r="B23" s="151"/>
    </row>
    <row r="24" spans="1:2" ht="15" x14ac:dyDescent="0.25">
      <c r="A24" s="150" t="s">
        <v>821</v>
      </c>
      <c r="B24" s="150" t="s">
        <v>863</v>
      </c>
    </row>
    <row r="25" spans="1:2" ht="15" x14ac:dyDescent="0.25">
      <c r="A25" s="151" t="s">
        <v>822</v>
      </c>
      <c r="B25" s="151" t="s">
        <v>864</v>
      </c>
    </row>
    <row r="26" spans="1:2" ht="15" x14ac:dyDescent="0.25">
      <c r="A26" s="150" t="s">
        <v>823</v>
      </c>
      <c r="B26" s="150" t="s">
        <v>865</v>
      </c>
    </row>
    <row r="27" spans="1:2" ht="15" x14ac:dyDescent="0.25">
      <c r="A27" s="151" t="s">
        <v>824</v>
      </c>
      <c r="B27" s="151" t="s">
        <v>866</v>
      </c>
    </row>
    <row r="28" spans="1:2" ht="15" x14ac:dyDescent="0.25">
      <c r="A28" s="150" t="s">
        <v>825</v>
      </c>
      <c r="B28" s="150" t="s">
        <v>867</v>
      </c>
    </row>
    <row r="29" spans="1:2" ht="15" x14ac:dyDescent="0.25">
      <c r="A29" s="151" t="s">
        <v>826</v>
      </c>
      <c r="B29" s="151" t="s">
        <v>868</v>
      </c>
    </row>
    <row r="30" spans="1:2" ht="15" x14ac:dyDescent="0.25">
      <c r="A30" s="150" t="s">
        <v>827</v>
      </c>
      <c r="B30" s="150" t="s">
        <v>828</v>
      </c>
    </row>
    <row r="31" spans="1:2" ht="15" x14ac:dyDescent="0.25">
      <c r="A31" s="190" t="s">
        <v>829</v>
      </c>
      <c r="B31" s="161" t="s">
        <v>871</v>
      </c>
    </row>
    <row r="32" spans="1:2" ht="60" x14ac:dyDescent="0.25">
      <c r="A32" s="190"/>
      <c r="B32" s="161" t="s">
        <v>872</v>
      </c>
    </row>
    <row r="33" spans="1:2" ht="30" x14ac:dyDescent="0.25">
      <c r="A33" s="150" t="s">
        <v>830</v>
      </c>
      <c r="B33" s="159" t="s">
        <v>869</v>
      </c>
    </row>
    <row r="34" spans="1:2" ht="15" x14ac:dyDescent="0.25">
      <c r="A34" s="151"/>
      <c r="B34" s="151"/>
    </row>
    <row r="35" spans="1:2" ht="15.6" x14ac:dyDescent="0.3">
      <c r="A35" s="147" t="s">
        <v>831</v>
      </c>
      <c r="B35" s="150"/>
    </row>
    <row r="36" spans="1:2" ht="15" x14ac:dyDescent="0.25">
      <c r="A36" s="151" t="s">
        <v>832</v>
      </c>
      <c r="B36" s="157">
        <v>0.3</v>
      </c>
    </row>
    <row r="37" spans="1:2" ht="15" x14ac:dyDescent="0.25">
      <c r="A37" s="150" t="s">
        <v>833</v>
      </c>
      <c r="B37" s="158">
        <v>0.7</v>
      </c>
    </row>
    <row r="38" spans="1:2" ht="30" x14ac:dyDescent="0.25">
      <c r="A38" s="151" t="s">
        <v>834</v>
      </c>
      <c r="B38" s="151" t="s">
        <v>835</v>
      </c>
    </row>
    <row r="39" spans="1:2" ht="30" x14ac:dyDescent="0.25">
      <c r="A39" s="150" t="s">
        <v>836</v>
      </c>
      <c r="B39" s="150" t="s">
        <v>870</v>
      </c>
    </row>
    <row r="40" spans="1:2" ht="15" x14ac:dyDescent="0.25">
      <c r="A40" s="191" t="s">
        <v>837</v>
      </c>
      <c r="B40" s="155"/>
    </row>
    <row r="41" spans="1:2" ht="15" x14ac:dyDescent="0.25">
      <c r="A41" s="191"/>
      <c r="B41" s="155"/>
    </row>
    <row r="42" spans="1:2" ht="15" x14ac:dyDescent="0.25">
      <c r="A42" s="191"/>
      <c r="B42" s="155" t="s">
        <v>838</v>
      </c>
    </row>
    <row r="43" spans="1:2" ht="15" x14ac:dyDescent="0.25">
      <c r="A43" s="156" t="s">
        <v>839</v>
      </c>
      <c r="B43" s="156" t="s">
        <v>840</v>
      </c>
    </row>
    <row r="44" spans="1:2" ht="15" x14ac:dyDescent="0.25">
      <c r="A44" s="155" t="s">
        <v>841</v>
      </c>
      <c r="B44" s="155" t="s">
        <v>817</v>
      </c>
    </row>
    <row r="45" spans="1:2" ht="15" x14ac:dyDescent="0.25">
      <c r="A45" s="156" t="s">
        <v>842</v>
      </c>
      <c r="B45" s="156" t="s">
        <v>817</v>
      </c>
    </row>
    <row r="46" spans="1:2" ht="15" x14ac:dyDescent="0.25">
      <c r="A46" s="155" t="s">
        <v>843</v>
      </c>
      <c r="B46" s="155" t="s">
        <v>844</v>
      </c>
    </row>
    <row r="47" spans="1:2" ht="15" x14ac:dyDescent="0.25">
      <c r="A47" s="156" t="s">
        <v>845</v>
      </c>
      <c r="B47" s="156" t="s">
        <v>846</v>
      </c>
    </row>
    <row r="48" spans="1:2" ht="15" x14ac:dyDescent="0.25">
      <c r="A48" s="155" t="s">
        <v>847</v>
      </c>
      <c r="B48" s="155" t="s">
        <v>817</v>
      </c>
    </row>
    <row r="49" spans="1:2" ht="15" x14ac:dyDescent="0.25">
      <c r="A49" s="156" t="s">
        <v>848</v>
      </c>
      <c r="B49" s="156" t="s">
        <v>846</v>
      </c>
    </row>
    <row r="50" spans="1:2" ht="15" x14ac:dyDescent="0.25">
      <c r="A50" s="191" t="s">
        <v>849</v>
      </c>
      <c r="B50" s="155"/>
    </row>
    <row r="51" spans="1:2" ht="15" x14ac:dyDescent="0.25">
      <c r="A51" s="191"/>
      <c r="B51" s="155" t="s">
        <v>817</v>
      </c>
    </row>
    <row r="52" spans="1:2" ht="15" x14ac:dyDescent="0.25">
      <c r="A52" s="156" t="s">
        <v>850</v>
      </c>
      <c r="B52" s="156" t="s">
        <v>851</v>
      </c>
    </row>
    <row r="53" spans="1:2" ht="15" x14ac:dyDescent="0.25">
      <c r="A53" s="155" t="s">
        <v>852</v>
      </c>
      <c r="B53" s="155" t="s">
        <v>853</v>
      </c>
    </row>
    <row r="54" spans="1:2" ht="15" x14ac:dyDescent="0.25">
      <c r="A54" s="192" t="s">
        <v>854</v>
      </c>
      <c r="B54" s="150" t="s">
        <v>855</v>
      </c>
    </row>
    <row r="55" spans="1:2" ht="60" x14ac:dyDescent="0.25">
      <c r="A55" s="192"/>
      <c r="B55" s="150" t="s">
        <v>856</v>
      </c>
    </row>
    <row r="56" spans="1:2" ht="15" x14ac:dyDescent="0.25">
      <c r="A56" s="192"/>
      <c r="B56" s="150" t="s">
        <v>857</v>
      </c>
    </row>
    <row r="57" spans="1:2" ht="15" x14ac:dyDescent="0.25">
      <c r="A57" s="151"/>
      <c r="B57" s="151"/>
    </row>
    <row r="58" spans="1:2" ht="15.6" x14ac:dyDescent="0.3">
      <c r="A58" s="147" t="s">
        <v>858</v>
      </c>
      <c r="B58" s="150"/>
    </row>
    <row r="59" spans="1:2" ht="15" x14ac:dyDescent="0.25">
      <c r="A59" s="151" t="s">
        <v>859</v>
      </c>
      <c r="B59" s="151" t="s">
        <v>874</v>
      </c>
    </row>
    <row r="60" spans="1:2" ht="30" x14ac:dyDescent="0.25">
      <c r="A60" s="150" t="s">
        <v>860</v>
      </c>
      <c r="B60" s="150" t="s">
        <v>861</v>
      </c>
    </row>
    <row r="61" spans="1:2" ht="15" x14ac:dyDescent="0.25">
      <c r="A61" s="151" t="s">
        <v>862</v>
      </c>
      <c r="B61" s="160">
        <v>45219</v>
      </c>
    </row>
  </sheetData>
  <sheetProtection algorithmName="SHA-512" hashValue="4Hik3h91nCKtKR6T2rs8uzKbotZ2hC4wt77uRJO6qzN0kRcVUWO7bif3XAG+feBDdKPrmvyuqLsnuQvXMFUTvQ==" saltValue="hq77964vmdaxb09kiz8hug==" spinCount="100000" sheet="1" objects="1" scenarios="1"/>
  <mergeCells count="4">
    <mergeCell ref="A31:A32"/>
    <mergeCell ref="A40:A42"/>
    <mergeCell ref="A50:A51"/>
    <mergeCell ref="A54:A56"/>
  </mergeCells>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CF69-946E-4A82-8DD3-7C0B0B3E637C}">
  <sheetPr codeName="Sheet92"/>
  <dimension ref="A1:U74"/>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x-707</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707</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595</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596</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205.7</v>
      </c>
      <c r="C27" s="132">
        <v>104.7</v>
      </c>
      <c r="D27" s="132">
        <v>71.099999999999994</v>
      </c>
      <c r="E27" s="132">
        <v>54.3</v>
      </c>
      <c r="F27" s="132">
        <v>44.2</v>
      </c>
      <c r="G27" s="132">
        <v>37.5</v>
      </c>
      <c r="H27" s="132">
        <v>32.700000000000003</v>
      </c>
      <c r="I27" s="132">
        <v>29.2</v>
      </c>
      <c r="J27" s="132">
        <v>26.4</v>
      </c>
      <c r="K27" s="132">
        <v>24.2</v>
      </c>
      <c r="L27" s="132">
        <v>22.3</v>
      </c>
      <c r="M27" s="132">
        <v>20.8</v>
      </c>
      <c r="N27" s="132">
        <v>19.600000000000001</v>
      </c>
      <c r="O27" s="132">
        <v>18.5</v>
      </c>
      <c r="P27" s="132">
        <v>17.5</v>
      </c>
      <c r="Q27" s="132">
        <v>16.7</v>
      </c>
      <c r="R27" s="132">
        <v>16</v>
      </c>
      <c r="S27" s="132">
        <v>15.4</v>
      </c>
      <c r="T27" s="132">
        <v>14.8</v>
      </c>
      <c r="U27" s="132">
        <v>14.3</v>
      </c>
    </row>
    <row r="28" spans="1:21" x14ac:dyDescent="0.25">
      <c r="A28" s="85">
        <v>17</v>
      </c>
      <c r="B28" s="132">
        <v>209</v>
      </c>
      <c r="C28" s="132">
        <v>106.4</v>
      </c>
      <c r="D28" s="132">
        <v>72.2</v>
      </c>
      <c r="E28" s="132">
        <v>55.2</v>
      </c>
      <c r="F28" s="132">
        <v>44.9</v>
      </c>
      <c r="G28" s="132">
        <v>38.1</v>
      </c>
      <c r="H28" s="132">
        <v>33.299999999999997</v>
      </c>
      <c r="I28" s="132">
        <v>29.6</v>
      </c>
      <c r="J28" s="132">
        <v>26.8</v>
      </c>
      <c r="K28" s="132">
        <v>24.5</v>
      </c>
      <c r="L28" s="132">
        <v>22.7</v>
      </c>
      <c r="M28" s="132">
        <v>21.2</v>
      </c>
      <c r="N28" s="132">
        <v>19.899999999999999</v>
      </c>
      <c r="O28" s="132">
        <v>18.8</v>
      </c>
      <c r="P28" s="132">
        <v>17.8</v>
      </c>
      <c r="Q28" s="132">
        <v>17</v>
      </c>
      <c r="R28" s="132">
        <v>16.3</v>
      </c>
      <c r="S28" s="132">
        <v>15.6</v>
      </c>
      <c r="T28" s="132">
        <v>15</v>
      </c>
      <c r="U28" s="132">
        <v>14.5</v>
      </c>
    </row>
    <row r="29" spans="1:21" x14ac:dyDescent="0.25">
      <c r="A29" s="85">
        <v>18</v>
      </c>
      <c r="B29" s="132">
        <v>212.5</v>
      </c>
      <c r="C29" s="132">
        <v>108.2</v>
      </c>
      <c r="D29" s="132">
        <v>73.5</v>
      </c>
      <c r="E29" s="132">
        <v>56.1</v>
      </c>
      <c r="F29" s="132">
        <v>45.7</v>
      </c>
      <c r="G29" s="132">
        <v>38.799999999999997</v>
      </c>
      <c r="H29" s="132">
        <v>33.799999999999997</v>
      </c>
      <c r="I29" s="132">
        <v>30.1</v>
      </c>
      <c r="J29" s="132">
        <v>27.2</v>
      </c>
      <c r="K29" s="132">
        <v>25</v>
      </c>
      <c r="L29" s="132">
        <v>23.1</v>
      </c>
      <c r="M29" s="132">
        <v>21.5</v>
      </c>
      <c r="N29" s="132">
        <v>20.2</v>
      </c>
      <c r="O29" s="132">
        <v>19.100000000000001</v>
      </c>
      <c r="P29" s="132">
        <v>18.100000000000001</v>
      </c>
      <c r="Q29" s="132">
        <v>17.3</v>
      </c>
      <c r="R29" s="132">
        <v>16.5</v>
      </c>
      <c r="S29" s="132">
        <v>15.9</v>
      </c>
      <c r="T29" s="132">
        <v>15.3</v>
      </c>
      <c r="U29" s="132">
        <v>14.8</v>
      </c>
    </row>
    <row r="30" spans="1:21" x14ac:dyDescent="0.25">
      <c r="A30" s="85">
        <v>19</v>
      </c>
      <c r="B30" s="132">
        <v>215.9</v>
      </c>
      <c r="C30" s="132">
        <v>109.9</v>
      </c>
      <c r="D30" s="132">
        <v>74.599999999999994</v>
      </c>
      <c r="E30" s="132">
        <v>57</v>
      </c>
      <c r="F30" s="132">
        <v>46.4</v>
      </c>
      <c r="G30" s="132">
        <v>39.4</v>
      </c>
      <c r="H30" s="132">
        <v>34.4</v>
      </c>
      <c r="I30" s="132">
        <v>30.6</v>
      </c>
      <c r="J30" s="132">
        <v>27.7</v>
      </c>
      <c r="K30" s="132">
        <v>25.4</v>
      </c>
      <c r="L30" s="132">
        <v>23.4</v>
      </c>
      <c r="M30" s="132">
        <v>21.9</v>
      </c>
      <c r="N30" s="132">
        <v>20.5</v>
      </c>
      <c r="O30" s="132">
        <v>19.399999999999999</v>
      </c>
      <c r="P30" s="132">
        <v>18.399999999999999</v>
      </c>
      <c r="Q30" s="132">
        <v>17.600000000000001</v>
      </c>
      <c r="R30" s="132">
        <v>16.8</v>
      </c>
      <c r="S30" s="132">
        <v>16.100000000000001</v>
      </c>
      <c r="T30" s="132">
        <v>15.5</v>
      </c>
      <c r="U30" s="132">
        <v>15</v>
      </c>
    </row>
    <row r="31" spans="1:21" x14ac:dyDescent="0.25">
      <c r="A31" s="85">
        <v>20</v>
      </c>
      <c r="B31" s="132">
        <v>219</v>
      </c>
      <c r="C31" s="132">
        <v>111.5</v>
      </c>
      <c r="D31" s="132">
        <v>75.7</v>
      </c>
      <c r="E31" s="132">
        <v>57.8</v>
      </c>
      <c r="F31" s="132">
        <v>47.1</v>
      </c>
      <c r="G31" s="132">
        <v>40</v>
      </c>
      <c r="H31" s="132">
        <v>34.9</v>
      </c>
      <c r="I31" s="132">
        <v>31</v>
      </c>
      <c r="J31" s="132">
        <v>28.1</v>
      </c>
      <c r="K31" s="132">
        <v>25.7</v>
      </c>
      <c r="L31" s="132">
        <v>23.8</v>
      </c>
      <c r="M31" s="132">
        <v>22.2</v>
      </c>
      <c r="N31" s="132">
        <v>20.8</v>
      </c>
      <c r="O31" s="132">
        <v>19.7</v>
      </c>
      <c r="P31" s="132">
        <v>18.7</v>
      </c>
      <c r="Q31" s="132">
        <v>17.8</v>
      </c>
      <c r="R31" s="132">
        <v>17</v>
      </c>
      <c r="S31" s="132">
        <v>16.399999999999999</v>
      </c>
      <c r="T31" s="132">
        <v>15.8</v>
      </c>
      <c r="U31" s="132">
        <v>15.2</v>
      </c>
    </row>
    <row r="32" spans="1:21" x14ac:dyDescent="0.25">
      <c r="A32" s="85">
        <v>21</v>
      </c>
      <c r="B32" s="132">
        <v>222.1</v>
      </c>
      <c r="C32" s="132">
        <v>113.1</v>
      </c>
      <c r="D32" s="132">
        <v>76.8</v>
      </c>
      <c r="E32" s="132">
        <v>58.6</v>
      </c>
      <c r="F32" s="132">
        <v>47.8</v>
      </c>
      <c r="G32" s="132">
        <v>40.5</v>
      </c>
      <c r="H32" s="132">
        <v>35.4</v>
      </c>
      <c r="I32" s="132">
        <v>31.5</v>
      </c>
      <c r="J32" s="132">
        <v>28.5</v>
      </c>
      <c r="K32" s="132">
        <v>26.1</v>
      </c>
      <c r="L32" s="132">
        <v>24.1</v>
      </c>
      <c r="M32" s="132">
        <v>22.5</v>
      </c>
      <c r="N32" s="132">
        <v>21.1</v>
      </c>
      <c r="O32" s="132">
        <v>20</v>
      </c>
      <c r="P32" s="132">
        <v>18.899999999999999</v>
      </c>
      <c r="Q32" s="132">
        <v>18.100000000000001</v>
      </c>
      <c r="R32" s="132">
        <v>17.3</v>
      </c>
      <c r="S32" s="132">
        <v>16.600000000000001</v>
      </c>
      <c r="T32" s="132">
        <v>16</v>
      </c>
      <c r="U32" s="132">
        <v>15.4</v>
      </c>
    </row>
    <row r="33" spans="1:21" x14ac:dyDescent="0.25">
      <c r="A33" s="85">
        <v>22</v>
      </c>
      <c r="B33" s="132">
        <v>225.3</v>
      </c>
      <c r="C33" s="132">
        <v>114.7</v>
      </c>
      <c r="D33" s="132">
        <v>77.900000000000006</v>
      </c>
      <c r="E33" s="132">
        <v>59.5</v>
      </c>
      <c r="F33" s="132">
        <v>48.5</v>
      </c>
      <c r="G33" s="132">
        <v>41.1</v>
      </c>
      <c r="H33" s="132">
        <v>35.9</v>
      </c>
      <c r="I33" s="132">
        <v>31.9</v>
      </c>
      <c r="J33" s="132">
        <v>28.9</v>
      </c>
      <c r="K33" s="132">
        <v>26.5</v>
      </c>
      <c r="L33" s="132">
        <v>24.5</v>
      </c>
      <c r="M33" s="132">
        <v>22.8</v>
      </c>
      <c r="N33" s="132">
        <v>21.4</v>
      </c>
      <c r="O33" s="132">
        <v>20.3</v>
      </c>
      <c r="P33" s="132">
        <v>19.2</v>
      </c>
      <c r="Q33" s="132">
        <v>18.3</v>
      </c>
      <c r="R33" s="132">
        <v>17.5</v>
      </c>
      <c r="S33" s="132">
        <v>16.8</v>
      </c>
      <c r="T33" s="132">
        <v>16.2</v>
      </c>
      <c r="U33" s="132">
        <v>15.7</v>
      </c>
    </row>
    <row r="34" spans="1:21" x14ac:dyDescent="0.25">
      <c r="A34" s="85">
        <v>23</v>
      </c>
      <c r="B34" s="132">
        <v>228.5</v>
      </c>
      <c r="C34" s="132">
        <v>116.4</v>
      </c>
      <c r="D34" s="132">
        <v>79</v>
      </c>
      <c r="E34" s="132">
        <v>60.3</v>
      </c>
      <c r="F34" s="132">
        <v>49.2</v>
      </c>
      <c r="G34" s="132">
        <v>41.7</v>
      </c>
      <c r="H34" s="132">
        <v>36.4</v>
      </c>
      <c r="I34" s="132">
        <v>32.4</v>
      </c>
      <c r="J34" s="132">
        <v>29.3</v>
      </c>
      <c r="K34" s="132">
        <v>26.8</v>
      </c>
      <c r="L34" s="132">
        <v>24.8</v>
      </c>
      <c r="M34" s="132">
        <v>23.2</v>
      </c>
      <c r="N34" s="132">
        <v>21.7</v>
      </c>
      <c r="O34" s="132">
        <v>20.5</v>
      </c>
      <c r="P34" s="132">
        <v>19.5</v>
      </c>
      <c r="Q34" s="132">
        <v>18.600000000000001</v>
      </c>
      <c r="R34" s="132">
        <v>17.8</v>
      </c>
      <c r="S34" s="132">
        <v>17.100000000000001</v>
      </c>
      <c r="T34" s="132">
        <v>16.5</v>
      </c>
      <c r="U34" s="132">
        <v>15.9</v>
      </c>
    </row>
    <row r="35" spans="1:21" x14ac:dyDescent="0.25">
      <c r="A35" s="85">
        <v>24</v>
      </c>
      <c r="B35" s="132">
        <v>231.8</v>
      </c>
      <c r="C35" s="132">
        <v>118.1</v>
      </c>
      <c r="D35" s="132">
        <v>80.099999999999994</v>
      </c>
      <c r="E35" s="132">
        <v>61.2</v>
      </c>
      <c r="F35" s="132">
        <v>49.9</v>
      </c>
      <c r="G35" s="132">
        <v>42.3</v>
      </c>
      <c r="H35" s="132">
        <v>36.9</v>
      </c>
      <c r="I35" s="132">
        <v>32.9</v>
      </c>
      <c r="J35" s="132">
        <v>29.7</v>
      </c>
      <c r="K35" s="132">
        <v>27.2</v>
      </c>
      <c r="L35" s="132">
        <v>25.2</v>
      </c>
      <c r="M35" s="132">
        <v>23.5</v>
      </c>
      <c r="N35" s="132">
        <v>22.1</v>
      </c>
      <c r="O35" s="132">
        <v>20.8</v>
      </c>
      <c r="P35" s="132">
        <v>19.8</v>
      </c>
      <c r="Q35" s="132">
        <v>18.899999999999999</v>
      </c>
      <c r="R35" s="132">
        <v>18.100000000000001</v>
      </c>
      <c r="S35" s="132">
        <v>17.3</v>
      </c>
      <c r="T35" s="132">
        <v>16.7</v>
      </c>
      <c r="U35" s="132">
        <v>16.100000000000001</v>
      </c>
    </row>
    <row r="36" spans="1:21" x14ac:dyDescent="0.25">
      <c r="A36" s="85">
        <v>25</v>
      </c>
      <c r="B36" s="132">
        <v>235.1</v>
      </c>
      <c r="C36" s="132">
        <v>119.7</v>
      </c>
      <c r="D36" s="132">
        <v>81.3</v>
      </c>
      <c r="E36" s="132">
        <v>62.1</v>
      </c>
      <c r="F36" s="132">
        <v>50.6</v>
      </c>
      <c r="G36" s="132">
        <v>42.9</v>
      </c>
      <c r="H36" s="132">
        <v>37.4</v>
      </c>
      <c r="I36" s="132">
        <v>33.299999999999997</v>
      </c>
      <c r="J36" s="132">
        <v>30.2</v>
      </c>
      <c r="K36" s="132">
        <v>27.6</v>
      </c>
      <c r="L36" s="132">
        <v>25.6</v>
      </c>
      <c r="M36" s="132">
        <v>23.8</v>
      </c>
      <c r="N36" s="132">
        <v>22.4</v>
      </c>
      <c r="O36" s="132">
        <v>21.1</v>
      </c>
      <c r="P36" s="132">
        <v>20.100000000000001</v>
      </c>
      <c r="Q36" s="132">
        <v>19.100000000000001</v>
      </c>
      <c r="R36" s="132">
        <v>18.3</v>
      </c>
      <c r="S36" s="132">
        <v>17.600000000000001</v>
      </c>
      <c r="T36" s="132">
        <v>16.899999999999999</v>
      </c>
      <c r="U36" s="132">
        <v>16.399999999999999</v>
      </c>
    </row>
    <row r="37" spans="1:21" x14ac:dyDescent="0.25">
      <c r="A37" s="85">
        <v>26</v>
      </c>
      <c r="B37" s="132">
        <v>238.5</v>
      </c>
      <c r="C37" s="132">
        <v>121.5</v>
      </c>
      <c r="D37" s="132">
        <v>82.5</v>
      </c>
      <c r="E37" s="132">
        <v>63</v>
      </c>
      <c r="F37" s="132">
        <v>51.3</v>
      </c>
      <c r="G37" s="132">
        <v>43.5</v>
      </c>
      <c r="H37" s="132">
        <v>38</v>
      </c>
      <c r="I37" s="132">
        <v>33.799999999999997</v>
      </c>
      <c r="J37" s="132">
        <v>30.6</v>
      </c>
      <c r="K37" s="132">
        <v>28</v>
      </c>
      <c r="L37" s="132">
        <v>25.9</v>
      </c>
      <c r="M37" s="132">
        <v>24.2</v>
      </c>
      <c r="N37" s="132">
        <v>22.7</v>
      </c>
      <c r="O37" s="132">
        <v>21.4</v>
      </c>
      <c r="P37" s="132">
        <v>20.399999999999999</v>
      </c>
      <c r="Q37" s="132">
        <v>19.399999999999999</v>
      </c>
      <c r="R37" s="132">
        <v>18.600000000000001</v>
      </c>
      <c r="S37" s="132">
        <v>17.8</v>
      </c>
      <c r="T37" s="132">
        <v>17.2</v>
      </c>
      <c r="U37" s="132">
        <v>16.600000000000001</v>
      </c>
    </row>
    <row r="38" spans="1:21" x14ac:dyDescent="0.25">
      <c r="A38" s="85">
        <v>27</v>
      </c>
      <c r="B38" s="132">
        <v>241.9</v>
      </c>
      <c r="C38" s="132">
        <v>123.2</v>
      </c>
      <c r="D38" s="132">
        <v>83.6</v>
      </c>
      <c r="E38" s="132">
        <v>63.9</v>
      </c>
      <c r="F38" s="132">
        <v>52</v>
      </c>
      <c r="G38" s="132">
        <v>44.1</v>
      </c>
      <c r="H38" s="132">
        <v>38.5</v>
      </c>
      <c r="I38" s="132">
        <v>34.299999999999997</v>
      </c>
      <c r="J38" s="132">
        <v>31</v>
      </c>
      <c r="K38" s="132">
        <v>28.4</v>
      </c>
      <c r="L38" s="132">
        <v>26.3</v>
      </c>
      <c r="M38" s="132">
        <v>24.5</v>
      </c>
      <c r="N38" s="132">
        <v>23</v>
      </c>
      <c r="O38" s="132">
        <v>21.8</v>
      </c>
      <c r="P38" s="132">
        <v>20.7</v>
      </c>
      <c r="Q38" s="132">
        <v>19.7</v>
      </c>
      <c r="R38" s="132">
        <v>18.899999999999999</v>
      </c>
      <c r="S38" s="132">
        <v>18.100000000000001</v>
      </c>
      <c r="T38" s="132">
        <v>17.399999999999999</v>
      </c>
      <c r="U38" s="132">
        <v>16.8</v>
      </c>
    </row>
    <row r="39" spans="1:21" x14ac:dyDescent="0.25">
      <c r="A39" s="85">
        <v>28</v>
      </c>
      <c r="B39" s="132">
        <v>245.3</v>
      </c>
      <c r="C39" s="132">
        <v>124.9</v>
      </c>
      <c r="D39" s="132">
        <v>84.8</v>
      </c>
      <c r="E39" s="132">
        <v>64.8</v>
      </c>
      <c r="F39" s="132">
        <v>52.8</v>
      </c>
      <c r="G39" s="132">
        <v>44.8</v>
      </c>
      <c r="H39" s="132">
        <v>39.1</v>
      </c>
      <c r="I39" s="132">
        <v>34.799999999999997</v>
      </c>
      <c r="J39" s="132">
        <v>31.5</v>
      </c>
      <c r="K39" s="132">
        <v>28.8</v>
      </c>
      <c r="L39" s="132">
        <v>26.7</v>
      </c>
      <c r="M39" s="132">
        <v>24.9</v>
      </c>
      <c r="N39" s="132">
        <v>23.4</v>
      </c>
      <c r="O39" s="132">
        <v>22.1</v>
      </c>
      <c r="P39" s="132">
        <v>21</v>
      </c>
      <c r="Q39" s="132">
        <v>20</v>
      </c>
      <c r="R39" s="132">
        <v>19.100000000000001</v>
      </c>
      <c r="S39" s="132">
        <v>18.399999999999999</v>
      </c>
      <c r="T39" s="132">
        <v>17.7</v>
      </c>
      <c r="U39" s="132">
        <v>17.100000000000001</v>
      </c>
    </row>
    <row r="40" spans="1:21" x14ac:dyDescent="0.25">
      <c r="A40" s="85">
        <v>29</v>
      </c>
      <c r="B40" s="132">
        <v>248.8</v>
      </c>
      <c r="C40" s="132">
        <v>126.7</v>
      </c>
      <c r="D40" s="132">
        <v>86</v>
      </c>
      <c r="E40" s="132">
        <v>65.7</v>
      </c>
      <c r="F40" s="132">
        <v>53.5</v>
      </c>
      <c r="G40" s="132">
        <v>45.4</v>
      </c>
      <c r="H40" s="132">
        <v>39.6</v>
      </c>
      <c r="I40" s="132">
        <v>35.299999999999997</v>
      </c>
      <c r="J40" s="132">
        <v>31.9</v>
      </c>
      <c r="K40" s="132">
        <v>29.3</v>
      </c>
      <c r="L40" s="132">
        <v>27.1</v>
      </c>
      <c r="M40" s="132">
        <v>25.2</v>
      </c>
      <c r="N40" s="132">
        <v>23.7</v>
      </c>
      <c r="O40" s="132">
        <v>22.4</v>
      </c>
      <c r="P40" s="132">
        <v>21.3</v>
      </c>
      <c r="Q40" s="132">
        <v>20.3</v>
      </c>
      <c r="R40" s="132">
        <v>19.399999999999999</v>
      </c>
      <c r="S40" s="132">
        <v>18.600000000000001</v>
      </c>
      <c r="T40" s="132">
        <v>18</v>
      </c>
      <c r="U40" s="132">
        <v>17.3</v>
      </c>
    </row>
    <row r="41" spans="1:21" x14ac:dyDescent="0.25">
      <c r="A41" s="85">
        <v>30</v>
      </c>
      <c r="B41" s="132">
        <v>252.4</v>
      </c>
      <c r="C41" s="132">
        <v>128.5</v>
      </c>
      <c r="D41" s="132">
        <v>87.3</v>
      </c>
      <c r="E41" s="132">
        <v>66.7</v>
      </c>
      <c r="F41" s="132">
        <v>54.3</v>
      </c>
      <c r="G41" s="132">
        <v>46.1</v>
      </c>
      <c r="H41" s="132">
        <v>40.200000000000003</v>
      </c>
      <c r="I41" s="132">
        <v>35.799999999999997</v>
      </c>
      <c r="J41" s="132">
        <v>32.4</v>
      </c>
      <c r="K41" s="132">
        <v>29.7</v>
      </c>
      <c r="L41" s="132">
        <v>27.5</v>
      </c>
      <c r="M41" s="132">
        <v>25.6</v>
      </c>
      <c r="N41" s="132">
        <v>24.1</v>
      </c>
      <c r="O41" s="132">
        <v>22.7</v>
      </c>
      <c r="P41" s="132">
        <v>21.6</v>
      </c>
      <c r="Q41" s="132">
        <v>20.6</v>
      </c>
      <c r="R41" s="132">
        <v>19.7</v>
      </c>
      <c r="S41" s="132">
        <v>18.899999999999999</v>
      </c>
      <c r="T41" s="132">
        <v>18.2</v>
      </c>
      <c r="U41" s="132">
        <v>17.600000000000001</v>
      </c>
    </row>
    <row r="42" spans="1:21" x14ac:dyDescent="0.25">
      <c r="A42" s="85">
        <v>31</v>
      </c>
      <c r="B42" s="132">
        <v>256</v>
      </c>
      <c r="C42" s="132">
        <v>130.4</v>
      </c>
      <c r="D42" s="132">
        <v>88.5</v>
      </c>
      <c r="E42" s="132">
        <v>67.599999999999994</v>
      </c>
      <c r="F42" s="132">
        <v>55.1</v>
      </c>
      <c r="G42" s="132">
        <v>46.7</v>
      </c>
      <c r="H42" s="132">
        <v>40.799999999999997</v>
      </c>
      <c r="I42" s="132">
        <v>36.299999999999997</v>
      </c>
      <c r="J42" s="132">
        <v>32.9</v>
      </c>
      <c r="K42" s="132">
        <v>30.1</v>
      </c>
      <c r="L42" s="132">
        <v>27.9</v>
      </c>
      <c r="M42" s="132">
        <v>26</v>
      </c>
      <c r="N42" s="132">
        <v>24.4</v>
      </c>
      <c r="O42" s="132">
        <v>23.1</v>
      </c>
      <c r="P42" s="132">
        <v>21.9</v>
      </c>
      <c r="Q42" s="132">
        <v>20.9</v>
      </c>
      <c r="R42" s="132">
        <v>20</v>
      </c>
      <c r="S42" s="132">
        <v>19.2</v>
      </c>
      <c r="T42" s="132">
        <v>18.5</v>
      </c>
      <c r="U42" s="132">
        <v>17.899999999999999</v>
      </c>
    </row>
    <row r="43" spans="1:21" x14ac:dyDescent="0.25">
      <c r="A43" s="85">
        <v>32</v>
      </c>
      <c r="B43" s="132">
        <v>259.60000000000002</v>
      </c>
      <c r="C43" s="132">
        <v>132.19999999999999</v>
      </c>
      <c r="D43" s="132">
        <v>89.8</v>
      </c>
      <c r="E43" s="132">
        <v>68.599999999999994</v>
      </c>
      <c r="F43" s="132">
        <v>55.9</v>
      </c>
      <c r="G43" s="132">
        <v>47.4</v>
      </c>
      <c r="H43" s="132">
        <v>41.4</v>
      </c>
      <c r="I43" s="132">
        <v>36.9</v>
      </c>
      <c r="J43" s="132">
        <v>33.299999999999997</v>
      </c>
      <c r="K43" s="132">
        <v>30.5</v>
      </c>
      <c r="L43" s="132">
        <v>28.3</v>
      </c>
      <c r="M43" s="132">
        <v>26.4</v>
      </c>
      <c r="N43" s="132">
        <v>24.8</v>
      </c>
      <c r="O43" s="132">
        <v>23.4</v>
      </c>
      <c r="P43" s="132">
        <v>22.2</v>
      </c>
      <c r="Q43" s="132">
        <v>21.2</v>
      </c>
      <c r="R43" s="132">
        <v>20.3</v>
      </c>
      <c r="S43" s="132">
        <v>19.5</v>
      </c>
      <c r="T43" s="132">
        <v>18.8</v>
      </c>
      <c r="U43" s="132">
        <v>18.100000000000001</v>
      </c>
    </row>
    <row r="44" spans="1:21" x14ac:dyDescent="0.25">
      <c r="A44" s="85">
        <v>33</v>
      </c>
      <c r="B44" s="132">
        <v>263.3</v>
      </c>
      <c r="C44" s="132">
        <v>134.1</v>
      </c>
      <c r="D44" s="132">
        <v>91.1</v>
      </c>
      <c r="E44" s="132">
        <v>69.599999999999994</v>
      </c>
      <c r="F44" s="132">
        <v>56.7</v>
      </c>
      <c r="G44" s="132">
        <v>48.1</v>
      </c>
      <c r="H44" s="132">
        <v>42</v>
      </c>
      <c r="I44" s="132">
        <v>37.4</v>
      </c>
      <c r="J44" s="132">
        <v>33.799999999999997</v>
      </c>
      <c r="K44" s="132">
        <v>31</v>
      </c>
      <c r="L44" s="132">
        <v>28.7</v>
      </c>
      <c r="M44" s="132">
        <v>26.7</v>
      </c>
      <c r="N44" s="132">
        <v>25.1</v>
      </c>
      <c r="O44" s="132">
        <v>23.7</v>
      </c>
      <c r="P44" s="132">
        <v>22.5</v>
      </c>
      <c r="Q44" s="132">
        <v>21.5</v>
      </c>
      <c r="R44" s="132">
        <v>20.6</v>
      </c>
      <c r="S44" s="132">
        <v>19.8</v>
      </c>
      <c r="T44" s="132">
        <v>19</v>
      </c>
      <c r="U44" s="132">
        <v>18.399999999999999</v>
      </c>
    </row>
    <row r="45" spans="1:21" x14ac:dyDescent="0.25">
      <c r="A45" s="85">
        <v>34</v>
      </c>
      <c r="B45" s="132">
        <v>267</v>
      </c>
      <c r="C45" s="132">
        <v>136</v>
      </c>
      <c r="D45" s="132">
        <v>92.3</v>
      </c>
      <c r="E45" s="132">
        <v>70.5</v>
      </c>
      <c r="F45" s="132">
        <v>57.5</v>
      </c>
      <c r="G45" s="132">
        <v>48.8</v>
      </c>
      <c r="H45" s="132">
        <v>42.6</v>
      </c>
      <c r="I45" s="132">
        <v>37.9</v>
      </c>
      <c r="J45" s="132">
        <v>34.299999999999997</v>
      </c>
      <c r="K45" s="132">
        <v>31.4</v>
      </c>
      <c r="L45" s="132">
        <v>29.1</v>
      </c>
      <c r="M45" s="132">
        <v>27.1</v>
      </c>
      <c r="N45" s="132">
        <v>25.5</v>
      </c>
      <c r="O45" s="132">
        <v>24.1</v>
      </c>
      <c r="P45" s="132">
        <v>22.9</v>
      </c>
      <c r="Q45" s="132">
        <v>21.8</v>
      </c>
      <c r="R45" s="132">
        <v>20.9</v>
      </c>
      <c r="S45" s="132">
        <v>20.100000000000001</v>
      </c>
      <c r="T45" s="132">
        <v>19.3</v>
      </c>
      <c r="U45" s="132">
        <v>18.7</v>
      </c>
    </row>
    <row r="46" spans="1:21" x14ac:dyDescent="0.25">
      <c r="A46" s="85">
        <v>35</v>
      </c>
      <c r="B46" s="132">
        <v>270.8</v>
      </c>
      <c r="C46" s="132">
        <v>137.9</v>
      </c>
      <c r="D46" s="132">
        <v>93.6</v>
      </c>
      <c r="E46" s="132">
        <v>71.5</v>
      </c>
      <c r="F46" s="132">
        <v>58.3</v>
      </c>
      <c r="G46" s="132">
        <v>49.5</v>
      </c>
      <c r="H46" s="132">
        <v>43.2</v>
      </c>
      <c r="I46" s="132">
        <v>38.5</v>
      </c>
      <c r="J46" s="132">
        <v>34.799999999999997</v>
      </c>
      <c r="K46" s="132">
        <v>31.9</v>
      </c>
      <c r="L46" s="132">
        <v>29.5</v>
      </c>
      <c r="M46" s="132">
        <v>27.5</v>
      </c>
      <c r="N46" s="132">
        <v>25.9</v>
      </c>
      <c r="O46" s="132">
        <v>24.4</v>
      </c>
      <c r="P46" s="132">
        <v>23.2</v>
      </c>
      <c r="Q46" s="132">
        <v>22.1</v>
      </c>
      <c r="R46" s="132">
        <v>21.2</v>
      </c>
      <c r="S46" s="132">
        <v>20.399999999999999</v>
      </c>
      <c r="T46" s="132">
        <v>19.600000000000001</v>
      </c>
      <c r="U46" s="132">
        <v>19</v>
      </c>
    </row>
    <row r="47" spans="1:21" x14ac:dyDescent="0.25">
      <c r="A47" s="85">
        <v>36</v>
      </c>
      <c r="B47" s="132">
        <v>274.60000000000002</v>
      </c>
      <c r="C47" s="132">
        <v>139.80000000000001</v>
      </c>
      <c r="D47" s="132">
        <v>95</v>
      </c>
      <c r="E47" s="132">
        <v>72.5</v>
      </c>
      <c r="F47" s="132">
        <v>59.1</v>
      </c>
      <c r="G47" s="132">
        <v>50.2</v>
      </c>
      <c r="H47" s="132">
        <v>43.8</v>
      </c>
      <c r="I47" s="132">
        <v>39</v>
      </c>
      <c r="J47" s="132">
        <v>35.299999999999997</v>
      </c>
      <c r="K47" s="132">
        <v>32.299999999999997</v>
      </c>
      <c r="L47" s="132">
        <v>29.9</v>
      </c>
      <c r="M47" s="132">
        <v>27.9</v>
      </c>
      <c r="N47" s="132">
        <v>26.2</v>
      </c>
      <c r="O47" s="132">
        <v>24.8</v>
      </c>
      <c r="P47" s="132">
        <v>23.5</v>
      </c>
      <c r="Q47" s="132">
        <v>22.5</v>
      </c>
      <c r="R47" s="132">
        <v>21.5</v>
      </c>
      <c r="S47" s="132">
        <v>20.7</v>
      </c>
      <c r="T47" s="132">
        <v>19.899999999999999</v>
      </c>
      <c r="U47" s="132">
        <v>19.2</v>
      </c>
    </row>
    <row r="48" spans="1:21" x14ac:dyDescent="0.25">
      <c r="A48" s="85">
        <v>37</v>
      </c>
      <c r="B48" s="132">
        <v>278.39999999999998</v>
      </c>
      <c r="C48" s="132">
        <v>141.80000000000001</v>
      </c>
      <c r="D48" s="132">
        <v>96.3</v>
      </c>
      <c r="E48" s="132">
        <v>73.599999999999994</v>
      </c>
      <c r="F48" s="132">
        <v>59.9</v>
      </c>
      <c r="G48" s="132">
        <v>50.9</v>
      </c>
      <c r="H48" s="132">
        <v>44.4</v>
      </c>
      <c r="I48" s="132">
        <v>39.6</v>
      </c>
      <c r="J48" s="132">
        <v>35.799999999999997</v>
      </c>
      <c r="K48" s="132">
        <v>32.799999999999997</v>
      </c>
      <c r="L48" s="132">
        <v>30.4</v>
      </c>
      <c r="M48" s="132">
        <v>28.3</v>
      </c>
      <c r="N48" s="132">
        <v>26.6</v>
      </c>
      <c r="O48" s="132">
        <v>25.1</v>
      </c>
      <c r="P48" s="132">
        <v>23.9</v>
      </c>
      <c r="Q48" s="132">
        <v>22.8</v>
      </c>
      <c r="R48" s="132">
        <v>21.8</v>
      </c>
      <c r="S48" s="132">
        <v>21</v>
      </c>
      <c r="T48" s="132">
        <v>20.2</v>
      </c>
      <c r="U48" s="132">
        <v>19.5</v>
      </c>
    </row>
    <row r="49" spans="1:21" x14ac:dyDescent="0.25">
      <c r="A49" s="85">
        <v>38</v>
      </c>
      <c r="B49" s="132">
        <v>282.3</v>
      </c>
      <c r="C49" s="132">
        <v>143.80000000000001</v>
      </c>
      <c r="D49" s="132">
        <v>97.7</v>
      </c>
      <c r="E49" s="132">
        <v>74.599999999999994</v>
      </c>
      <c r="F49" s="132">
        <v>60.8</v>
      </c>
      <c r="G49" s="132">
        <v>51.6</v>
      </c>
      <c r="H49" s="132">
        <v>45</v>
      </c>
      <c r="I49" s="132">
        <v>40.1</v>
      </c>
      <c r="J49" s="132">
        <v>36.299999999999997</v>
      </c>
      <c r="K49" s="132">
        <v>33.299999999999997</v>
      </c>
      <c r="L49" s="132">
        <v>30.8</v>
      </c>
      <c r="M49" s="132">
        <v>28.7</v>
      </c>
      <c r="N49" s="132">
        <v>27</v>
      </c>
      <c r="O49" s="132">
        <v>25.5</v>
      </c>
      <c r="P49" s="132">
        <v>24.2</v>
      </c>
      <c r="Q49" s="132">
        <v>23.1</v>
      </c>
      <c r="R49" s="132">
        <v>22.2</v>
      </c>
      <c r="S49" s="132">
        <v>21.3</v>
      </c>
      <c r="T49" s="132">
        <v>20.5</v>
      </c>
      <c r="U49" s="132">
        <v>19.8</v>
      </c>
    </row>
    <row r="50" spans="1:21" x14ac:dyDescent="0.25">
      <c r="A50" s="85">
        <v>39</v>
      </c>
      <c r="B50" s="132">
        <v>286.3</v>
      </c>
      <c r="C50" s="132">
        <v>145.80000000000001</v>
      </c>
      <c r="D50" s="132">
        <v>99</v>
      </c>
      <c r="E50" s="132">
        <v>75.7</v>
      </c>
      <c r="F50" s="132">
        <v>61.7</v>
      </c>
      <c r="G50" s="132">
        <v>52.3</v>
      </c>
      <c r="H50" s="132">
        <v>45.7</v>
      </c>
      <c r="I50" s="132">
        <v>40.700000000000003</v>
      </c>
      <c r="J50" s="132">
        <v>36.799999999999997</v>
      </c>
      <c r="K50" s="132">
        <v>33.799999999999997</v>
      </c>
      <c r="L50" s="132">
        <v>31.2</v>
      </c>
      <c r="M50" s="132">
        <v>29.2</v>
      </c>
      <c r="N50" s="132">
        <v>27.4</v>
      </c>
      <c r="O50" s="132">
        <v>25.9</v>
      </c>
      <c r="P50" s="132">
        <v>24.6</v>
      </c>
      <c r="Q50" s="132">
        <v>23.5</v>
      </c>
      <c r="R50" s="132">
        <v>22.5</v>
      </c>
      <c r="S50" s="132">
        <v>21.6</v>
      </c>
      <c r="T50" s="132">
        <v>20.8</v>
      </c>
      <c r="U50" s="132">
        <v>20.2</v>
      </c>
    </row>
    <row r="51" spans="1:21" x14ac:dyDescent="0.25">
      <c r="A51" s="85">
        <v>40</v>
      </c>
      <c r="B51" s="132">
        <v>290.3</v>
      </c>
      <c r="C51" s="132">
        <v>147.9</v>
      </c>
      <c r="D51" s="132">
        <v>100.4</v>
      </c>
      <c r="E51" s="132">
        <v>76.7</v>
      </c>
      <c r="F51" s="132">
        <v>62.5</v>
      </c>
      <c r="G51" s="132">
        <v>53.1</v>
      </c>
      <c r="H51" s="132">
        <v>46.3</v>
      </c>
      <c r="I51" s="132">
        <v>41.3</v>
      </c>
      <c r="J51" s="132">
        <v>37.4</v>
      </c>
      <c r="K51" s="132">
        <v>34.200000000000003</v>
      </c>
      <c r="L51" s="132">
        <v>31.7</v>
      </c>
      <c r="M51" s="132">
        <v>29.6</v>
      </c>
      <c r="N51" s="132">
        <v>27.8</v>
      </c>
      <c r="O51" s="132">
        <v>26.3</v>
      </c>
      <c r="P51" s="132">
        <v>25</v>
      </c>
      <c r="Q51" s="132">
        <v>23.8</v>
      </c>
      <c r="R51" s="132">
        <v>22.8</v>
      </c>
      <c r="S51" s="132">
        <v>21.9</v>
      </c>
      <c r="T51" s="132">
        <v>21.2</v>
      </c>
      <c r="U51" s="132">
        <v>20.5</v>
      </c>
    </row>
    <row r="52" spans="1:21" x14ac:dyDescent="0.25">
      <c r="A52" s="85">
        <v>41</v>
      </c>
      <c r="B52" s="132">
        <v>294.3</v>
      </c>
      <c r="C52" s="132">
        <v>150</v>
      </c>
      <c r="D52" s="132">
        <v>101.9</v>
      </c>
      <c r="E52" s="132">
        <v>77.8</v>
      </c>
      <c r="F52" s="132">
        <v>63.4</v>
      </c>
      <c r="G52" s="132">
        <v>53.8</v>
      </c>
      <c r="H52" s="132">
        <v>47</v>
      </c>
      <c r="I52" s="132">
        <v>41.9</v>
      </c>
      <c r="J52" s="132">
        <v>37.9</v>
      </c>
      <c r="K52" s="132">
        <v>34.700000000000003</v>
      </c>
      <c r="L52" s="132">
        <v>32.200000000000003</v>
      </c>
      <c r="M52" s="132">
        <v>30</v>
      </c>
      <c r="N52" s="132">
        <v>28.2</v>
      </c>
      <c r="O52" s="132">
        <v>26.7</v>
      </c>
      <c r="P52" s="132">
        <v>25.3</v>
      </c>
      <c r="Q52" s="132">
        <v>24.2</v>
      </c>
      <c r="R52" s="132">
        <v>23.2</v>
      </c>
      <c r="S52" s="132">
        <v>22.3</v>
      </c>
      <c r="T52" s="132">
        <v>21.5</v>
      </c>
      <c r="U52" s="132">
        <v>20.8</v>
      </c>
    </row>
    <row r="53" spans="1:21" x14ac:dyDescent="0.25">
      <c r="A53" s="85">
        <v>42</v>
      </c>
      <c r="B53" s="132">
        <v>298.39999999999998</v>
      </c>
      <c r="C53" s="132">
        <v>152.1</v>
      </c>
      <c r="D53" s="132">
        <v>103.3</v>
      </c>
      <c r="E53" s="132">
        <v>78.900000000000006</v>
      </c>
      <c r="F53" s="132">
        <v>64.3</v>
      </c>
      <c r="G53" s="132">
        <v>54.6</v>
      </c>
      <c r="H53" s="132">
        <v>47.7</v>
      </c>
      <c r="I53" s="132">
        <v>42.5</v>
      </c>
      <c r="J53" s="132">
        <v>38.5</v>
      </c>
      <c r="K53" s="132">
        <v>35.299999999999997</v>
      </c>
      <c r="L53" s="132">
        <v>32.6</v>
      </c>
      <c r="M53" s="132">
        <v>30.5</v>
      </c>
      <c r="N53" s="132">
        <v>28.6</v>
      </c>
      <c r="O53" s="132">
        <v>27.1</v>
      </c>
      <c r="P53" s="132">
        <v>25.7</v>
      </c>
      <c r="Q53" s="132">
        <v>24.6</v>
      </c>
      <c r="R53" s="132">
        <v>23.5</v>
      </c>
      <c r="S53" s="132">
        <v>22.6</v>
      </c>
      <c r="T53" s="132">
        <v>21.8</v>
      </c>
      <c r="U53" s="132">
        <v>21.1</v>
      </c>
    </row>
    <row r="54" spans="1:21" x14ac:dyDescent="0.25">
      <c r="A54" s="85">
        <v>43</v>
      </c>
      <c r="B54" s="132">
        <v>302.60000000000002</v>
      </c>
      <c r="C54" s="132">
        <v>154.19999999999999</v>
      </c>
      <c r="D54" s="132">
        <v>104.7</v>
      </c>
      <c r="E54" s="132">
        <v>80</v>
      </c>
      <c r="F54" s="132">
        <v>65.2</v>
      </c>
      <c r="G54" s="132">
        <v>55.4</v>
      </c>
      <c r="H54" s="132">
        <v>48.4</v>
      </c>
      <c r="I54" s="132">
        <v>43.1</v>
      </c>
      <c r="J54" s="132">
        <v>39</v>
      </c>
      <c r="K54" s="132">
        <v>35.799999999999997</v>
      </c>
      <c r="L54" s="132">
        <v>33.1</v>
      </c>
      <c r="M54" s="132">
        <v>30.9</v>
      </c>
      <c r="N54" s="132">
        <v>29.1</v>
      </c>
      <c r="O54" s="132">
        <v>27.5</v>
      </c>
      <c r="P54" s="132">
        <v>26.1</v>
      </c>
      <c r="Q54" s="132">
        <v>25</v>
      </c>
      <c r="R54" s="132">
        <v>23.9</v>
      </c>
      <c r="S54" s="132">
        <v>23</v>
      </c>
      <c r="T54" s="132">
        <v>22.2</v>
      </c>
      <c r="U54" s="132">
        <v>21.5</v>
      </c>
    </row>
    <row r="55" spans="1:21" x14ac:dyDescent="0.25">
      <c r="A55" s="85">
        <v>44</v>
      </c>
      <c r="B55" s="132">
        <v>306.8</v>
      </c>
      <c r="C55" s="132">
        <v>156.30000000000001</v>
      </c>
      <c r="D55" s="132">
        <v>106.2</v>
      </c>
      <c r="E55" s="132">
        <v>81.2</v>
      </c>
      <c r="F55" s="132">
        <v>66.2</v>
      </c>
      <c r="G55" s="132">
        <v>56.2</v>
      </c>
      <c r="H55" s="132">
        <v>49</v>
      </c>
      <c r="I55" s="132">
        <v>43.7</v>
      </c>
      <c r="J55" s="132">
        <v>39.6</v>
      </c>
      <c r="K55" s="132">
        <v>36.299999999999997</v>
      </c>
      <c r="L55" s="132">
        <v>33.6</v>
      </c>
      <c r="M55" s="132">
        <v>31.4</v>
      </c>
      <c r="N55" s="132">
        <v>29.5</v>
      </c>
      <c r="O55" s="132">
        <v>27.9</v>
      </c>
      <c r="P55" s="132">
        <v>26.5</v>
      </c>
      <c r="Q55" s="132">
        <v>25.4</v>
      </c>
      <c r="R55" s="132">
        <v>24.3</v>
      </c>
      <c r="S55" s="132">
        <v>23.4</v>
      </c>
      <c r="T55" s="132">
        <v>22.6</v>
      </c>
      <c r="U55" s="132">
        <v>21.8</v>
      </c>
    </row>
    <row r="56" spans="1:21" x14ac:dyDescent="0.25">
      <c r="A56" s="85">
        <v>45</v>
      </c>
      <c r="B56" s="132">
        <v>311.10000000000002</v>
      </c>
      <c r="C56" s="132">
        <v>158.5</v>
      </c>
      <c r="D56" s="132">
        <v>107.7</v>
      </c>
      <c r="E56" s="132">
        <v>82.3</v>
      </c>
      <c r="F56" s="132">
        <v>67.099999999999994</v>
      </c>
      <c r="G56" s="132">
        <v>57</v>
      </c>
      <c r="H56" s="132">
        <v>49.8</v>
      </c>
      <c r="I56" s="132">
        <v>44.4</v>
      </c>
      <c r="J56" s="132">
        <v>40.200000000000003</v>
      </c>
      <c r="K56" s="132">
        <v>36.799999999999997</v>
      </c>
      <c r="L56" s="132">
        <v>34.1</v>
      </c>
      <c r="M56" s="132">
        <v>31.9</v>
      </c>
      <c r="N56" s="132">
        <v>30</v>
      </c>
      <c r="O56" s="132">
        <v>28.4</v>
      </c>
      <c r="P56" s="132">
        <v>27</v>
      </c>
      <c r="Q56" s="132">
        <v>25.8</v>
      </c>
      <c r="R56" s="132">
        <v>24.7</v>
      </c>
      <c r="S56" s="132">
        <v>23.8</v>
      </c>
      <c r="T56" s="132">
        <v>22.9</v>
      </c>
      <c r="U56" s="132"/>
    </row>
    <row r="57" spans="1:21" x14ac:dyDescent="0.25">
      <c r="A57" s="85">
        <v>46</v>
      </c>
      <c r="B57" s="132">
        <v>315.39999999999998</v>
      </c>
      <c r="C57" s="132">
        <v>160.69999999999999</v>
      </c>
      <c r="D57" s="132">
        <v>109.2</v>
      </c>
      <c r="E57" s="132">
        <v>83.5</v>
      </c>
      <c r="F57" s="132">
        <v>68.099999999999994</v>
      </c>
      <c r="G57" s="132">
        <v>57.8</v>
      </c>
      <c r="H57" s="132">
        <v>50.5</v>
      </c>
      <c r="I57" s="132">
        <v>45</v>
      </c>
      <c r="J57" s="132">
        <v>40.799999999999997</v>
      </c>
      <c r="K57" s="132">
        <v>37.4</v>
      </c>
      <c r="L57" s="132">
        <v>34.6</v>
      </c>
      <c r="M57" s="132">
        <v>32.4</v>
      </c>
      <c r="N57" s="132">
        <v>30.4</v>
      </c>
      <c r="O57" s="132">
        <v>28.8</v>
      </c>
      <c r="P57" s="132">
        <v>27.4</v>
      </c>
      <c r="Q57" s="132">
        <v>26.2</v>
      </c>
      <c r="R57" s="132">
        <v>25.1</v>
      </c>
      <c r="S57" s="132">
        <v>24.2</v>
      </c>
      <c r="T57" s="132"/>
      <c r="U57" s="132"/>
    </row>
    <row r="58" spans="1:21" x14ac:dyDescent="0.25">
      <c r="A58" s="85">
        <v>47</v>
      </c>
      <c r="B58" s="132">
        <v>319.8</v>
      </c>
      <c r="C58" s="132">
        <v>163</v>
      </c>
      <c r="D58" s="132">
        <v>110.8</v>
      </c>
      <c r="E58" s="132">
        <v>84.7</v>
      </c>
      <c r="F58" s="132">
        <v>69</v>
      </c>
      <c r="G58" s="132">
        <v>58.6</v>
      </c>
      <c r="H58" s="132">
        <v>51.2</v>
      </c>
      <c r="I58" s="132">
        <v>45.7</v>
      </c>
      <c r="J58" s="132">
        <v>41.4</v>
      </c>
      <c r="K58" s="132">
        <v>38</v>
      </c>
      <c r="L58" s="132">
        <v>35.200000000000003</v>
      </c>
      <c r="M58" s="132">
        <v>32.9</v>
      </c>
      <c r="N58" s="132">
        <v>30.9</v>
      </c>
      <c r="O58" s="132">
        <v>29.3</v>
      </c>
      <c r="P58" s="132">
        <v>27.9</v>
      </c>
      <c r="Q58" s="132">
        <v>26.6</v>
      </c>
      <c r="R58" s="132">
        <v>25.5</v>
      </c>
      <c r="S58" s="132"/>
      <c r="T58" s="132"/>
      <c r="U58" s="132"/>
    </row>
    <row r="59" spans="1:21" x14ac:dyDescent="0.25">
      <c r="A59" s="85">
        <v>48</v>
      </c>
      <c r="B59" s="132">
        <v>324.3</v>
      </c>
      <c r="C59" s="132">
        <v>165.3</v>
      </c>
      <c r="D59" s="132">
        <v>112.3</v>
      </c>
      <c r="E59" s="132">
        <v>85.9</v>
      </c>
      <c r="F59" s="132">
        <v>70</v>
      </c>
      <c r="G59" s="132">
        <v>59.5</v>
      </c>
      <c r="H59" s="132">
        <v>52</v>
      </c>
      <c r="I59" s="132">
        <v>46.4</v>
      </c>
      <c r="J59" s="132">
        <v>42</v>
      </c>
      <c r="K59" s="132">
        <v>38.6</v>
      </c>
      <c r="L59" s="132">
        <v>35.700000000000003</v>
      </c>
      <c r="M59" s="132">
        <v>33.4</v>
      </c>
      <c r="N59" s="132">
        <v>31.4</v>
      </c>
      <c r="O59" s="132">
        <v>29.8</v>
      </c>
      <c r="P59" s="132">
        <v>28.3</v>
      </c>
      <c r="Q59" s="132">
        <v>27.1</v>
      </c>
      <c r="R59" s="132"/>
      <c r="S59" s="132"/>
      <c r="T59" s="132"/>
      <c r="U59" s="132"/>
    </row>
    <row r="60" spans="1:21" x14ac:dyDescent="0.25">
      <c r="A60" s="85">
        <v>49</v>
      </c>
      <c r="B60" s="132">
        <v>328.8</v>
      </c>
      <c r="C60" s="132">
        <v>167.6</v>
      </c>
      <c r="D60" s="132">
        <v>113.9</v>
      </c>
      <c r="E60" s="132">
        <v>87.1</v>
      </c>
      <c r="F60" s="132">
        <v>71.099999999999994</v>
      </c>
      <c r="G60" s="132">
        <v>60.4</v>
      </c>
      <c r="H60" s="132">
        <v>52.8</v>
      </c>
      <c r="I60" s="132">
        <v>47.1</v>
      </c>
      <c r="J60" s="132">
        <v>42.7</v>
      </c>
      <c r="K60" s="132">
        <v>39.200000000000003</v>
      </c>
      <c r="L60" s="132">
        <v>36.299999999999997</v>
      </c>
      <c r="M60" s="132">
        <v>34</v>
      </c>
      <c r="N60" s="132">
        <v>32</v>
      </c>
      <c r="O60" s="132">
        <v>30.3</v>
      </c>
      <c r="P60" s="132">
        <v>28.8</v>
      </c>
      <c r="Q60" s="132"/>
      <c r="R60" s="132"/>
      <c r="S60" s="132"/>
      <c r="T60" s="132"/>
      <c r="U60" s="132"/>
    </row>
    <row r="61" spans="1:21" x14ac:dyDescent="0.25">
      <c r="A61" s="85">
        <v>50</v>
      </c>
      <c r="B61" s="132">
        <v>333.5</v>
      </c>
      <c r="C61" s="132">
        <v>170.1</v>
      </c>
      <c r="D61" s="132">
        <v>115.6</v>
      </c>
      <c r="E61" s="132">
        <v>88.4</v>
      </c>
      <c r="F61" s="132">
        <v>72.2</v>
      </c>
      <c r="G61" s="132">
        <v>61.3</v>
      </c>
      <c r="H61" s="132">
        <v>53.6</v>
      </c>
      <c r="I61" s="132">
        <v>47.9</v>
      </c>
      <c r="J61" s="132">
        <v>43.4</v>
      </c>
      <c r="K61" s="132">
        <v>39.799999999999997</v>
      </c>
      <c r="L61" s="132">
        <v>36.9</v>
      </c>
      <c r="M61" s="132">
        <v>34.5</v>
      </c>
      <c r="N61" s="132">
        <v>32.5</v>
      </c>
      <c r="O61" s="132">
        <v>30.8</v>
      </c>
      <c r="P61" s="132"/>
      <c r="Q61" s="132"/>
      <c r="R61" s="132"/>
      <c r="S61" s="132"/>
      <c r="T61" s="132"/>
      <c r="U61" s="132"/>
    </row>
    <row r="62" spans="1:21" x14ac:dyDescent="0.25">
      <c r="A62" s="85">
        <v>51</v>
      </c>
      <c r="B62" s="132">
        <v>338.2</v>
      </c>
      <c r="C62" s="132">
        <v>172.5</v>
      </c>
      <c r="D62" s="132">
        <v>117.3</v>
      </c>
      <c r="E62" s="132">
        <v>89.8</v>
      </c>
      <c r="F62" s="132">
        <v>73.3</v>
      </c>
      <c r="G62" s="132">
        <v>62.3</v>
      </c>
      <c r="H62" s="132">
        <v>54.5</v>
      </c>
      <c r="I62" s="132">
        <v>48.6</v>
      </c>
      <c r="J62" s="132">
        <v>44.1</v>
      </c>
      <c r="K62" s="132">
        <v>40.5</v>
      </c>
      <c r="L62" s="132">
        <v>37.6</v>
      </c>
      <c r="M62" s="132">
        <v>35.1</v>
      </c>
      <c r="N62" s="132">
        <v>33.1</v>
      </c>
      <c r="O62" s="132"/>
      <c r="P62" s="132"/>
      <c r="Q62" s="132"/>
      <c r="R62" s="132"/>
      <c r="S62" s="132"/>
      <c r="T62" s="132"/>
      <c r="U62" s="132"/>
    </row>
    <row r="63" spans="1:21" x14ac:dyDescent="0.25">
      <c r="A63" s="85">
        <v>52</v>
      </c>
      <c r="B63" s="132">
        <v>343</v>
      </c>
      <c r="C63" s="132">
        <v>175</v>
      </c>
      <c r="D63" s="132">
        <v>119</v>
      </c>
      <c r="E63" s="132">
        <v>91.1</v>
      </c>
      <c r="F63" s="132">
        <v>74.400000000000006</v>
      </c>
      <c r="G63" s="132">
        <v>63.2</v>
      </c>
      <c r="H63" s="132">
        <v>55.3</v>
      </c>
      <c r="I63" s="132">
        <v>49.4</v>
      </c>
      <c r="J63" s="132">
        <v>44.8</v>
      </c>
      <c r="K63" s="132">
        <v>41.2</v>
      </c>
      <c r="L63" s="132">
        <v>38.200000000000003</v>
      </c>
      <c r="M63" s="132">
        <v>35.700000000000003</v>
      </c>
      <c r="N63" s="132"/>
      <c r="O63" s="132"/>
      <c r="P63" s="132"/>
      <c r="Q63" s="132"/>
      <c r="R63" s="132"/>
      <c r="S63" s="132"/>
      <c r="T63" s="132"/>
      <c r="U63" s="132"/>
    </row>
    <row r="64" spans="1:21" x14ac:dyDescent="0.25">
      <c r="A64" s="85">
        <v>53</v>
      </c>
      <c r="B64" s="132">
        <v>347.9</v>
      </c>
      <c r="C64" s="132">
        <v>177.5</v>
      </c>
      <c r="D64" s="132">
        <v>120.8</v>
      </c>
      <c r="E64" s="132">
        <v>92.5</v>
      </c>
      <c r="F64" s="132">
        <v>75.5</v>
      </c>
      <c r="G64" s="132">
        <v>64.2</v>
      </c>
      <c r="H64" s="132">
        <v>56.2</v>
      </c>
      <c r="I64" s="132">
        <v>50.2</v>
      </c>
      <c r="J64" s="132">
        <v>45.6</v>
      </c>
      <c r="K64" s="132">
        <v>41.9</v>
      </c>
      <c r="L64" s="132">
        <v>38.799999999999997</v>
      </c>
      <c r="M64" s="132"/>
      <c r="N64" s="132"/>
      <c r="O64" s="132"/>
      <c r="P64" s="132"/>
      <c r="Q64" s="132"/>
      <c r="R64" s="132"/>
      <c r="S64" s="132"/>
      <c r="T64" s="132"/>
      <c r="U64" s="132"/>
    </row>
    <row r="65" spans="1:21" x14ac:dyDescent="0.25">
      <c r="A65" s="85">
        <v>54</v>
      </c>
      <c r="B65" s="132">
        <v>352.9</v>
      </c>
      <c r="C65" s="132">
        <v>180.1</v>
      </c>
      <c r="D65" s="132">
        <v>122.6</v>
      </c>
      <c r="E65" s="132">
        <v>93.9</v>
      </c>
      <c r="F65" s="132">
        <v>76.7</v>
      </c>
      <c r="G65" s="132">
        <v>65.2</v>
      </c>
      <c r="H65" s="132">
        <v>57.1</v>
      </c>
      <c r="I65" s="132">
        <v>51</v>
      </c>
      <c r="J65" s="132">
        <v>46.3</v>
      </c>
      <c r="K65" s="132">
        <v>42.6</v>
      </c>
      <c r="L65" s="132"/>
      <c r="M65" s="132"/>
      <c r="N65" s="132"/>
      <c r="O65" s="132"/>
      <c r="P65" s="132"/>
      <c r="Q65" s="132"/>
      <c r="R65" s="132"/>
      <c r="S65" s="132"/>
      <c r="T65" s="132"/>
      <c r="U65" s="132"/>
    </row>
    <row r="66" spans="1:21" x14ac:dyDescent="0.25">
      <c r="A66" s="85">
        <v>55</v>
      </c>
      <c r="B66" s="132">
        <v>357.9</v>
      </c>
      <c r="C66" s="132">
        <v>182.7</v>
      </c>
      <c r="D66" s="132">
        <v>124.4</v>
      </c>
      <c r="E66" s="132">
        <v>95.3</v>
      </c>
      <c r="F66" s="132">
        <v>77.900000000000006</v>
      </c>
      <c r="G66" s="132">
        <v>66.3</v>
      </c>
      <c r="H66" s="132">
        <v>58</v>
      </c>
      <c r="I66" s="132">
        <v>51.9</v>
      </c>
      <c r="J66" s="132">
        <v>47.1</v>
      </c>
      <c r="K66" s="132"/>
      <c r="L66" s="132"/>
      <c r="M66" s="132"/>
      <c r="N66" s="132"/>
      <c r="O66" s="132"/>
      <c r="P66" s="132"/>
      <c r="Q66" s="132"/>
      <c r="R66" s="132"/>
      <c r="S66" s="132"/>
      <c r="T66" s="132"/>
      <c r="U66" s="132"/>
    </row>
    <row r="67" spans="1:21" x14ac:dyDescent="0.25">
      <c r="A67" s="85">
        <v>56</v>
      </c>
      <c r="B67" s="132">
        <v>363.1</v>
      </c>
      <c r="C67" s="132">
        <v>185.4</v>
      </c>
      <c r="D67" s="132">
        <v>126.3</v>
      </c>
      <c r="E67" s="132">
        <v>96.8</v>
      </c>
      <c r="F67" s="132">
        <v>79.099999999999994</v>
      </c>
      <c r="G67" s="132">
        <v>67.3</v>
      </c>
      <c r="H67" s="132">
        <v>59</v>
      </c>
      <c r="I67" s="132">
        <v>52.7</v>
      </c>
      <c r="J67" s="132"/>
      <c r="K67" s="132"/>
      <c r="L67" s="132"/>
      <c r="M67" s="132"/>
      <c r="N67" s="132"/>
      <c r="O67" s="132"/>
      <c r="P67" s="132"/>
      <c r="Q67" s="132"/>
      <c r="R67" s="132"/>
      <c r="S67" s="132"/>
      <c r="T67" s="132"/>
      <c r="U67" s="132"/>
    </row>
    <row r="68" spans="1:21" x14ac:dyDescent="0.25">
      <c r="A68" s="85">
        <v>57</v>
      </c>
      <c r="B68" s="132">
        <v>368.4</v>
      </c>
      <c r="C68" s="132">
        <v>188.2</v>
      </c>
      <c r="D68" s="132">
        <v>128.19999999999999</v>
      </c>
      <c r="E68" s="132">
        <v>98.3</v>
      </c>
      <c r="F68" s="132">
        <v>80.400000000000006</v>
      </c>
      <c r="G68" s="132">
        <v>68.400000000000006</v>
      </c>
      <c r="H68" s="132">
        <v>60</v>
      </c>
      <c r="I68" s="132"/>
      <c r="J68" s="132"/>
      <c r="K68" s="132"/>
      <c r="L68" s="132"/>
      <c r="M68" s="132"/>
      <c r="N68" s="132"/>
      <c r="O68" s="132"/>
      <c r="P68" s="132"/>
      <c r="Q68" s="132"/>
      <c r="R68" s="132"/>
      <c r="S68" s="132"/>
      <c r="T68" s="132"/>
      <c r="U68" s="132"/>
    </row>
    <row r="69" spans="1:21" x14ac:dyDescent="0.25">
      <c r="A69" s="85">
        <v>58</v>
      </c>
      <c r="B69" s="132">
        <v>373.9</v>
      </c>
      <c r="C69" s="132">
        <v>191.1</v>
      </c>
      <c r="D69" s="132">
        <v>130.19999999999999</v>
      </c>
      <c r="E69" s="132">
        <v>99.8</v>
      </c>
      <c r="F69" s="132">
        <v>81.7</v>
      </c>
      <c r="G69" s="132">
        <v>69.599999999999994</v>
      </c>
      <c r="H69" s="132"/>
      <c r="I69" s="132"/>
      <c r="J69" s="132"/>
      <c r="K69" s="132"/>
      <c r="L69" s="132"/>
      <c r="M69" s="132"/>
      <c r="N69" s="132"/>
      <c r="O69" s="132"/>
      <c r="P69" s="132"/>
      <c r="Q69" s="132"/>
      <c r="R69" s="132"/>
      <c r="S69" s="132"/>
      <c r="T69" s="132"/>
      <c r="U69" s="132"/>
    </row>
    <row r="70" spans="1:21" x14ac:dyDescent="0.25">
      <c r="A70" s="85">
        <v>59</v>
      </c>
      <c r="B70" s="132">
        <v>379.5</v>
      </c>
      <c r="C70" s="132">
        <v>194</v>
      </c>
      <c r="D70" s="132">
        <v>132.30000000000001</v>
      </c>
      <c r="E70" s="132">
        <v>101.4</v>
      </c>
      <c r="F70" s="132">
        <v>83</v>
      </c>
      <c r="G70" s="132"/>
      <c r="H70" s="132"/>
      <c r="I70" s="132"/>
      <c r="J70" s="132"/>
      <c r="K70" s="132"/>
      <c r="L70" s="132"/>
      <c r="M70" s="132"/>
      <c r="N70" s="132"/>
      <c r="O70" s="132"/>
      <c r="P70" s="132"/>
      <c r="Q70" s="132"/>
      <c r="R70" s="132"/>
      <c r="S70" s="132"/>
      <c r="T70" s="132"/>
      <c r="U70" s="132"/>
    </row>
    <row r="71" spans="1:21" x14ac:dyDescent="0.25">
      <c r="A71" s="85">
        <v>60</v>
      </c>
      <c r="B71" s="132">
        <v>385.4</v>
      </c>
      <c r="C71" s="132">
        <v>197.1</v>
      </c>
      <c r="D71" s="132">
        <v>134.4</v>
      </c>
      <c r="E71" s="132">
        <v>103.1</v>
      </c>
      <c r="F71" s="132"/>
      <c r="G71" s="132"/>
      <c r="H71" s="132"/>
      <c r="I71" s="132"/>
      <c r="J71" s="132"/>
      <c r="K71" s="132"/>
      <c r="L71" s="132"/>
      <c r="M71" s="132"/>
      <c r="N71" s="132"/>
      <c r="O71" s="132"/>
      <c r="P71" s="132"/>
      <c r="Q71" s="132"/>
      <c r="R71" s="132"/>
      <c r="S71" s="132"/>
      <c r="T71" s="132"/>
      <c r="U71" s="132"/>
    </row>
    <row r="72" spans="1:21" x14ac:dyDescent="0.25">
      <c r="A72" s="85">
        <v>61</v>
      </c>
      <c r="B72" s="132">
        <v>391.5</v>
      </c>
      <c r="C72" s="132">
        <v>200.3</v>
      </c>
      <c r="D72" s="132">
        <v>136.6</v>
      </c>
      <c r="E72" s="132"/>
      <c r="F72" s="132"/>
      <c r="G72" s="132"/>
      <c r="H72" s="132"/>
      <c r="I72" s="132"/>
      <c r="J72" s="132"/>
      <c r="K72" s="132"/>
      <c r="L72" s="132"/>
      <c r="M72" s="132"/>
      <c r="N72" s="132"/>
      <c r="O72" s="132"/>
      <c r="P72" s="132"/>
      <c r="Q72" s="132"/>
      <c r="R72" s="132"/>
      <c r="S72" s="132"/>
      <c r="T72" s="132"/>
      <c r="U72" s="132"/>
    </row>
    <row r="73" spans="1:21" x14ac:dyDescent="0.25">
      <c r="A73" s="85">
        <v>62</v>
      </c>
      <c r="B73" s="132">
        <v>398</v>
      </c>
      <c r="C73" s="132">
        <v>203.7</v>
      </c>
      <c r="D73" s="132"/>
      <c r="E73" s="132"/>
      <c r="F73" s="132"/>
      <c r="G73" s="132"/>
      <c r="H73" s="132"/>
      <c r="I73" s="132"/>
      <c r="J73" s="132"/>
      <c r="K73" s="132"/>
      <c r="L73" s="132"/>
      <c r="M73" s="132"/>
      <c r="N73" s="132"/>
      <c r="O73" s="132"/>
      <c r="P73" s="132"/>
      <c r="Q73" s="132"/>
      <c r="R73" s="132"/>
      <c r="S73" s="132"/>
      <c r="T73" s="132"/>
      <c r="U73" s="132"/>
    </row>
    <row r="74" spans="1:21" x14ac:dyDescent="0.25">
      <c r="A74" s="85">
        <v>63</v>
      </c>
      <c r="B74" s="132">
        <v>404.8</v>
      </c>
      <c r="C74" s="132"/>
      <c r="D74" s="132"/>
      <c r="E74" s="132"/>
      <c r="F74" s="132"/>
      <c r="G74" s="132"/>
      <c r="H74" s="132"/>
      <c r="I74" s="132"/>
      <c r="J74" s="132"/>
      <c r="K74" s="132"/>
      <c r="L74" s="132"/>
      <c r="M74" s="132"/>
      <c r="N74" s="132"/>
      <c r="O74" s="132"/>
      <c r="P74" s="132"/>
      <c r="Q74" s="132"/>
      <c r="R74" s="132"/>
      <c r="S74" s="132"/>
      <c r="T74" s="132"/>
      <c r="U74" s="132"/>
    </row>
  </sheetData>
  <sheetProtection algorithmName="SHA-512" hashValue="6T6ViRZ0i+Gz926VVhd2xMWAiBMxK8n8CL12t8g/2EGVKXwRRxUgaCbwO0n9bjb2i2+aI9W2MqZhCQ5UnkqvuQ==" saltValue="hQoSzz2x4H38LqXhBHybnQ==" spinCount="100000" sheet="1" objects="1" scenarios="1"/>
  <conditionalFormatting sqref="A26:A74">
    <cfRule type="expression" dxfId="669" priority="11" stopIfTrue="1">
      <formula>MOD(ROW(),2)=0</formula>
    </cfRule>
    <cfRule type="expression" dxfId="668" priority="12" stopIfTrue="1">
      <formula>MOD(ROW(),2)&lt;&gt;0</formula>
    </cfRule>
  </conditionalFormatting>
  <conditionalFormatting sqref="B26:U74">
    <cfRule type="expression" dxfId="667" priority="13" stopIfTrue="1">
      <formula>MOD(ROW(),2)=0</formula>
    </cfRule>
    <cfRule type="expression" dxfId="666" priority="14" stopIfTrue="1">
      <formula>MOD(ROW(),2)&lt;&gt;0</formula>
    </cfRule>
  </conditionalFormatting>
  <conditionalFormatting sqref="A6:A16 A18:A21">
    <cfRule type="expression" dxfId="665" priority="15" stopIfTrue="1">
      <formula>MOD(ROW(),2)=0</formula>
    </cfRule>
    <cfRule type="expression" dxfId="664" priority="16" stopIfTrue="1">
      <formula>MOD(ROW(),2)&lt;&gt;0</formula>
    </cfRule>
  </conditionalFormatting>
  <conditionalFormatting sqref="B6:U16 C17:U21">
    <cfRule type="expression" dxfId="663" priority="17" stopIfTrue="1">
      <formula>MOD(ROW(),2)=0</formula>
    </cfRule>
    <cfRule type="expression" dxfId="662" priority="18" stopIfTrue="1">
      <formula>MOD(ROW(),2)&lt;&gt;0</formula>
    </cfRule>
  </conditionalFormatting>
  <conditionalFormatting sqref="A17">
    <cfRule type="expression" dxfId="661" priority="9" stopIfTrue="1">
      <formula>MOD(ROW(),2)=0</formula>
    </cfRule>
    <cfRule type="expression" dxfId="660" priority="10" stopIfTrue="1">
      <formula>MOD(ROW(),2)&lt;&gt;0</formula>
    </cfRule>
  </conditionalFormatting>
  <conditionalFormatting sqref="B17">
    <cfRule type="expression" dxfId="659" priority="7" stopIfTrue="1">
      <formula>MOD(ROW(),2)=0</formula>
    </cfRule>
    <cfRule type="expression" dxfId="658" priority="8" stopIfTrue="1">
      <formula>MOD(ROW(),2)&lt;&gt;0</formula>
    </cfRule>
  </conditionalFormatting>
  <conditionalFormatting sqref="B18">
    <cfRule type="expression" dxfId="657" priority="5" stopIfTrue="1">
      <formula>MOD(ROW(),2)=0</formula>
    </cfRule>
    <cfRule type="expression" dxfId="656" priority="6" stopIfTrue="1">
      <formula>MOD(ROW(),2)&lt;&gt;0</formula>
    </cfRule>
  </conditionalFormatting>
  <conditionalFormatting sqref="B20:B21">
    <cfRule type="expression" dxfId="655" priority="3" stopIfTrue="1">
      <formula>MOD(ROW(),2)=0</formula>
    </cfRule>
    <cfRule type="expression" dxfId="654" priority="4" stopIfTrue="1">
      <formula>MOD(ROW(),2)&lt;&gt;0</formula>
    </cfRule>
  </conditionalFormatting>
  <conditionalFormatting sqref="B19">
    <cfRule type="expression" dxfId="653" priority="1" stopIfTrue="1">
      <formula>MOD(ROW(),2)=0</formula>
    </cfRule>
    <cfRule type="expression" dxfId="652" priority="2" stopIfTrue="1">
      <formula>MOD(ROW(),2)&lt;&gt;0</formula>
    </cfRule>
  </conditionalFormatting>
  <hyperlinks>
    <hyperlink ref="B24" location="Assumptions!A1" display="Assumptions" xr:uid="{B1B1DCF7-9B1E-4A40-9B9C-2201C7BDC8F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F368-6D21-483D-87AD-62A66B99A1D0}">
  <sheetPr codeName="Sheet93"/>
  <dimension ref="A1:V15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x-708</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597</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708</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598</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599</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261.7</v>
      </c>
      <c r="C27" s="132">
        <v>133.30000000000001</v>
      </c>
      <c r="D27" s="132">
        <v>90.5</v>
      </c>
      <c r="E27" s="132">
        <v>69.099999999999994</v>
      </c>
      <c r="F27" s="132">
        <v>56.3</v>
      </c>
      <c r="G27" s="132">
        <v>47.7</v>
      </c>
      <c r="H27" s="132">
        <v>41.7</v>
      </c>
      <c r="I27" s="132">
        <v>37.1</v>
      </c>
      <c r="J27" s="132">
        <v>33.6</v>
      </c>
      <c r="K27" s="132">
        <v>30.7</v>
      </c>
      <c r="L27" s="132">
        <v>28.4</v>
      </c>
      <c r="M27" s="132">
        <v>26.5</v>
      </c>
      <c r="N27" s="132">
        <v>24.9</v>
      </c>
      <c r="O27" s="132">
        <v>23.5</v>
      </c>
      <c r="P27" s="132">
        <v>22.3</v>
      </c>
      <c r="Q27" s="132">
        <v>21.3</v>
      </c>
      <c r="R27" s="132">
        <v>20.399999999999999</v>
      </c>
      <c r="S27" s="132">
        <v>19.5</v>
      </c>
      <c r="T27" s="132">
        <v>18.8</v>
      </c>
      <c r="U27" s="132">
        <v>18.2</v>
      </c>
    </row>
    <row r="28" spans="1:21" x14ac:dyDescent="0.25">
      <c r="A28" s="85">
        <v>17</v>
      </c>
      <c r="B28" s="132">
        <v>265.39999999999998</v>
      </c>
      <c r="C28" s="132">
        <v>135.1</v>
      </c>
      <c r="D28" s="132">
        <v>91.8</v>
      </c>
      <c r="E28" s="132">
        <v>70.099999999999994</v>
      </c>
      <c r="F28" s="132">
        <v>57.1</v>
      </c>
      <c r="G28" s="132">
        <v>48.4</v>
      </c>
      <c r="H28" s="132">
        <v>42.2</v>
      </c>
      <c r="I28" s="132">
        <v>37.6</v>
      </c>
      <c r="J28" s="132">
        <v>34</v>
      </c>
      <c r="K28" s="132">
        <v>31.2</v>
      </c>
      <c r="L28" s="132">
        <v>28.8</v>
      </c>
      <c r="M28" s="132">
        <v>26.9</v>
      </c>
      <c r="N28" s="132">
        <v>25.2</v>
      </c>
      <c r="O28" s="132">
        <v>23.8</v>
      </c>
      <c r="P28" s="132">
        <v>22.6</v>
      </c>
      <c r="Q28" s="132">
        <v>21.6</v>
      </c>
      <c r="R28" s="132">
        <v>20.6</v>
      </c>
      <c r="S28" s="132">
        <v>19.8</v>
      </c>
      <c r="T28" s="132">
        <v>19.100000000000001</v>
      </c>
      <c r="U28" s="132">
        <v>18.399999999999999</v>
      </c>
    </row>
    <row r="29" spans="1:21" x14ac:dyDescent="0.25">
      <c r="A29" s="85">
        <v>18</v>
      </c>
      <c r="B29" s="132">
        <v>269.10000000000002</v>
      </c>
      <c r="C29" s="132">
        <v>137</v>
      </c>
      <c r="D29" s="132">
        <v>93</v>
      </c>
      <c r="E29" s="132">
        <v>71.099999999999994</v>
      </c>
      <c r="F29" s="132">
        <v>57.9</v>
      </c>
      <c r="G29" s="132">
        <v>49.1</v>
      </c>
      <c r="H29" s="132">
        <v>42.8</v>
      </c>
      <c r="I29" s="132">
        <v>38.200000000000003</v>
      </c>
      <c r="J29" s="132">
        <v>34.5</v>
      </c>
      <c r="K29" s="132">
        <v>31.6</v>
      </c>
      <c r="L29" s="132">
        <v>29.2</v>
      </c>
      <c r="M29" s="132">
        <v>27.3</v>
      </c>
      <c r="N29" s="132">
        <v>25.6</v>
      </c>
      <c r="O29" s="132">
        <v>24.2</v>
      </c>
      <c r="P29" s="132">
        <v>23</v>
      </c>
      <c r="Q29" s="132">
        <v>21.9</v>
      </c>
      <c r="R29" s="132">
        <v>20.9</v>
      </c>
      <c r="S29" s="132">
        <v>20.100000000000001</v>
      </c>
      <c r="T29" s="132">
        <v>19.399999999999999</v>
      </c>
      <c r="U29" s="132">
        <v>18.7</v>
      </c>
    </row>
    <row r="30" spans="1:21" x14ac:dyDescent="0.25">
      <c r="A30" s="85">
        <v>19</v>
      </c>
      <c r="B30" s="132">
        <v>272.89999999999998</v>
      </c>
      <c r="C30" s="132">
        <v>139</v>
      </c>
      <c r="D30" s="132">
        <v>94.3</v>
      </c>
      <c r="E30" s="132">
        <v>72.099999999999994</v>
      </c>
      <c r="F30" s="132">
        <v>58.7</v>
      </c>
      <c r="G30" s="132">
        <v>49.8</v>
      </c>
      <c r="H30" s="132">
        <v>43.4</v>
      </c>
      <c r="I30" s="132">
        <v>38.700000000000003</v>
      </c>
      <c r="J30" s="132">
        <v>35</v>
      </c>
      <c r="K30" s="132">
        <v>32.1</v>
      </c>
      <c r="L30" s="132">
        <v>29.6</v>
      </c>
      <c r="M30" s="132">
        <v>27.6</v>
      </c>
      <c r="N30" s="132">
        <v>26</v>
      </c>
      <c r="O30" s="132">
        <v>24.5</v>
      </c>
      <c r="P30" s="132">
        <v>23.3</v>
      </c>
      <c r="Q30" s="132">
        <v>22.2</v>
      </c>
      <c r="R30" s="132">
        <v>21.2</v>
      </c>
      <c r="S30" s="132">
        <v>20.399999999999999</v>
      </c>
      <c r="T30" s="132">
        <v>19.600000000000001</v>
      </c>
      <c r="U30" s="132">
        <v>19</v>
      </c>
    </row>
    <row r="31" spans="1:21" x14ac:dyDescent="0.25">
      <c r="A31" s="85">
        <v>20</v>
      </c>
      <c r="B31" s="132">
        <v>276.7</v>
      </c>
      <c r="C31" s="132">
        <v>140.9</v>
      </c>
      <c r="D31" s="132">
        <v>95.7</v>
      </c>
      <c r="E31" s="132">
        <v>73.099999999999994</v>
      </c>
      <c r="F31" s="132">
        <v>59.5</v>
      </c>
      <c r="G31" s="132">
        <v>50.5</v>
      </c>
      <c r="H31" s="132">
        <v>44</v>
      </c>
      <c r="I31" s="132">
        <v>39.200000000000003</v>
      </c>
      <c r="J31" s="132">
        <v>35.5</v>
      </c>
      <c r="K31" s="132">
        <v>32.5</v>
      </c>
      <c r="L31" s="132">
        <v>30.1</v>
      </c>
      <c r="M31" s="132">
        <v>28</v>
      </c>
      <c r="N31" s="132">
        <v>26.3</v>
      </c>
      <c r="O31" s="132">
        <v>24.9</v>
      </c>
      <c r="P31" s="132">
        <v>23.6</v>
      </c>
      <c r="Q31" s="132">
        <v>22.5</v>
      </c>
      <c r="R31" s="132">
        <v>21.5</v>
      </c>
      <c r="S31" s="132">
        <v>20.7</v>
      </c>
      <c r="T31" s="132">
        <v>19.899999999999999</v>
      </c>
      <c r="U31" s="132">
        <v>19.2</v>
      </c>
    </row>
    <row r="32" spans="1:21" x14ac:dyDescent="0.25">
      <c r="A32" s="85">
        <v>21</v>
      </c>
      <c r="B32" s="132">
        <v>280.5</v>
      </c>
      <c r="C32" s="132">
        <v>142.9</v>
      </c>
      <c r="D32" s="132">
        <v>97</v>
      </c>
      <c r="E32" s="132">
        <v>74.099999999999994</v>
      </c>
      <c r="F32" s="132">
        <v>60.3</v>
      </c>
      <c r="G32" s="132">
        <v>51.2</v>
      </c>
      <c r="H32" s="132">
        <v>44.7</v>
      </c>
      <c r="I32" s="132">
        <v>39.799999999999997</v>
      </c>
      <c r="J32" s="132">
        <v>36</v>
      </c>
      <c r="K32" s="132">
        <v>33</v>
      </c>
      <c r="L32" s="132">
        <v>30.5</v>
      </c>
      <c r="M32" s="132">
        <v>28.4</v>
      </c>
      <c r="N32" s="132">
        <v>26.7</v>
      </c>
      <c r="O32" s="132">
        <v>25.2</v>
      </c>
      <c r="P32" s="132">
        <v>23.9</v>
      </c>
      <c r="Q32" s="132">
        <v>22.8</v>
      </c>
      <c r="R32" s="132">
        <v>21.8</v>
      </c>
      <c r="S32" s="132">
        <v>21</v>
      </c>
      <c r="T32" s="132">
        <v>20.2</v>
      </c>
      <c r="U32" s="132">
        <v>19.5</v>
      </c>
    </row>
    <row r="33" spans="1:21" x14ac:dyDescent="0.25">
      <c r="A33" s="85">
        <v>22</v>
      </c>
      <c r="B33" s="132">
        <v>284.39999999999998</v>
      </c>
      <c r="C33" s="132">
        <v>144.9</v>
      </c>
      <c r="D33" s="132">
        <v>98.3</v>
      </c>
      <c r="E33" s="132">
        <v>75.099999999999994</v>
      </c>
      <c r="F33" s="132">
        <v>61.2</v>
      </c>
      <c r="G33" s="132">
        <v>51.9</v>
      </c>
      <c r="H33" s="132">
        <v>45.3</v>
      </c>
      <c r="I33" s="132">
        <v>40.299999999999997</v>
      </c>
      <c r="J33" s="132">
        <v>36.5</v>
      </c>
      <c r="K33" s="132">
        <v>33.4</v>
      </c>
      <c r="L33" s="132">
        <v>30.9</v>
      </c>
      <c r="M33" s="132">
        <v>28.8</v>
      </c>
      <c r="N33" s="132">
        <v>27.1</v>
      </c>
      <c r="O33" s="132">
        <v>25.6</v>
      </c>
      <c r="P33" s="132">
        <v>24.3</v>
      </c>
      <c r="Q33" s="132">
        <v>23.1</v>
      </c>
      <c r="R33" s="132">
        <v>22.1</v>
      </c>
      <c r="S33" s="132">
        <v>21.3</v>
      </c>
      <c r="T33" s="132">
        <v>20.5</v>
      </c>
      <c r="U33" s="132">
        <v>19.8</v>
      </c>
    </row>
    <row r="34" spans="1:21" x14ac:dyDescent="0.25">
      <c r="A34" s="85">
        <v>23</v>
      </c>
      <c r="B34" s="132">
        <v>288.39999999999998</v>
      </c>
      <c r="C34" s="132">
        <v>146.9</v>
      </c>
      <c r="D34" s="132">
        <v>99.7</v>
      </c>
      <c r="E34" s="132">
        <v>76.099999999999994</v>
      </c>
      <c r="F34" s="132">
        <v>62</v>
      </c>
      <c r="G34" s="132">
        <v>52.6</v>
      </c>
      <c r="H34" s="132">
        <v>45.9</v>
      </c>
      <c r="I34" s="132">
        <v>40.9</v>
      </c>
      <c r="J34" s="132">
        <v>37</v>
      </c>
      <c r="K34" s="132">
        <v>33.9</v>
      </c>
      <c r="L34" s="132">
        <v>31.3</v>
      </c>
      <c r="M34" s="132">
        <v>29.2</v>
      </c>
      <c r="N34" s="132">
        <v>27.4</v>
      </c>
      <c r="O34" s="132">
        <v>25.9</v>
      </c>
      <c r="P34" s="132">
        <v>24.6</v>
      </c>
      <c r="Q34" s="132">
        <v>23.5</v>
      </c>
      <c r="R34" s="132">
        <v>22.5</v>
      </c>
      <c r="S34" s="132">
        <v>21.6</v>
      </c>
      <c r="T34" s="132">
        <v>20.8</v>
      </c>
      <c r="U34" s="132">
        <v>20.100000000000001</v>
      </c>
    </row>
    <row r="35" spans="1:21" x14ac:dyDescent="0.25">
      <c r="A35" s="85">
        <v>24</v>
      </c>
      <c r="B35" s="132">
        <v>292.39999999999998</v>
      </c>
      <c r="C35" s="132">
        <v>148.9</v>
      </c>
      <c r="D35" s="132">
        <v>101.1</v>
      </c>
      <c r="E35" s="132">
        <v>77.2</v>
      </c>
      <c r="F35" s="132">
        <v>62.9</v>
      </c>
      <c r="G35" s="132">
        <v>53.4</v>
      </c>
      <c r="H35" s="132">
        <v>46.6</v>
      </c>
      <c r="I35" s="132">
        <v>41.5</v>
      </c>
      <c r="J35" s="132">
        <v>37.5</v>
      </c>
      <c r="K35" s="132">
        <v>34.4</v>
      </c>
      <c r="L35" s="132">
        <v>31.8</v>
      </c>
      <c r="M35" s="132">
        <v>29.6</v>
      </c>
      <c r="N35" s="132">
        <v>27.8</v>
      </c>
      <c r="O35" s="132">
        <v>26.3</v>
      </c>
      <c r="P35" s="132">
        <v>25</v>
      </c>
      <c r="Q35" s="132">
        <v>23.8</v>
      </c>
      <c r="R35" s="132">
        <v>22.8</v>
      </c>
      <c r="S35" s="132">
        <v>21.9</v>
      </c>
      <c r="T35" s="132">
        <v>21.1</v>
      </c>
      <c r="U35" s="132">
        <v>20.3</v>
      </c>
    </row>
    <row r="36" spans="1:21" x14ac:dyDescent="0.25">
      <c r="A36" s="85">
        <v>25</v>
      </c>
      <c r="B36" s="132">
        <v>296.39999999999998</v>
      </c>
      <c r="C36" s="132">
        <v>151</v>
      </c>
      <c r="D36" s="132">
        <v>102.5</v>
      </c>
      <c r="E36" s="132">
        <v>78.3</v>
      </c>
      <c r="F36" s="132">
        <v>63.8</v>
      </c>
      <c r="G36" s="132">
        <v>54.1</v>
      </c>
      <c r="H36" s="132">
        <v>47.2</v>
      </c>
      <c r="I36" s="132">
        <v>42</v>
      </c>
      <c r="J36" s="132">
        <v>38</v>
      </c>
      <c r="K36" s="132">
        <v>34.799999999999997</v>
      </c>
      <c r="L36" s="132">
        <v>32.200000000000003</v>
      </c>
      <c r="M36" s="132">
        <v>30</v>
      </c>
      <c r="N36" s="132">
        <v>28.2</v>
      </c>
      <c r="O36" s="132">
        <v>26.7</v>
      </c>
      <c r="P36" s="132">
        <v>25.3</v>
      </c>
      <c r="Q36" s="132">
        <v>24.1</v>
      </c>
      <c r="R36" s="132">
        <v>23.1</v>
      </c>
      <c r="S36" s="132">
        <v>22.2</v>
      </c>
      <c r="T36" s="132">
        <v>21.4</v>
      </c>
      <c r="U36" s="132">
        <v>20.6</v>
      </c>
    </row>
    <row r="37" spans="1:21" x14ac:dyDescent="0.25">
      <c r="A37" s="85">
        <v>26</v>
      </c>
      <c r="B37" s="132">
        <v>300.5</v>
      </c>
      <c r="C37" s="132">
        <v>153.1</v>
      </c>
      <c r="D37" s="132">
        <v>103.9</v>
      </c>
      <c r="E37" s="132">
        <v>79.400000000000006</v>
      </c>
      <c r="F37" s="132">
        <v>64.599999999999994</v>
      </c>
      <c r="G37" s="132">
        <v>54.8</v>
      </c>
      <c r="H37" s="132">
        <v>47.9</v>
      </c>
      <c r="I37" s="132">
        <v>42.6</v>
      </c>
      <c r="J37" s="132">
        <v>38.6</v>
      </c>
      <c r="K37" s="132">
        <v>35.299999999999997</v>
      </c>
      <c r="L37" s="132">
        <v>32.700000000000003</v>
      </c>
      <c r="M37" s="132">
        <v>30.5</v>
      </c>
      <c r="N37" s="132">
        <v>28.6</v>
      </c>
      <c r="O37" s="132">
        <v>27</v>
      </c>
      <c r="P37" s="132">
        <v>25.7</v>
      </c>
      <c r="Q37" s="132">
        <v>24.5</v>
      </c>
      <c r="R37" s="132">
        <v>23.4</v>
      </c>
      <c r="S37" s="132">
        <v>22.5</v>
      </c>
      <c r="T37" s="132">
        <v>21.7</v>
      </c>
      <c r="U37" s="132">
        <v>20.9</v>
      </c>
    </row>
    <row r="38" spans="1:21" x14ac:dyDescent="0.25">
      <c r="A38" s="85">
        <v>27</v>
      </c>
      <c r="B38" s="132">
        <v>304.7</v>
      </c>
      <c r="C38" s="132">
        <v>155.19999999999999</v>
      </c>
      <c r="D38" s="132">
        <v>105.4</v>
      </c>
      <c r="E38" s="132">
        <v>80.5</v>
      </c>
      <c r="F38" s="132">
        <v>65.5</v>
      </c>
      <c r="G38" s="132">
        <v>55.6</v>
      </c>
      <c r="H38" s="132">
        <v>48.5</v>
      </c>
      <c r="I38" s="132">
        <v>43.2</v>
      </c>
      <c r="J38" s="132">
        <v>39.1</v>
      </c>
      <c r="K38" s="132">
        <v>35.799999999999997</v>
      </c>
      <c r="L38" s="132">
        <v>33.1</v>
      </c>
      <c r="M38" s="132">
        <v>30.9</v>
      </c>
      <c r="N38" s="132">
        <v>29</v>
      </c>
      <c r="O38" s="132">
        <v>27.4</v>
      </c>
      <c r="P38" s="132">
        <v>26</v>
      </c>
      <c r="Q38" s="132">
        <v>24.8</v>
      </c>
      <c r="R38" s="132">
        <v>23.8</v>
      </c>
      <c r="S38" s="132">
        <v>22.8</v>
      </c>
      <c r="T38" s="132">
        <v>22</v>
      </c>
      <c r="U38" s="132">
        <v>21.2</v>
      </c>
    </row>
    <row r="39" spans="1:21" x14ac:dyDescent="0.25">
      <c r="A39" s="85">
        <v>28</v>
      </c>
      <c r="B39" s="132">
        <v>308.89999999999998</v>
      </c>
      <c r="C39" s="132">
        <v>157.30000000000001</v>
      </c>
      <c r="D39" s="132">
        <v>106.8</v>
      </c>
      <c r="E39" s="132">
        <v>81.599999999999994</v>
      </c>
      <c r="F39" s="132">
        <v>66.400000000000006</v>
      </c>
      <c r="G39" s="132">
        <v>56.4</v>
      </c>
      <c r="H39" s="132">
        <v>49.2</v>
      </c>
      <c r="I39" s="132">
        <v>43.8</v>
      </c>
      <c r="J39" s="132">
        <v>39.6</v>
      </c>
      <c r="K39" s="132">
        <v>36.299999999999997</v>
      </c>
      <c r="L39" s="132">
        <v>33.6</v>
      </c>
      <c r="M39" s="132">
        <v>31.3</v>
      </c>
      <c r="N39" s="132">
        <v>29.4</v>
      </c>
      <c r="O39" s="132">
        <v>27.8</v>
      </c>
      <c r="P39" s="132">
        <v>26.4</v>
      </c>
      <c r="Q39" s="132">
        <v>25.2</v>
      </c>
      <c r="R39" s="132">
        <v>24.1</v>
      </c>
      <c r="S39" s="132">
        <v>23.1</v>
      </c>
      <c r="T39" s="132">
        <v>22.3</v>
      </c>
      <c r="U39" s="132">
        <v>21.5</v>
      </c>
    </row>
    <row r="40" spans="1:21" x14ac:dyDescent="0.25">
      <c r="A40" s="85">
        <v>29</v>
      </c>
      <c r="B40" s="132">
        <v>313.2</v>
      </c>
      <c r="C40" s="132">
        <v>159.5</v>
      </c>
      <c r="D40" s="132">
        <v>108.3</v>
      </c>
      <c r="E40" s="132">
        <v>82.7</v>
      </c>
      <c r="F40" s="132">
        <v>67.400000000000006</v>
      </c>
      <c r="G40" s="132">
        <v>57.2</v>
      </c>
      <c r="H40" s="132">
        <v>49.9</v>
      </c>
      <c r="I40" s="132">
        <v>44.4</v>
      </c>
      <c r="J40" s="132">
        <v>40.200000000000003</v>
      </c>
      <c r="K40" s="132">
        <v>36.799999999999997</v>
      </c>
      <c r="L40" s="132">
        <v>34.1</v>
      </c>
      <c r="M40" s="132">
        <v>31.8</v>
      </c>
      <c r="N40" s="132">
        <v>29.8</v>
      </c>
      <c r="O40" s="132">
        <v>28.2</v>
      </c>
      <c r="P40" s="132">
        <v>26.8</v>
      </c>
      <c r="Q40" s="132">
        <v>25.5</v>
      </c>
      <c r="R40" s="132">
        <v>24.4</v>
      </c>
      <c r="S40" s="132">
        <v>23.5</v>
      </c>
      <c r="T40" s="132">
        <v>22.6</v>
      </c>
      <c r="U40" s="132">
        <v>21.8</v>
      </c>
    </row>
    <row r="41" spans="1:21" x14ac:dyDescent="0.25">
      <c r="A41" s="85">
        <v>30</v>
      </c>
      <c r="B41" s="132">
        <v>317.5</v>
      </c>
      <c r="C41" s="132">
        <v>161.69999999999999</v>
      </c>
      <c r="D41" s="132">
        <v>109.8</v>
      </c>
      <c r="E41" s="132">
        <v>83.9</v>
      </c>
      <c r="F41" s="132">
        <v>68.3</v>
      </c>
      <c r="G41" s="132">
        <v>58</v>
      </c>
      <c r="H41" s="132">
        <v>50.6</v>
      </c>
      <c r="I41" s="132">
        <v>45</v>
      </c>
      <c r="J41" s="132">
        <v>40.799999999999997</v>
      </c>
      <c r="K41" s="132">
        <v>37.299999999999997</v>
      </c>
      <c r="L41" s="132">
        <v>34.5</v>
      </c>
      <c r="M41" s="132">
        <v>32.200000000000003</v>
      </c>
      <c r="N41" s="132">
        <v>30.3</v>
      </c>
      <c r="O41" s="132">
        <v>28.6</v>
      </c>
      <c r="P41" s="132">
        <v>27.1</v>
      </c>
      <c r="Q41" s="132">
        <v>25.9</v>
      </c>
      <c r="R41" s="132">
        <v>24.8</v>
      </c>
      <c r="S41" s="132">
        <v>23.8</v>
      </c>
      <c r="T41" s="132">
        <v>22.9</v>
      </c>
      <c r="U41" s="132">
        <v>22.1</v>
      </c>
    </row>
    <row r="42" spans="1:21" x14ac:dyDescent="0.25">
      <c r="A42" s="85">
        <v>31</v>
      </c>
      <c r="B42" s="132">
        <v>321.89999999999998</v>
      </c>
      <c r="C42" s="132">
        <v>163.9</v>
      </c>
      <c r="D42" s="132">
        <v>111.3</v>
      </c>
      <c r="E42" s="132">
        <v>85</v>
      </c>
      <c r="F42" s="132">
        <v>69.3</v>
      </c>
      <c r="G42" s="132">
        <v>58.8</v>
      </c>
      <c r="H42" s="132">
        <v>51.3</v>
      </c>
      <c r="I42" s="132">
        <v>45.7</v>
      </c>
      <c r="J42" s="132">
        <v>41.3</v>
      </c>
      <c r="K42" s="132">
        <v>37.9</v>
      </c>
      <c r="L42" s="132">
        <v>35</v>
      </c>
      <c r="M42" s="132">
        <v>32.700000000000003</v>
      </c>
      <c r="N42" s="132">
        <v>30.7</v>
      </c>
      <c r="O42" s="132">
        <v>29</v>
      </c>
      <c r="P42" s="132">
        <v>27.5</v>
      </c>
      <c r="Q42" s="132">
        <v>26.3</v>
      </c>
      <c r="R42" s="132">
        <v>25.1</v>
      </c>
      <c r="S42" s="132">
        <v>24.1</v>
      </c>
      <c r="T42" s="132">
        <v>23.3</v>
      </c>
      <c r="U42" s="132">
        <v>22.5</v>
      </c>
    </row>
    <row r="43" spans="1:21" x14ac:dyDescent="0.25">
      <c r="A43" s="85">
        <v>32</v>
      </c>
      <c r="B43" s="132">
        <v>326.3</v>
      </c>
      <c r="C43" s="132">
        <v>166.2</v>
      </c>
      <c r="D43" s="132">
        <v>112.9</v>
      </c>
      <c r="E43" s="132">
        <v>86.2</v>
      </c>
      <c r="F43" s="132">
        <v>70.2</v>
      </c>
      <c r="G43" s="132">
        <v>59.6</v>
      </c>
      <c r="H43" s="132">
        <v>52</v>
      </c>
      <c r="I43" s="132">
        <v>46.3</v>
      </c>
      <c r="J43" s="132">
        <v>41.9</v>
      </c>
      <c r="K43" s="132">
        <v>38.4</v>
      </c>
      <c r="L43" s="132">
        <v>35.5</v>
      </c>
      <c r="M43" s="132">
        <v>33.1</v>
      </c>
      <c r="N43" s="132">
        <v>31.1</v>
      </c>
      <c r="O43" s="132">
        <v>29.4</v>
      </c>
      <c r="P43" s="132">
        <v>27.9</v>
      </c>
      <c r="Q43" s="132">
        <v>26.6</v>
      </c>
      <c r="R43" s="132">
        <v>25.5</v>
      </c>
      <c r="S43" s="132">
        <v>24.5</v>
      </c>
      <c r="T43" s="132">
        <v>23.6</v>
      </c>
      <c r="U43" s="132">
        <v>22.8</v>
      </c>
    </row>
    <row r="44" spans="1:21" x14ac:dyDescent="0.25">
      <c r="A44" s="85">
        <v>33</v>
      </c>
      <c r="B44" s="132">
        <v>330.8</v>
      </c>
      <c r="C44" s="132">
        <v>168.5</v>
      </c>
      <c r="D44" s="132">
        <v>114.4</v>
      </c>
      <c r="E44" s="132">
        <v>87.4</v>
      </c>
      <c r="F44" s="132">
        <v>71.2</v>
      </c>
      <c r="G44" s="132">
        <v>60.4</v>
      </c>
      <c r="H44" s="132">
        <v>52.7</v>
      </c>
      <c r="I44" s="132">
        <v>47</v>
      </c>
      <c r="J44" s="132">
        <v>42.5</v>
      </c>
      <c r="K44" s="132">
        <v>38.9</v>
      </c>
      <c r="L44" s="132">
        <v>36</v>
      </c>
      <c r="M44" s="132">
        <v>33.6</v>
      </c>
      <c r="N44" s="132">
        <v>31.6</v>
      </c>
      <c r="O44" s="132">
        <v>29.8</v>
      </c>
      <c r="P44" s="132">
        <v>28.3</v>
      </c>
      <c r="Q44" s="132">
        <v>27</v>
      </c>
      <c r="R44" s="132">
        <v>25.9</v>
      </c>
      <c r="S44" s="132">
        <v>24.8</v>
      </c>
      <c r="T44" s="132">
        <v>23.9</v>
      </c>
      <c r="U44" s="132">
        <v>23.1</v>
      </c>
    </row>
    <row r="45" spans="1:21" x14ac:dyDescent="0.25">
      <c r="A45" s="85">
        <v>34</v>
      </c>
      <c r="B45" s="132">
        <v>335.4</v>
      </c>
      <c r="C45" s="132">
        <v>170.8</v>
      </c>
      <c r="D45" s="132">
        <v>116</v>
      </c>
      <c r="E45" s="132">
        <v>88.6</v>
      </c>
      <c r="F45" s="132">
        <v>72.2</v>
      </c>
      <c r="G45" s="132">
        <v>61.3</v>
      </c>
      <c r="H45" s="132">
        <v>53.5</v>
      </c>
      <c r="I45" s="132">
        <v>47.6</v>
      </c>
      <c r="J45" s="132">
        <v>43.1</v>
      </c>
      <c r="K45" s="132">
        <v>39.5</v>
      </c>
      <c r="L45" s="132">
        <v>36.5</v>
      </c>
      <c r="M45" s="132">
        <v>34.1</v>
      </c>
      <c r="N45" s="132">
        <v>32</v>
      </c>
      <c r="O45" s="132">
        <v>30.2</v>
      </c>
      <c r="P45" s="132">
        <v>28.7</v>
      </c>
      <c r="Q45" s="132">
        <v>27.4</v>
      </c>
      <c r="R45" s="132">
        <v>26.2</v>
      </c>
      <c r="S45" s="132">
        <v>25.2</v>
      </c>
      <c r="T45" s="132">
        <v>24.3</v>
      </c>
      <c r="U45" s="132">
        <v>23.5</v>
      </c>
    </row>
    <row r="46" spans="1:21" x14ac:dyDescent="0.25">
      <c r="A46" s="85">
        <v>35</v>
      </c>
      <c r="B46" s="132">
        <v>340</v>
      </c>
      <c r="C46" s="132">
        <v>173.2</v>
      </c>
      <c r="D46" s="132">
        <v>117.6</v>
      </c>
      <c r="E46" s="132">
        <v>89.8</v>
      </c>
      <c r="F46" s="132">
        <v>73.2</v>
      </c>
      <c r="G46" s="132">
        <v>62.1</v>
      </c>
      <c r="H46" s="132">
        <v>54.2</v>
      </c>
      <c r="I46" s="132">
        <v>48.3</v>
      </c>
      <c r="J46" s="132">
        <v>43.7</v>
      </c>
      <c r="K46" s="132">
        <v>40</v>
      </c>
      <c r="L46" s="132">
        <v>37</v>
      </c>
      <c r="M46" s="132">
        <v>34.6</v>
      </c>
      <c r="N46" s="132">
        <v>32.5</v>
      </c>
      <c r="O46" s="132">
        <v>30.7</v>
      </c>
      <c r="P46" s="132">
        <v>29.1</v>
      </c>
      <c r="Q46" s="132">
        <v>27.8</v>
      </c>
      <c r="R46" s="132">
        <v>26.6</v>
      </c>
      <c r="S46" s="132">
        <v>25.6</v>
      </c>
      <c r="T46" s="132">
        <v>24.6</v>
      </c>
      <c r="U46" s="132">
        <v>23.8</v>
      </c>
    </row>
    <row r="47" spans="1:21" x14ac:dyDescent="0.25">
      <c r="A47" s="85">
        <v>36</v>
      </c>
      <c r="B47" s="132">
        <v>344.7</v>
      </c>
      <c r="C47" s="132">
        <v>175.6</v>
      </c>
      <c r="D47" s="132">
        <v>119.2</v>
      </c>
      <c r="E47" s="132">
        <v>91.1</v>
      </c>
      <c r="F47" s="132">
        <v>74.2</v>
      </c>
      <c r="G47" s="132">
        <v>63</v>
      </c>
      <c r="H47" s="132">
        <v>55</v>
      </c>
      <c r="I47" s="132">
        <v>49</v>
      </c>
      <c r="J47" s="132">
        <v>44.3</v>
      </c>
      <c r="K47" s="132">
        <v>40.6</v>
      </c>
      <c r="L47" s="132">
        <v>37.6</v>
      </c>
      <c r="M47" s="132">
        <v>35.1</v>
      </c>
      <c r="N47" s="132">
        <v>32.9</v>
      </c>
      <c r="O47" s="132">
        <v>31.1</v>
      </c>
      <c r="P47" s="132">
        <v>29.6</v>
      </c>
      <c r="Q47" s="132">
        <v>28.2</v>
      </c>
      <c r="R47" s="132">
        <v>27</v>
      </c>
      <c r="S47" s="132">
        <v>25.9</v>
      </c>
      <c r="T47" s="132">
        <v>25</v>
      </c>
      <c r="U47" s="132">
        <v>24.2</v>
      </c>
    </row>
    <row r="48" spans="1:21" x14ac:dyDescent="0.25">
      <c r="A48" s="85">
        <v>37</v>
      </c>
      <c r="B48" s="132">
        <v>349.4</v>
      </c>
      <c r="C48" s="132">
        <v>178</v>
      </c>
      <c r="D48" s="132">
        <v>120.9</v>
      </c>
      <c r="E48" s="132">
        <v>92.3</v>
      </c>
      <c r="F48" s="132">
        <v>75.2</v>
      </c>
      <c r="G48" s="132">
        <v>63.9</v>
      </c>
      <c r="H48" s="132">
        <v>55.7</v>
      </c>
      <c r="I48" s="132">
        <v>49.7</v>
      </c>
      <c r="J48" s="132">
        <v>44.9</v>
      </c>
      <c r="K48" s="132">
        <v>41.2</v>
      </c>
      <c r="L48" s="132">
        <v>38.1</v>
      </c>
      <c r="M48" s="132">
        <v>35.6</v>
      </c>
      <c r="N48" s="132">
        <v>33.4</v>
      </c>
      <c r="O48" s="132">
        <v>31.6</v>
      </c>
      <c r="P48" s="132">
        <v>30</v>
      </c>
      <c r="Q48" s="132">
        <v>28.6</v>
      </c>
      <c r="R48" s="132">
        <v>27.4</v>
      </c>
      <c r="S48" s="132">
        <v>26.3</v>
      </c>
      <c r="T48" s="132">
        <v>25.4</v>
      </c>
      <c r="U48" s="132">
        <v>24.5</v>
      </c>
    </row>
    <row r="49" spans="1:21" x14ac:dyDescent="0.25">
      <c r="A49" s="85">
        <v>38</v>
      </c>
      <c r="B49" s="132">
        <v>354.3</v>
      </c>
      <c r="C49" s="132">
        <v>180.5</v>
      </c>
      <c r="D49" s="132">
        <v>122.6</v>
      </c>
      <c r="E49" s="132">
        <v>93.6</v>
      </c>
      <c r="F49" s="132">
        <v>76.3</v>
      </c>
      <c r="G49" s="132">
        <v>64.7</v>
      </c>
      <c r="H49" s="132">
        <v>56.5</v>
      </c>
      <c r="I49" s="132">
        <v>50.4</v>
      </c>
      <c r="J49" s="132">
        <v>45.6</v>
      </c>
      <c r="K49" s="132">
        <v>41.8</v>
      </c>
      <c r="L49" s="132">
        <v>38.6</v>
      </c>
      <c r="M49" s="132">
        <v>36.1</v>
      </c>
      <c r="N49" s="132">
        <v>33.9</v>
      </c>
      <c r="O49" s="132">
        <v>32</v>
      </c>
      <c r="P49" s="132">
        <v>30.4</v>
      </c>
      <c r="Q49" s="132">
        <v>29</v>
      </c>
      <c r="R49" s="132">
        <v>27.8</v>
      </c>
      <c r="S49" s="132">
        <v>26.7</v>
      </c>
      <c r="T49" s="132">
        <v>25.8</v>
      </c>
      <c r="U49" s="132">
        <v>24.9</v>
      </c>
    </row>
    <row r="50" spans="1:21" x14ac:dyDescent="0.25">
      <c r="A50" s="85">
        <v>39</v>
      </c>
      <c r="B50" s="132">
        <v>359.2</v>
      </c>
      <c r="C50" s="132">
        <v>183</v>
      </c>
      <c r="D50" s="132">
        <v>124.3</v>
      </c>
      <c r="E50" s="132">
        <v>94.9</v>
      </c>
      <c r="F50" s="132">
        <v>77.400000000000006</v>
      </c>
      <c r="G50" s="132">
        <v>65.7</v>
      </c>
      <c r="H50" s="132">
        <v>57.3</v>
      </c>
      <c r="I50" s="132">
        <v>51.1</v>
      </c>
      <c r="J50" s="132">
        <v>46.2</v>
      </c>
      <c r="K50" s="132">
        <v>42.4</v>
      </c>
      <c r="L50" s="132">
        <v>39.200000000000003</v>
      </c>
      <c r="M50" s="132">
        <v>36.6</v>
      </c>
      <c r="N50" s="132">
        <v>34.4</v>
      </c>
      <c r="O50" s="132">
        <v>32.5</v>
      </c>
      <c r="P50" s="132">
        <v>30.9</v>
      </c>
      <c r="Q50" s="132">
        <v>29.5</v>
      </c>
      <c r="R50" s="132">
        <v>28.2</v>
      </c>
      <c r="S50" s="132">
        <v>27.1</v>
      </c>
      <c r="T50" s="132">
        <v>26.1</v>
      </c>
      <c r="U50" s="132">
        <v>25.3</v>
      </c>
    </row>
    <row r="51" spans="1:21" x14ac:dyDescent="0.25">
      <c r="A51" s="85">
        <v>40</v>
      </c>
      <c r="B51" s="132">
        <v>364.1</v>
      </c>
      <c r="C51" s="132">
        <v>185.5</v>
      </c>
      <c r="D51" s="132">
        <v>126</v>
      </c>
      <c r="E51" s="132">
        <v>96.3</v>
      </c>
      <c r="F51" s="132">
        <v>78.5</v>
      </c>
      <c r="G51" s="132">
        <v>66.599999999999994</v>
      </c>
      <c r="H51" s="132">
        <v>58.1</v>
      </c>
      <c r="I51" s="132">
        <v>51.8</v>
      </c>
      <c r="J51" s="132">
        <v>46.9</v>
      </c>
      <c r="K51" s="132">
        <v>43</v>
      </c>
      <c r="L51" s="132">
        <v>39.799999999999997</v>
      </c>
      <c r="M51" s="132">
        <v>37.1</v>
      </c>
      <c r="N51" s="132">
        <v>34.9</v>
      </c>
      <c r="O51" s="132">
        <v>33</v>
      </c>
      <c r="P51" s="132">
        <v>31.3</v>
      </c>
      <c r="Q51" s="132">
        <v>29.9</v>
      </c>
      <c r="R51" s="132">
        <v>28.6</v>
      </c>
      <c r="S51" s="132">
        <v>27.5</v>
      </c>
      <c r="T51" s="132">
        <v>26.6</v>
      </c>
      <c r="U51" s="132"/>
    </row>
    <row r="52" spans="1:21" x14ac:dyDescent="0.25">
      <c r="A52" s="85">
        <v>41</v>
      </c>
      <c r="B52" s="132">
        <v>369.2</v>
      </c>
      <c r="C52" s="132">
        <v>188.1</v>
      </c>
      <c r="D52" s="132">
        <v>127.8</v>
      </c>
      <c r="E52" s="132">
        <v>97.6</v>
      </c>
      <c r="F52" s="132">
        <v>79.599999999999994</v>
      </c>
      <c r="G52" s="132">
        <v>67.5</v>
      </c>
      <c r="H52" s="132">
        <v>59</v>
      </c>
      <c r="I52" s="132">
        <v>52.5</v>
      </c>
      <c r="J52" s="132">
        <v>47.6</v>
      </c>
      <c r="K52" s="132">
        <v>43.6</v>
      </c>
      <c r="L52" s="132">
        <v>40.299999999999997</v>
      </c>
      <c r="M52" s="132">
        <v>37.700000000000003</v>
      </c>
      <c r="N52" s="132">
        <v>35.4</v>
      </c>
      <c r="O52" s="132">
        <v>33.5</v>
      </c>
      <c r="P52" s="132">
        <v>31.8</v>
      </c>
      <c r="Q52" s="132">
        <v>30.3</v>
      </c>
      <c r="R52" s="132">
        <v>29.1</v>
      </c>
      <c r="S52" s="132">
        <v>28</v>
      </c>
      <c r="T52" s="132"/>
      <c r="U52" s="132"/>
    </row>
    <row r="53" spans="1:21" x14ac:dyDescent="0.25">
      <c r="A53" s="85">
        <v>42</v>
      </c>
      <c r="B53" s="132">
        <v>374.3</v>
      </c>
      <c r="C53" s="132">
        <v>190.7</v>
      </c>
      <c r="D53" s="132">
        <v>129.6</v>
      </c>
      <c r="E53" s="132">
        <v>99</v>
      </c>
      <c r="F53" s="132">
        <v>80.7</v>
      </c>
      <c r="G53" s="132">
        <v>68.5</v>
      </c>
      <c r="H53" s="132">
        <v>59.8</v>
      </c>
      <c r="I53" s="132">
        <v>53.3</v>
      </c>
      <c r="J53" s="132">
        <v>48.2</v>
      </c>
      <c r="K53" s="132">
        <v>44.2</v>
      </c>
      <c r="L53" s="132">
        <v>40.9</v>
      </c>
      <c r="M53" s="132">
        <v>38.200000000000003</v>
      </c>
      <c r="N53" s="132">
        <v>35.9</v>
      </c>
      <c r="O53" s="132">
        <v>34</v>
      </c>
      <c r="P53" s="132">
        <v>32.299999999999997</v>
      </c>
      <c r="Q53" s="132">
        <v>30.8</v>
      </c>
      <c r="R53" s="132">
        <v>29.5</v>
      </c>
      <c r="S53" s="132"/>
      <c r="T53" s="132"/>
      <c r="U53" s="132"/>
    </row>
    <row r="54" spans="1:21" x14ac:dyDescent="0.25">
      <c r="A54" s="85">
        <v>43</v>
      </c>
      <c r="B54" s="132">
        <v>379.6</v>
      </c>
      <c r="C54" s="132">
        <v>193.4</v>
      </c>
      <c r="D54" s="132">
        <v>131.4</v>
      </c>
      <c r="E54" s="132">
        <v>100.4</v>
      </c>
      <c r="F54" s="132">
        <v>81.8</v>
      </c>
      <c r="G54" s="132">
        <v>69.5</v>
      </c>
      <c r="H54" s="132">
        <v>60.7</v>
      </c>
      <c r="I54" s="132">
        <v>54.1</v>
      </c>
      <c r="J54" s="132">
        <v>48.9</v>
      </c>
      <c r="K54" s="132">
        <v>44.9</v>
      </c>
      <c r="L54" s="132">
        <v>41.5</v>
      </c>
      <c r="M54" s="132">
        <v>38.799999999999997</v>
      </c>
      <c r="N54" s="132">
        <v>36.5</v>
      </c>
      <c r="O54" s="132">
        <v>34.5</v>
      </c>
      <c r="P54" s="132">
        <v>32.799999999999997</v>
      </c>
      <c r="Q54" s="132">
        <v>31.3</v>
      </c>
      <c r="R54" s="132"/>
      <c r="S54" s="132"/>
      <c r="T54" s="132"/>
      <c r="U54" s="132"/>
    </row>
    <row r="55" spans="1:21" x14ac:dyDescent="0.25">
      <c r="A55" s="85">
        <v>44</v>
      </c>
      <c r="B55" s="132">
        <v>384.9</v>
      </c>
      <c r="C55" s="132">
        <v>196.1</v>
      </c>
      <c r="D55" s="132">
        <v>133.19999999999999</v>
      </c>
      <c r="E55" s="132">
        <v>101.8</v>
      </c>
      <c r="F55" s="132">
        <v>83</v>
      </c>
      <c r="G55" s="132">
        <v>70.5</v>
      </c>
      <c r="H55" s="132">
        <v>61.5</v>
      </c>
      <c r="I55" s="132">
        <v>54.8</v>
      </c>
      <c r="J55" s="132">
        <v>49.7</v>
      </c>
      <c r="K55" s="132">
        <v>45.5</v>
      </c>
      <c r="L55" s="132">
        <v>42.2</v>
      </c>
      <c r="M55" s="132">
        <v>39.4</v>
      </c>
      <c r="N55" s="132">
        <v>37</v>
      </c>
      <c r="O55" s="132">
        <v>35</v>
      </c>
      <c r="P55" s="132">
        <v>33.299999999999997</v>
      </c>
      <c r="Q55" s="132"/>
      <c r="R55" s="132"/>
      <c r="S55" s="132"/>
      <c r="T55" s="132"/>
      <c r="U55" s="132"/>
    </row>
    <row r="56" spans="1:21" x14ac:dyDescent="0.25">
      <c r="A56" s="85">
        <v>45</v>
      </c>
      <c r="B56" s="132">
        <v>390.3</v>
      </c>
      <c r="C56" s="132">
        <v>198.9</v>
      </c>
      <c r="D56" s="132">
        <v>135.1</v>
      </c>
      <c r="E56" s="132">
        <v>103.3</v>
      </c>
      <c r="F56" s="132">
        <v>84.2</v>
      </c>
      <c r="G56" s="132">
        <v>71.5</v>
      </c>
      <c r="H56" s="132">
        <v>62.4</v>
      </c>
      <c r="I56" s="132">
        <v>55.6</v>
      </c>
      <c r="J56" s="132">
        <v>50.4</v>
      </c>
      <c r="K56" s="132">
        <v>46.2</v>
      </c>
      <c r="L56" s="132">
        <v>42.8</v>
      </c>
      <c r="M56" s="132">
        <v>40</v>
      </c>
      <c r="N56" s="132">
        <v>37.6</v>
      </c>
      <c r="O56" s="132">
        <v>35.6</v>
      </c>
      <c r="P56" s="132"/>
      <c r="Q56" s="132"/>
      <c r="R56" s="132"/>
      <c r="S56" s="132"/>
      <c r="T56" s="132"/>
      <c r="U56" s="132"/>
    </row>
    <row r="57" spans="1:21" x14ac:dyDescent="0.25">
      <c r="A57" s="85">
        <v>46</v>
      </c>
      <c r="B57" s="132">
        <v>395.8</v>
      </c>
      <c r="C57" s="132">
        <v>201.7</v>
      </c>
      <c r="D57" s="132">
        <v>137</v>
      </c>
      <c r="E57" s="132">
        <v>104.7</v>
      </c>
      <c r="F57" s="132">
        <v>85.4</v>
      </c>
      <c r="G57" s="132">
        <v>72.5</v>
      </c>
      <c r="H57" s="132">
        <v>63.3</v>
      </c>
      <c r="I57" s="132">
        <v>56.5</v>
      </c>
      <c r="J57" s="132">
        <v>51.2</v>
      </c>
      <c r="K57" s="132">
        <v>46.9</v>
      </c>
      <c r="L57" s="132">
        <v>43.5</v>
      </c>
      <c r="M57" s="132">
        <v>40.6</v>
      </c>
      <c r="N57" s="132">
        <v>38.200000000000003</v>
      </c>
      <c r="O57" s="132"/>
      <c r="P57" s="132"/>
      <c r="Q57" s="132"/>
      <c r="R57" s="132"/>
      <c r="S57" s="132"/>
      <c r="T57" s="132"/>
      <c r="U57" s="132"/>
    </row>
    <row r="58" spans="1:21" x14ac:dyDescent="0.25">
      <c r="A58" s="85">
        <v>47</v>
      </c>
      <c r="B58" s="132">
        <v>401.4</v>
      </c>
      <c r="C58" s="132">
        <v>204.6</v>
      </c>
      <c r="D58" s="132">
        <v>139</v>
      </c>
      <c r="E58" s="132">
        <v>106.2</v>
      </c>
      <c r="F58" s="132">
        <v>86.6</v>
      </c>
      <c r="G58" s="132">
        <v>73.599999999999994</v>
      </c>
      <c r="H58" s="132">
        <v>64.3</v>
      </c>
      <c r="I58" s="132">
        <v>57.3</v>
      </c>
      <c r="J58" s="132">
        <v>51.9</v>
      </c>
      <c r="K58" s="132">
        <v>47.6</v>
      </c>
      <c r="L58" s="132">
        <v>44.2</v>
      </c>
      <c r="M58" s="132">
        <v>41.3</v>
      </c>
      <c r="N58" s="132"/>
      <c r="O58" s="132"/>
      <c r="P58" s="132"/>
      <c r="Q58" s="132"/>
      <c r="R58" s="132"/>
      <c r="S58" s="132"/>
      <c r="T58" s="132"/>
      <c r="U58" s="132"/>
    </row>
    <row r="59" spans="1:21" x14ac:dyDescent="0.25">
      <c r="A59" s="85">
        <v>48</v>
      </c>
      <c r="B59" s="132">
        <v>407.1</v>
      </c>
      <c r="C59" s="132">
        <v>207.5</v>
      </c>
      <c r="D59" s="132">
        <v>141</v>
      </c>
      <c r="E59" s="132">
        <v>107.8</v>
      </c>
      <c r="F59" s="132">
        <v>87.9</v>
      </c>
      <c r="G59" s="132">
        <v>74.7</v>
      </c>
      <c r="H59" s="132">
        <v>65.3</v>
      </c>
      <c r="I59" s="132">
        <v>58.2</v>
      </c>
      <c r="J59" s="132">
        <v>52.8</v>
      </c>
      <c r="K59" s="132">
        <v>48.4</v>
      </c>
      <c r="L59" s="132">
        <v>44.9</v>
      </c>
      <c r="M59" s="132"/>
      <c r="N59" s="132"/>
      <c r="O59" s="132"/>
      <c r="P59" s="132"/>
      <c r="Q59" s="132"/>
      <c r="R59" s="132"/>
      <c r="S59" s="132"/>
      <c r="T59" s="132"/>
      <c r="U59" s="132"/>
    </row>
    <row r="60" spans="1:21" x14ac:dyDescent="0.25">
      <c r="A60" s="85">
        <v>49</v>
      </c>
      <c r="B60" s="132">
        <v>412.9</v>
      </c>
      <c r="C60" s="132">
        <v>210.5</v>
      </c>
      <c r="D60" s="132">
        <v>143.1</v>
      </c>
      <c r="E60" s="132">
        <v>109.4</v>
      </c>
      <c r="F60" s="132">
        <v>89.2</v>
      </c>
      <c r="G60" s="132">
        <v>75.8</v>
      </c>
      <c r="H60" s="132">
        <v>66.3</v>
      </c>
      <c r="I60" s="132">
        <v>59.1</v>
      </c>
      <c r="J60" s="132">
        <v>53.6</v>
      </c>
      <c r="K60" s="132">
        <v>49.2</v>
      </c>
      <c r="L60" s="132"/>
      <c r="M60" s="132"/>
      <c r="N60" s="132"/>
      <c r="O60" s="132"/>
      <c r="P60" s="132"/>
      <c r="Q60" s="132"/>
      <c r="R60" s="132"/>
      <c r="S60" s="132"/>
      <c r="T60" s="132"/>
      <c r="U60" s="132"/>
    </row>
    <row r="61" spans="1:21" x14ac:dyDescent="0.25">
      <c r="A61" s="85">
        <v>50</v>
      </c>
      <c r="B61" s="132">
        <v>418.9</v>
      </c>
      <c r="C61" s="132">
        <v>213.6</v>
      </c>
      <c r="D61" s="132">
        <v>145.19999999999999</v>
      </c>
      <c r="E61" s="132">
        <v>111.1</v>
      </c>
      <c r="F61" s="132">
        <v>90.6</v>
      </c>
      <c r="G61" s="132">
        <v>77</v>
      </c>
      <c r="H61" s="132">
        <v>67.3</v>
      </c>
      <c r="I61" s="132">
        <v>60.1</v>
      </c>
      <c r="J61" s="132">
        <v>54.5</v>
      </c>
      <c r="K61" s="132"/>
      <c r="L61" s="132"/>
      <c r="M61" s="132"/>
      <c r="N61" s="132"/>
      <c r="O61" s="132"/>
      <c r="P61" s="132"/>
      <c r="Q61" s="132"/>
      <c r="R61" s="132"/>
      <c r="S61" s="132"/>
      <c r="T61" s="132"/>
      <c r="U61" s="132"/>
    </row>
    <row r="62" spans="1:21" x14ac:dyDescent="0.25">
      <c r="A62" s="85">
        <v>51</v>
      </c>
      <c r="B62" s="132">
        <v>425</v>
      </c>
      <c r="C62" s="132">
        <v>216.8</v>
      </c>
      <c r="D62" s="132">
        <v>147.4</v>
      </c>
      <c r="E62" s="132">
        <v>112.8</v>
      </c>
      <c r="F62" s="132">
        <v>92.1</v>
      </c>
      <c r="G62" s="132">
        <v>78.3</v>
      </c>
      <c r="H62" s="132">
        <v>68.400000000000006</v>
      </c>
      <c r="I62" s="132">
        <v>61.1</v>
      </c>
      <c r="J62" s="132"/>
      <c r="K62" s="132"/>
      <c r="L62" s="132"/>
      <c r="M62" s="132"/>
      <c r="N62" s="132"/>
      <c r="O62" s="132"/>
      <c r="P62" s="132"/>
      <c r="Q62" s="132"/>
      <c r="R62" s="132"/>
      <c r="S62" s="132"/>
      <c r="T62" s="132"/>
      <c r="U62" s="132"/>
    </row>
    <row r="63" spans="1:21" x14ac:dyDescent="0.25">
      <c r="A63" s="85">
        <v>52</v>
      </c>
      <c r="B63" s="132">
        <v>431.3</v>
      </c>
      <c r="C63" s="132">
        <v>220</v>
      </c>
      <c r="D63" s="132">
        <v>149.69999999999999</v>
      </c>
      <c r="E63" s="132">
        <v>114.5</v>
      </c>
      <c r="F63" s="132">
        <v>93.5</v>
      </c>
      <c r="G63" s="132">
        <v>79.5</v>
      </c>
      <c r="H63" s="132">
        <v>69.5</v>
      </c>
      <c r="I63" s="132"/>
      <c r="J63" s="132"/>
      <c r="K63" s="132"/>
      <c r="L63" s="132"/>
      <c r="M63" s="132"/>
      <c r="N63" s="132"/>
      <c r="O63" s="132"/>
      <c r="P63" s="132"/>
      <c r="Q63" s="132"/>
      <c r="R63" s="132"/>
      <c r="S63" s="132"/>
      <c r="T63" s="132"/>
      <c r="U63" s="132"/>
    </row>
    <row r="64" spans="1:21" x14ac:dyDescent="0.25">
      <c r="A64" s="85">
        <v>53</v>
      </c>
      <c r="B64" s="132">
        <v>437.7</v>
      </c>
      <c r="C64" s="132">
        <v>223.3</v>
      </c>
      <c r="D64" s="132">
        <v>152</v>
      </c>
      <c r="E64" s="132">
        <v>116.3</v>
      </c>
      <c r="F64" s="132">
        <v>95</v>
      </c>
      <c r="G64" s="132">
        <v>80.8</v>
      </c>
      <c r="H64" s="132"/>
      <c r="I64" s="132"/>
      <c r="J64" s="132"/>
      <c r="K64" s="132"/>
      <c r="L64" s="132"/>
      <c r="M64" s="132"/>
      <c r="N64" s="132"/>
      <c r="O64" s="132"/>
      <c r="P64" s="132"/>
      <c r="Q64" s="132"/>
      <c r="R64" s="132"/>
      <c r="S64" s="132"/>
      <c r="T64" s="132"/>
      <c r="U64" s="132"/>
    </row>
    <row r="65" spans="1:21" x14ac:dyDescent="0.25">
      <c r="A65" s="85">
        <v>54</v>
      </c>
      <c r="B65" s="132">
        <v>442.3</v>
      </c>
      <c r="C65" s="132">
        <v>225.7</v>
      </c>
      <c r="D65" s="132">
        <v>153.6</v>
      </c>
      <c r="E65" s="132">
        <v>117.7</v>
      </c>
      <c r="F65" s="132">
        <v>96.1</v>
      </c>
      <c r="G65" s="132"/>
      <c r="H65" s="132"/>
      <c r="I65" s="132"/>
      <c r="J65" s="132"/>
      <c r="K65" s="132"/>
      <c r="L65" s="132"/>
      <c r="M65" s="132"/>
      <c r="N65" s="132"/>
      <c r="O65" s="132"/>
      <c r="P65" s="132"/>
      <c r="Q65" s="132"/>
      <c r="R65" s="132"/>
      <c r="S65" s="132"/>
      <c r="T65" s="132"/>
      <c r="U65" s="132"/>
    </row>
    <row r="66" spans="1:21" x14ac:dyDescent="0.25">
      <c r="A66" s="85">
        <v>55</v>
      </c>
      <c r="B66" s="132">
        <v>444.4</v>
      </c>
      <c r="C66" s="132">
        <v>226.9</v>
      </c>
      <c r="D66" s="132">
        <v>154.5</v>
      </c>
      <c r="E66" s="132">
        <v>118.3</v>
      </c>
      <c r="F66" s="132"/>
      <c r="G66" s="132"/>
      <c r="H66" s="132"/>
      <c r="I66" s="132"/>
      <c r="J66" s="132"/>
      <c r="K66" s="132"/>
      <c r="L66" s="132"/>
      <c r="M66" s="132"/>
      <c r="N66" s="132"/>
      <c r="O66" s="132"/>
      <c r="P66" s="132"/>
      <c r="Q66" s="132"/>
      <c r="R66" s="132"/>
      <c r="S66" s="132"/>
      <c r="T66" s="132"/>
      <c r="U66" s="132"/>
    </row>
    <row r="67" spans="1:21" x14ac:dyDescent="0.25">
      <c r="A67" s="85">
        <v>56</v>
      </c>
      <c r="B67" s="132">
        <v>446.7</v>
      </c>
      <c r="C67" s="132">
        <v>228.2</v>
      </c>
      <c r="D67" s="132">
        <v>155.4</v>
      </c>
      <c r="E67" s="132"/>
      <c r="F67" s="132"/>
      <c r="G67" s="132"/>
      <c r="H67" s="132"/>
      <c r="I67" s="132"/>
      <c r="J67" s="132"/>
      <c r="K67" s="132"/>
      <c r="L67" s="132"/>
      <c r="M67" s="132"/>
      <c r="N67" s="132"/>
      <c r="O67" s="132"/>
      <c r="P67" s="132"/>
      <c r="Q67" s="132"/>
      <c r="R67" s="132"/>
      <c r="S67" s="132"/>
      <c r="T67" s="132"/>
      <c r="U67" s="132"/>
    </row>
    <row r="68" spans="1:21" x14ac:dyDescent="0.25">
      <c r="A68" s="85">
        <v>57</v>
      </c>
      <c r="B68" s="132">
        <v>449.6</v>
      </c>
      <c r="C68" s="132">
        <v>229.7</v>
      </c>
      <c r="D68" s="132"/>
      <c r="E68" s="132"/>
      <c r="F68" s="132"/>
      <c r="G68" s="132"/>
      <c r="H68" s="132"/>
      <c r="I68" s="132"/>
      <c r="J68" s="132"/>
      <c r="K68" s="132"/>
      <c r="L68" s="132"/>
      <c r="M68" s="132"/>
      <c r="N68" s="132"/>
      <c r="O68" s="132"/>
      <c r="P68" s="132"/>
      <c r="Q68" s="132"/>
      <c r="R68" s="132"/>
      <c r="S68" s="132"/>
      <c r="T68" s="132"/>
      <c r="U68" s="132"/>
    </row>
    <row r="69" spans="1:21" x14ac:dyDescent="0.25">
      <c r="A69" s="85">
        <v>58</v>
      </c>
      <c r="B69" s="132">
        <v>452.2</v>
      </c>
      <c r="C69" s="132"/>
      <c r="D69" s="132"/>
      <c r="E69" s="132"/>
      <c r="F69" s="132"/>
      <c r="G69" s="132"/>
      <c r="H69" s="132"/>
      <c r="I69" s="132"/>
      <c r="J69" s="132"/>
      <c r="K69" s="132"/>
      <c r="L69" s="132"/>
      <c r="M69" s="132"/>
      <c r="N69" s="132"/>
      <c r="O69" s="132"/>
      <c r="P69" s="132"/>
      <c r="Q69" s="132"/>
      <c r="R69" s="132"/>
      <c r="S69" s="132"/>
      <c r="T69" s="132"/>
      <c r="U69" s="132"/>
    </row>
    <row r="115" spans="22:22" x14ac:dyDescent="0.25">
      <c r="V115" s="26" t="b">
        <f t="shared" ref="V115" si="0">V71=V27</f>
        <v>1</v>
      </c>
    </row>
    <row r="116" spans="22:22" x14ac:dyDescent="0.25">
      <c r="V116" s="26" t="b">
        <f t="shared" ref="V116" si="1">V72=V28</f>
        <v>1</v>
      </c>
    </row>
    <row r="117" spans="22:22" x14ac:dyDescent="0.25">
      <c r="V117" s="26" t="b">
        <f t="shared" ref="V117" si="2">V73=V29</f>
        <v>1</v>
      </c>
    </row>
    <row r="118" spans="22:22" x14ac:dyDescent="0.25">
      <c r="V118" s="26" t="b">
        <f t="shared" ref="V118" si="3">V74=V30</f>
        <v>1</v>
      </c>
    </row>
    <row r="119" spans="22:22" x14ac:dyDescent="0.25">
      <c r="V119" s="26" t="b">
        <f t="shared" ref="V119" si="4">V75=V31</f>
        <v>1</v>
      </c>
    </row>
    <row r="120" spans="22:22" x14ac:dyDescent="0.25">
      <c r="V120" s="26" t="b">
        <f t="shared" ref="V120" si="5">V76=V32</f>
        <v>1</v>
      </c>
    </row>
    <row r="121" spans="22:22" x14ac:dyDescent="0.25">
      <c r="V121" s="26" t="b">
        <f t="shared" ref="V121" si="6">V77=V33</f>
        <v>1</v>
      </c>
    </row>
    <row r="122" spans="22:22" x14ac:dyDescent="0.25">
      <c r="V122" s="26" t="b">
        <f t="shared" ref="V122" si="7">V78=V34</f>
        <v>1</v>
      </c>
    </row>
    <row r="123" spans="22:22" x14ac:dyDescent="0.25">
      <c r="V123" s="26" t="b">
        <f t="shared" ref="V123" si="8">V79=V35</f>
        <v>1</v>
      </c>
    </row>
    <row r="124" spans="22:22" x14ac:dyDescent="0.25">
      <c r="V124" s="26" t="b">
        <f t="shared" ref="V124" si="9">V80=V36</f>
        <v>1</v>
      </c>
    </row>
    <row r="125" spans="22:22" x14ac:dyDescent="0.25">
      <c r="V125" s="26" t="b">
        <f t="shared" ref="V125" si="10">V81=V37</f>
        <v>1</v>
      </c>
    </row>
    <row r="126" spans="22:22" x14ac:dyDescent="0.25">
      <c r="V126" s="26" t="b">
        <f t="shared" ref="V126" si="11">V82=V38</f>
        <v>1</v>
      </c>
    </row>
    <row r="127" spans="22:22" x14ac:dyDescent="0.25">
      <c r="V127" s="26" t="b">
        <f t="shared" ref="V127" si="12">V83=V39</f>
        <v>1</v>
      </c>
    </row>
    <row r="128" spans="22:22" x14ac:dyDescent="0.25">
      <c r="V128" s="26" t="b">
        <f t="shared" ref="V128" si="13">V84=V40</f>
        <v>1</v>
      </c>
    </row>
    <row r="129" spans="22:22" x14ac:dyDescent="0.25">
      <c r="V129" s="26" t="b">
        <f t="shared" ref="V129" si="14">V85=V41</f>
        <v>1</v>
      </c>
    </row>
    <row r="130" spans="22:22" x14ac:dyDescent="0.25">
      <c r="V130" s="26" t="b">
        <f t="shared" ref="V130" si="15">V86=V42</f>
        <v>1</v>
      </c>
    </row>
    <row r="131" spans="22:22" x14ac:dyDescent="0.25">
      <c r="V131" s="26" t="b">
        <f t="shared" ref="V131" si="16">V87=V43</f>
        <v>1</v>
      </c>
    </row>
    <row r="132" spans="22:22" x14ac:dyDescent="0.25">
      <c r="V132" s="26" t="b">
        <f t="shared" ref="V132" si="17">V88=V44</f>
        <v>1</v>
      </c>
    </row>
    <row r="133" spans="22:22" x14ac:dyDescent="0.25">
      <c r="V133" s="26" t="b">
        <f t="shared" ref="V133" si="18">V89=V45</f>
        <v>1</v>
      </c>
    </row>
    <row r="134" spans="22:22" x14ac:dyDescent="0.25">
      <c r="V134" s="26" t="b">
        <f t="shared" ref="V134" si="19">V90=V46</f>
        <v>1</v>
      </c>
    </row>
    <row r="135" spans="22:22" x14ac:dyDescent="0.25">
      <c r="V135" s="26" t="b">
        <f t="shared" ref="V135" si="20">V91=V47</f>
        <v>1</v>
      </c>
    </row>
    <row r="136" spans="22:22" x14ac:dyDescent="0.25">
      <c r="V136" s="26" t="b">
        <f t="shared" ref="V136" si="21">V92=V48</f>
        <v>1</v>
      </c>
    </row>
    <row r="137" spans="22:22" x14ac:dyDescent="0.25">
      <c r="V137" s="26" t="b">
        <f t="shared" ref="V137" si="22">V93=V49</f>
        <v>1</v>
      </c>
    </row>
    <row r="138" spans="22:22" x14ac:dyDescent="0.25">
      <c r="V138" s="26" t="b">
        <f t="shared" ref="V138" si="23">V94=V50</f>
        <v>1</v>
      </c>
    </row>
    <row r="139" spans="22:22" x14ac:dyDescent="0.25">
      <c r="V139" s="26" t="b">
        <f t="shared" ref="V139" si="24">V95=V51</f>
        <v>1</v>
      </c>
    </row>
    <row r="140" spans="22:22" x14ac:dyDescent="0.25">
      <c r="V140" s="26" t="b">
        <f t="shared" ref="V140" si="25">V96=V52</f>
        <v>1</v>
      </c>
    </row>
    <row r="141" spans="22:22" x14ac:dyDescent="0.25">
      <c r="V141" s="26" t="b">
        <f t="shared" ref="V141" si="26">V97=V53</f>
        <v>1</v>
      </c>
    </row>
    <row r="142" spans="22:22" x14ac:dyDescent="0.25">
      <c r="V142" s="26" t="b">
        <f t="shared" ref="V142" si="27">V98=V54</f>
        <v>1</v>
      </c>
    </row>
    <row r="143" spans="22:22" x14ac:dyDescent="0.25">
      <c r="V143" s="26" t="b">
        <f t="shared" ref="V143" si="28">V99=V55</f>
        <v>1</v>
      </c>
    </row>
    <row r="144" spans="22:22" x14ac:dyDescent="0.25">
      <c r="V144" s="26" t="b">
        <f t="shared" ref="V144" si="29">V100=V56</f>
        <v>1</v>
      </c>
    </row>
    <row r="145" spans="22:22" x14ac:dyDescent="0.25">
      <c r="V145" s="26" t="b">
        <f t="shared" ref="V145" si="30">V101=V57</f>
        <v>1</v>
      </c>
    </row>
    <row r="146" spans="22:22" x14ac:dyDescent="0.25">
      <c r="V146" s="26" t="b">
        <f t="shared" ref="V146" si="31">V102=V58</f>
        <v>1</v>
      </c>
    </row>
    <row r="147" spans="22:22" x14ac:dyDescent="0.25">
      <c r="V147" s="26" t="b">
        <f t="shared" ref="V147" si="32">V103=V59</f>
        <v>1</v>
      </c>
    </row>
    <row r="148" spans="22:22" x14ac:dyDescent="0.25">
      <c r="V148" s="26" t="b">
        <f t="shared" ref="V148" si="33">V104=V60</f>
        <v>1</v>
      </c>
    </row>
    <row r="149" spans="22:22" x14ac:dyDescent="0.25">
      <c r="V149" s="26" t="b">
        <f t="shared" ref="V149" si="34">V105=V61</f>
        <v>1</v>
      </c>
    </row>
    <row r="150" spans="22:22" x14ac:dyDescent="0.25">
      <c r="V150" s="26" t="b">
        <f t="shared" ref="V150" si="35">V106=V62</f>
        <v>1</v>
      </c>
    </row>
    <row r="151" spans="22:22" x14ac:dyDescent="0.25">
      <c r="V151" s="26" t="b">
        <f t="shared" ref="V151" si="36">V107=V63</f>
        <v>1</v>
      </c>
    </row>
    <row r="152" spans="22:22" x14ac:dyDescent="0.25">
      <c r="V152" s="26" t="b">
        <f t="shared" ref="V152" si="37">V108=V64</f>
        <v>1</v>
      </c>
    </row>
    <row r="153" spans="22:22" x14ac:dyDescent="0.25">
      <c r="V153" s="26" t="b">
        <f t="shared" ref="V153" si="38">V109=V65</f>
        <v>1</v>
      </c>
    </row>
    <row r="154" spans="22:22" x14ac:dyDescent="0.25">
      <c r="V154" s="26" t="b">
        <f t="shared" ref="V154" si="39">V110=V66</f>
        <v>1</v>
      </c>
    </row>
    <row r="155" spans="22:22" x14ac:dyDescent="0.25">
      <c r="V155" s="26" t="b">
        <f t="shared" ref="V155" si="40">V111=V67</f>
        <v>1</v>
      </c>
    </row>
    <row r="156" spans="22:22" x14ac:dyDescent="0.25">
      <c r="V156" s="26" t="b">
        <f t="shared" ref="V156" si="41">V112=V68</f>
        <v>1</v>
      </c>
    </row>
    <row r="157" spans="22:22" x14ac:dyDescent="0.25">
      <c r="V157" s="26" t="b">
        <f t="shared" ref="V157" si="42">V113=V69</f>
        <v>1</v>
      </c>
    </row>
  </sheetData>
  <sheetProtection algorithmName="SHA-512" hashValue="Fqqyk682gmEt3AhaBqv5ctkLzRZjRcXuI7YjeCfFcgyiPS6xVPSAtvS++U3lwr49iBABOQLsPX4GknZanuHBVQ==" saltValue="aqRldmjGjAgtXgdG8L1MJQ==" spinCount="100000" sheet="1" objects="1" scenarios="1"/>
  <conditionalFormatting sqref="A26:A69">
    <cfRule type="expression" dxfId="651" priority="11" stopIfTrue="1">
      <formula>MOD(ROW(),2)=0</formula>
    </cfRule>
    <cfRule type="expression" dxfId="650" priority="12" stopIfTrue="1">
      <formula>MOD(ROW(),2)&lt;&gt;0</formula>
    </cfRule>
  </conditionalFormatting>
  <conditionalFormatting sqref="B26:U69">
    <cfRule type="expression" dxfId="649" priority="13" stopIfTrue="1">
      <formula>MOD(ROW(),2)=0</formula>
    </cfRule>
    <cfRule type="expression" dxfId="648" priority="14" stopIfTrue="1">
      <formula>MOD(ROW(),2)&lt;&gt;0</formula>
    </cfRule>
  </conditionalFormatting>
  <conditionalFormatting sqref="A6:A16 A18:A21">
    <cfRule type="expression" dxfId="647" priority="15" stopIfTrue="1">
      <formula>MOD(ROW(),2)=0</formula>
    </cfRule>
    <cfRule type="expression" dxfId="646" priority="16" stopIfTrue="1">
      <formula>MOD(ROW(),2)&lt;&gt;0</formula>
    </cfRule>
  </conditionalFormatting>
  <conditionalFormatting sqref="B6:U16 C17:U21">
    <cfRule type="expression" dxfId="645" priority="17" stopIfTrue="1">
      <formula>MOD(ROW(),2)=0</formula>
    </cfRule>
    <cfRule type="expression" dxfId="644" priority="18" stopIfTrue="1">
      <formula>MOD(ROW(),2)&lt;&gt;0</formula>
    </cfRule>
  </conditionalFormatting>
  <conditionalFormatting sqref="A17">
    <cfRule type="expression" dxfId="643" priority="9" stopIfTrue="1">
      <formula>MOD(ROW(),2)=0</formula>
    </cfRule>
    <cfRule type="expression" dxfId="642" priority="10" stopIfTrue="1">
      <formula>MOD(ROW(),2)&lt;&gt;0</formula>
    </cfRule>
  </conditionalFormatting>
  <conditionalFormatting sqref="B17">
    <cfRule type="expression" dxfId="641" priority="7" stopIfTrue="1">
      <formula>MOD(ROW(),2)=0</formula>
    </cfRule>
    <cfRule type="expression" dxfId="640" priority="8" stopIfTrue="1">
      <formula>MOD(ROW(),2)&lt;&gt;0</formula>
    </cfRule>
  </conditionalFormatting>
  <conditionalFormatting sqref="B18">
    <cfRule type="expression" dxfId="639" priority="5" stopIfTrue="1">
      <formula>MOD(ROW(),2)=0</formula>
    </cfRule>
    <cfRule type="expression" dxfId="638" priority="6" stopIfTrue="1">
      <formula>MOD(ROW(),2)&lt;&gt;0</formula>
    </cfRule>
  </conditionalFormatting>
  <conditionalFormatting sqref="B20:B21">
    <cfRule type="expression" dxfId="637" priority="3" stopIfTrue="1">
      <formula>MOD(ROW(),2)=0</formula>
    </cfRule>
    <cfRule type="expression" dxfId="636" priority="4" stopIfTrue="1">
      <formula>MOD(ROW(),2)&lt;&gt;0</formula>
    </cfRule>
  </conditionalFormatting>
  <conditionalFormatting sqref="B19">
    <cfRule type="expression" dxfId="635" priority="1" stopIfTrue="1">
      <formula>MOD(ROW(),2)=0</formula>
    </cfRule>
    <cfRule type="expression" dxfId="634" priority="2" stopIfTrue="1">
      <formula>MOD(ROW(),2)&lt;&gt;0</formula>
    </cfRule>
  </conditionalFormatting>
  <hyperlinks>
    <hyperlink ref="B24" location="Assumptions!A1" display="Assumptions" xr:uid="{ADE4913D-3174-4274-B7FC-3E2ED8AB14A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FA01-B16F-4E22-860E-CC89FB5B0637}">
  <sheetPr codeName="Sheet94"/>
  <dimension ref="A1:U69"/>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x-709</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600</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1</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709</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601</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602</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276.10000000000002</v>
      </c>
      <c r="C27" s="132">
        <v>140.6</v>
      </c>
      <c r="D27" s="132">
        <v>95.5</v>
      </c>
      <c r="E27" s="132">
        <v>72.900000000000006</v>
      </c>
      <c r="F27" s="132">
        <v>59.4</v>
      </c>
      <c r="G27" s="132">
        <v>50.4</v>
      </c>
      <c r="H27" s="132">
        <v>43.9</v>
      </c>
      <c r="I27" s="132">
        <v>39.1</v>
      </c>
      <c r="J27" s="132">
        <v>35.4</v>
      </c>
      <c r="K27" s="132">
        <v>32.4</v>
      </c>
      <c r="L27" s="132">
        <v>30</v>
      </c>
      <c r="M27" s="132">
        <v>28</v>
      </c>
      <c r="N27" s="132">
        <v>26.3</v>
      </c>
      <c r="O27" s="132">
        <v>24.8</v>
      </c>
      <c r="P27" s="132">
        <v>23.5</v>
      </c>
      <c r="Q27" s="132">
        <v>22.4</v>
      </c>
      <c r="R27" s="132">
        <v>21.5</v>
      </c>
      <c r="S27" s="132">
        <v>20.6</v>
      </c>
      <c r="T27" s="132">
        <v>19.899999999999999</v>
      </c>
      <c r="U27" s="132">
        <v>19.2</v>
      </c>
    </row>
    <row r="28" spans="1:21" x14ac:dyDescent="0.25">
      <c r="A28" s="85">
        <v>17</v>
      </c>
      <c r="B28" s="132">
        <v>280.3</v>
      </c>
      <c r="C28" s="132">
        <v>142.80000000000001</v>
      </c>
      <c r="D28" s="132">
        <v>96.9</v>
      </c>
      <c r="E28" s="132">
        <v>74</v>
      </c>
      <c r="F28" s="132">
        <v>60.3</v>
      </c>
      <c r="G28" s="132">
        <v>51.1</v>
      </c>
      <c r="H28" s="132">
        <v>44.6</v>
      </c>
      <c r="I28" s="132">
        <v>39.700000000000003</v>
      </c>
      <c r="J28" s="132">
        <v>35.9</v>
      </c>
      <c r="K28" s="132">
        <v>32.9</v>
      </c>
      <c r="L28" s="132">
        <v>30.5</v>
      </c>
      <c r="M28" s="132">
        <v>28.4</v>
      </c>
      <c r="N28" s="132">
        <v>26.7</v>
      </c>
      <c r="O28" s="132">
        <v>25.2</v>
      </c>
      <c r="P28" s="132">
        <v>23.9</v>
      </c>
      <c r="Q28" s="132">
        <v>22.8</v>
      </c>
      <c r="R28" s="132">
        <v>21.8</v>
      </c>
      <c r="S28" s="132">
        <v>20.9</v>
      </c>
      <c r="T28" s="132">
        <v>20.2</v>
      </c>
      <c r="U28" s="132">
        <v>19.5</v>
      </c>
    </row>
    <row r="29" spans="1:21" x14ac:dyDescent="0.25">
      <c r="A29" s="85">
        <v>18</v>
      </c>
      <c r="B29" s="132">
        <v>284.7</v>
      </c>
      <c r="C29" s="132">
        <v>145</v>
      </c>
      <c r="D29" s="132">
        <v>98.4</v>
      </c>
      <c r="E29" s="132">
        <v>75.2</v>
      </c>
      <c r="F29" s="132">
        <v>61.2</v>
      </c>
      <c r="G29" s="132">
        <v>51.9</v>
      </c>
      <c r="H29" s="132">
        <v>45.3</v>
      </c>
      <c r="I29" s="132">
        <v>40.4</v>
      </c>
      <c r="J29" s="132">
        <v>36.5</v>
      </c>
      <c r="K29" s="132">
        <v>33.4</v>
      </c>
      <c r="L29" s="132">
        <v>30.9</v>
      </c>
      <c r="M29" s="132">
        <v>28.8</v>
      </c>
      <c r="N29" s="132">
        <v>27.1</v>
      </c>
      <c r="O29" s="132">
        <v>25.6</v>
      </c>
      <c r="P29" s="132">
        <v>24.3</v>
      </c>
      <c r="Q29" s="132">
        <v>23.1</v>
      </c>
      <c r="R29" s="132">
        <v>22.2</v>
      </c>
      <c r="S29" s="132">
        <v>21.3</v>
      </c>
      <c r="T29" s="132">
        <v>20.5</v>
      </c>
      <c r="U29" s="132">
        <v>19.8</v>
      </c>
    </row>
    <row r="30" spans="1:21" x14ac:dyDescent="0.25">
      <c r="A30" s="85">
        <v>19</v>
      </c>
      <c r="B30" s="132">
        <v>289</v>
      </c>
      <c r="C30" s="132">
        <v>147.19999999999999</v>
      </c>
      <c r="D30" s="132">
        <v>99.9</v>
      </c>
      <c r="E30" s="132">
        <v>76.3</v>
      </c>
      <c r="F30" s="132">
        <v>62.1</v>
      </c>
      <c r="G30" s="132">
        <v>52.7</v>
      </c>
      <c r="H30" s="132">
        <v>46</v>
      </c>
      <c r="I30" s="132">
        <v>41</v>
      </c>
      <c r="J30" s="132">
        <v>37.1</v>
      </c>
      <c r="K30" s="132">
        <v>33.9</v>
      </c>
      <c r="L30" s="132">
        <v>31.4</v>
      </c>
      <c r="M30" s="132">
        <v>29.3</v>
      </c>
      <c r="N30" s="132">
        <v>27.5</v>
      </c>
      <c r="O30" s="132">
        <v>26</v>
      </c>
      <c r="P30" s="132">
        <v>24.6</v>
      </c>
      <c r="Q30" s="132">
        <v>23.5</v>
      </c>
      <c r="R30" s="132">
        <v>22.5</v>
      </c>
      <c r="S30" s="132">
        <v>21.6</v>
      </c>
      <c r="T30" s="132">
        <v>20.8</v>
      </c>
      <c r="U30" s="132">
        <v>20.100000000000001</v>
      </c>
    </row>
    <row r="31" spans="1:21" x14ac:dyDescent="0.25">
      <c r="A31" s="85">
        <v>20</v>
      </c>
      <c r="B31" s="132">
        <v>293</v>
      </c>
      <c r="C31" s="132">
        <v>149.19999999999999</v>
      </c>
      <c r="D31" s="132">
        <v>101.3</v>
      </c>
      <c r="E31" s="132">
        <v>77.400000000000006</v>
      </c>
      <c r="F31" s="132">
        <v>63</v>
      </c>
      <c r="G31" s="132">
        <v>53.5</v>
      </c>
      <c r="H31" s="132">
        <v>46.6</v>
      </c>
      <c r="I31" s="132">
        <v>41.5</v>
      </c>
      <c r="J31" s="132">
        <v>37.6</v>
      </c>
      <c r="K31" s="132">
        <v>34.4</v>
      </c>
      <c r="L31" s="132">
        <v>31.8</v>
      </c>
      <c r="M31" s="132">
        <v>29.7</v>
      </c>
      <c r="N31" s="132">
        <v>27.9</v>
      </c>
      <c r="O31" s="132">
        <v>26.3</v>
      </c>
      <c r="P31" s="132">
        <v>25</v>
      </c>
      <c r="Q31" s="132">
        <v>23.8</v>
      </c>
      <c r="R31" s="132">
        <v>22.8</v>
      </c>
      <c r="S31" s="132">
        <v>21.9</v>
      </c>
      <c r="T31" s="132">
        <v>21.1</v>
      </c>
      <c r="U31" s="132">
        <v>20.399999999999999</v>
      </c>
    </row>
    <row r="32" spans="1:21" x14ac:dyDescent="0.25">
      <c r="A32" s="85">
        <v>21</v>
      </c>
      <c r="B32" s="132">
        <v>297</v>
      </c>
      <c r="C32" s="132">
        <v>151.30000000000001</v>
      </c>
      <c r="D32" s="132">
        <v>102.7</v>
      </c>
      <c r="E32" s="132">
        <v>78.400000000000006</v>
      </c>
      <c r="F32" s="132">
        <v>63.9</v>
      </c>
      <c r="G32" s="132">
        <v>54.2</v>
      </c>
      <c r="H32" s="132">
        <v>47.3</v>
      </c>
      <c r="I32" s="132">
        <v>42.1</v>
      </c>
      <c r="J32" s="132">
        <v>38.1</v>
      </c>
      <c r="K32" s="132">
        <v>34.9</v>
      </c>
      <c r="L32" s="132">
        <v>32.299999999999997</v>
      </c>
      <c r="M32" s="132">
        <v>30.1</v>
      </c>
      <c r="N32" s="132">
        <v>28.3</v>
      </c>
      <c r="O32" s="132">
        <v>26.7</v>
      </c>
      <c r="P32" s="132">
        <v>25.3</v>
      </c>
      <c r="Q32" s="132">
        <v>24.2</v>
      </c>
      <c r="R32" s="132">
        <v>23.1</v>
      </c>
      <c r="S32" s="132">
        <v>22.2</v>
      </c>
      <c r="T32" s="132">
        <v>21.4</v>
      </c>
      <c r="U32" s="132">
        <v>20.7</v>
      </c>
    </row>
    <row r="33" spans="1:21" x14ac:dyDescent="0.25">
      <c r="A33" s="85">
        <v>22</v>
      </c>
      <c r="B33" s="132">
        <v>301.10000000000002</v>
      </c>
      <c r="C33" s="132">
        <v>153.30000000000001</v>
      </c>
      <c r="D33" s="132">
        <v>104.1</v>
      </c>
      <c r="E33" s="132">
        <v>79.5</v>
      </c>
      <c r="F33" s="132">
        <v>64.8</v>
      </c>
      <c r="G33" s="132">
        <v>54.9</v>
      </c>
      <c r="H33" s="132">
        <v>47.9</v>
      </c>
      <c r="I33" s="132">
        <v>42.7</v>
      </c>
      <c r="J33" s="132">
        <v>38.6</v>
      </c>
      <c r="K33" s="132">
        <v>35.4</v>
      </c>
      <c r="L33" s="132">
        <v>32.700000000000003</v>
      </c>
      <c r="M33" s="132">
        <v>30.5</v>
      </c>
      <c r="N33" s="132">
        <v>28.7</v>
      </c>
      <c r="O33" s="132">
        <v>27.1</v>
      </c>
      <c r="P33" s="132">
        <v>25.7</v>
      </c>
      <c r="Q33" s="132">
        <v>24.5</v>
      </c>
      <c r="R33" s="132">
        <v>23.4</v>
      </c>
      <c r="S33" s="132">
        <v>22.5</v>
      </c>
      <c r="T33" s="132">
        <v>21.7</v>
      </c>
      <c r="U33" s="132">
        <v>20.9</v>
      </c>
    </row>
    <row r="34" spans="1:21" x14ac:dyDescent="0.25">
      <c r="A34" s="85">
        <v>23</v>
      </c>
      <c r="B34" s="132">
        <v>305.3</v>
      </c>
      <c r="C34" s="132">
        <v>155.5</v>
      </c>
      <c r="D34" s="132">
        <v>105.5</v>
      </c>
      <c r="E34" s="132">
        <v>80.599999999999994</v>
      </c>
      <c r="F34" s="132">
        <v>65.7</v>
      </c>
      <c r="G34" s="132">
        <v>55.7</v>
      </c>
      <c r="H34" s="132">
        <v>48.6</v>
      </c>
      <c r="I34" s="132">
        <v>43.3</v>
      </c>
      <c r="J34" s="132">
        <v>39.200000000000003</v>
      </c>
      <c r="K34" s="132">
        <v>35.9</v>
      </c>
      <c r="L34" s="132">
        <v>33.200000000000003</v>
      </c>
      <c r="M34" s="132">
        <v>30.9</v>
      </c>
      <c r="N34" s="132">
        <v>29.1</v>
      </c>
      <c r="O34" s="132">
        <v>27.4</v>
      </c>
      <c r="P34" s="132">
        <v>26</v>
      </c>
      <c r="Q34" s="132">
        <v>24.8</v>
      </c>
      <c r="R34" s="132">
        <v>23.8</v>
      </c>
      <c r="S34" s="132">
        <v>22.8</v>
      </c>
      <c r="T34" s="132">
        <v>22</v>
      </c>
      <c r="U34" s="132">
        <v>21.2</v>
      </c>
    </row>
    <row r="35" spans="1:21" x14ac:dyDescent="0.25">
      <c r="A35" s="85">
        <v>24</v>
      </c>
      <c r="B35" s="132">
        <v>309.5</v>
      </c>
      <c r="C35" s="132">
        <v>157.6</v>
      </c>
      <c r="D35" s="132">
        <v>107</v>
      </c>
      <c r="E35" s="132">
        <v>81.7</v>
      </c>
      <c r="F35" s="132">
        <v>66.599999999999994</v>
      </c>
      <c r="G35" s="132">
        <v>56.5</v>
      </c>
      <c r="H35" s="132">
        <v>49.3</v>
      </c>
      <c r="I35" s="132">
        <v>43.9</v>
      </c>
      <c r="J35" s="132">
        <v>39.700000000000003</v>
      </c>
      <c r="K35" s="132">
        <v>36.4</v>
      </c>
      <c r="L35" s="132">
        <v>33.6</v>
      </c>
      <c r="M35" s="132">
        <v>31.4</v>
      </c>
      <c r="N35" s="132">
        <v>29.5</v>
      </c>
      <c r="O35" s="132">
        <v>27.8</v>
      </c>
      <c r="P35" s="132">
        <v>26.4</v>
      </c>
      <c r="Q35" s="132">
        <v>25.2</v>
      </c>
      <c r="R35" s="132">
        <v>24.1</v>
      </c>
      <c r="S35" s="132">
        <v>23.1</v>
      </c>
      <c r="T35" s="132">
        <v>22.3</v>
      </c>
      <c r="U35" s="132">
        <v>21.5</v>
      </c>
    </row>
    <row r="36" spans="1:21" x14ac:dyDescent="0.25">
      <c r="A36" s="85">
        <v>25</v>
      </c>
      <c r="B36" s="132">
        <v>313.7</v>
      </c>
      <c r="C36" s="132">
        <v>159.80000000000001</v>
      </c>
      <c r="D36" s="132">
        <v>108.5</v>
      </c>
      <c r="E36" s="132">
        <v>82.8</v>
      </c>
      <c r="F36" s="132">
        <v>67.5</v>
      </c>
      <c r="G36" s="132">
        <v>57.2</v>
      </c>
      <c r="H36" s="132">
        <v>49.9</v>
      </c>
      <c r="I36" s="132">
        <v>44.5</v>
      </c>
      <c r="J36" s="132">
        <v>40.200000000000003</v>
      </c>
      <c r="K36" s="132">
        <v>36.9</v>
      </c>
      <c r="L36" s="132">
        <v>34.1</v>
      </c>
      <c r="M36" s="132">
        <v>31.8</v>
      </c>
      <c r="N36" s="132">
        <v>29.9</v>
      </c>
      <c r="O36" s="132">
        <v>28.2</v>
      </c>
      <c r="P36" s="132">
        <v>26.8</v>
      </c>
      <c r="Q36" s="132">
        <v>25.5</v>
      </c>
      <c r="R36" s="132">
        <v>24.4</v>
      </c>
      <c r="S36" s="132">
        <v>23.5</v>
      </c>
      <c r="T36" s="132">
        <v>22.6</v>
      </c>
      <c r="U36" s="132">
        <v>21.8</v>
      </c>
    </row>
    <row r="37" spans="1:21" x14ac:dyDescent="0.25">
      <c r="A37" s="85">
        <v>26</v>
      </c>
      <c r="B37" s="132">
        <v>318</v>
      </c>
      <c r="C37" s="132">
        <v>162</v>
      </c>
      <c r="D37" s="132">
        <v>110</v>
      </c>
      <c r="E37" s="132">
        <v>84</v>
      </c>
      <c r="F37" s="132">
        <v>68.400000000000006</v>
      </c>
      <c r="G37" s="132">
        <v>58</v>
      </c>
      <c r="H37" s="132">
        <v>50.6</v>
      </c>
      <c r="I37" s="132">
        <v>45.1</v>
      </c>
      <c r="J37" s="132">
        <v>40.799999999999997</v>
      </c>
      <c r="K37" s="132">
        <v>37.4</v>
      </c>
      <c r="L37" s="132">
        <v>34.6</v>
      </c>
      <c r="M37" s="132">
        <v>32.200000000000003</v>
      </c>
      <c r="N37" s="132">
        <v>30.3</v>
      </c>
      <c r="O37" s="132">
        <v>28.6</v>
      </c>
      <c r="P37" s="132">
        <v>27.2</v>
      </c>
      <c r="Q37" s="132">
        <v>25.9</v>
      </c>
      <c r="R37" s="132">
        <v>24.8</v>
      </c>
      <c r="S37" s="132">
        <v>23.8</v>
      </c>
      <c r="T37" s="132">
        <v>22.9</v>
      </c>
      <c r="U37" s="132">
        <v>22.1</v>
      </c>
    </row>
    <row r="38" spans="1:21" x14ac:dyDescent="0.25">
      <c r="A38" s="85">
        <v>27</v>
      </c>
      <c r="B38" s="132">
        <v>322.39999999999998</v>
      </c>
      <c r="C38" s="132">
        <v>164.2</v>
      </c>
      <c r="D38" s="132">
        <v>111.5</v>
      </c>
      <c r="E38" s="132">
        <v>85.1</v>
      </c>
      <c r="F38" s="132">
        <v>69.3</v>
      </c>
      <c r="G38" s="132">
        <v>58.8</v>
      </c>
      <c r="H38" s="132">
        <v>51.3</v>
      </c>
      <c r="I38" s="132">
        <v>45.7</v>
      </c>
      <c r="J38" s="132">
        <v>41.4</v>
      </c>
      <c r="K38" s="132">
        <v>37.9</v>
      </c>
      <c r="L38" s="132">
        <v>35.1</v>
      </c>
      <c r="M38" s="132">
        <v>32.700000000000003</v>
      </c>
      <c r="N38" s="132">
        <v>30.7</v>
      </c>
      <c r="O38" s="132">
        <v>29</v>
      </c>
      <c r="P38" s="132">
        <v>27.5</v>
      </c>
      <c r="Q38" s="132">
        <v>26.3</v>
      </c>
      <c r="R38" s="132">
        <v>25.1</v>
      </c>
      <c r="S38" s="132">
        <v>24.1</v>
      </c>
      <c r="T38" s="132">
        <v>23.2</v>
      </c>
      <c r="U38" s="132">
        <v>22.5</v>
      </c>
    </row>
    <row r="39" spans="1:21" x14ac:dyDescent="0.25">
      <c r="A39" s="85">
        <v>28</v>
      </c>
      <c r="B39" s="132">
        <v>326.8</v>
      </c>
      <c r="C39" s="132">
        <v>166.4</v>
      </c>
      <c r="D39" s="132">
        <v>113</v>
      </c>
      <c r="E39" s="132">
        <v>86.3</v>
      </c>
      <c r="F39" s="132">
        <v>70.3</v>
      </c>
      <c r="G39" s="132">
        <v>59.6</v>
      </c>
      <c r="H39" s="132">
        <v>52</v>
      </c>
      <c r="I39" s="132">
        <v>46.4</v>
      </c>
      <c r="J39" s="132">
        <v>41.9</v>
      </c>
      <c r="K39" s="132">
        <v>38.4</v>
      </c>
      <c r="L39" s="132">
        <v>35.5</v>
      </c>
      <c r="M39" s="132">
        <v>33.1</v>
      </c>
      <c r="N39" s="132">
        <v>31.1</v>
      </c>
      <c r="O39" s="132">
        <v>29.4</v>
      </c>
      <c r="P39" s="132">
        <v>27.9</v>
      </c>
      <c r="Q39" s="132">
        <v>26.6</v>
      </c>
      <c r="R39" s="132">
        <v>25.5</v>
      </c>
      <c r="S39" s="132">
        <v>24.5</v>
      </c>
      <c r="T39" s="132">
        <v>23.6</v>
      </c>
      <c r="U39" s="132">
        <v>22.8</v>
      </c>
    </row>
    <row r="40" spans="1:21" x14ac:dyDescent="0.25">
      <c r="A40" s="85">
        <v>29</v>
      </c>
      <c r="B40" s="132">
        <v>331.3</v>
      </c>
      <c r="C40" s="132">
        <v>168.7</v>
      </c>
      <c r="D40" s="132">
        <v>114.6</v>
      </c>
      <c r="E40" s="132">
        <v>87.5</v>
      </c>
      <c r="F40" s="132">
        <v>71.3</v>
      </c>
      <c r="G40" s="132">
        <v>60.5</v>
      </c>
      <c r="H40" s="132">
        <v>52.8</v>
      </c>
      <c r="I40" s="132">
        <v>47</v>
      </c>
      <c r="J40" s="132">
        <v>42.5</v>
      </c>
      <c r="K40" s="132">
        <v>39</v>
      </c>
      <c r="L40" s="132">
        <v>36</v>
      </c>
      <c r="M40" s="132">
        <v>33.6</v>
      </c>
      <c r="N40" s="132">
        <v>31.6</v>
      </c>
      <c r="O40" s="132">
        <v>29.8</v>
      </c>
      <c r="P40" s="132">
        <v>28.3</v>
      </c>
      <c r="Q40" s="132">
        <v>27</v>
      </c>
      <c r="R40" s="132">
        <v>25.8</v>
      </c>
      <c r="S40" s="132">
        <v>24.8</v>
      </c>
      <c r="T40" s="132">
        <v>23.9</v>
      </c>
      <c r="U40" s="132">
        <v>23.1</v>
      </c>
    </row>
    <row r="41" spans="1:21" x14ac:dyDescent="0.25">
      <c r="A41" s="85">
        <v>30</v>
      </c>
      <c r="B41" s="132">
        <v>335.8</v>
      </c>
      <c r="C41" s="132">
        <v>171</v>
      </c>
      <c r="D41" s="132">
        <v>116.1</v>
      </c>
      <c r="E41" s="132">
        <v>88.7</v>
      </c>
      <c r="F41" s="132">
        <v>72.3</v>
      </c>
      <c r="G41" s="132">
        <v>61.3</v>
      </c>
      <c r="H41" s="132">
        <v>53.5</v>
      </c>
      <c r="I41" s="132">
        <v>47.7</v>
      </c>
      <c r="J41" s="132">
        <v>43.1</v>
      </c>
      <c r="K41" s="132">
        <v>39.5</v>
      </c>
      <c r="L41" s="132">
        <v>36.5</v>
      </c>
      <c r="M41" s="132">
        <v>34.1</v>
      </c>
      <c r="N41" s="132">
        <v>32</v>
      </c>
      <c r="O41" s="132">
        <v>30.2</v>
      </c>
      <c r="P41" s="132">
        <v>28.7</v>
      </c>
      <c r="Q41" s="132">
        <v>27.4</v>
      </c>
      <c r="R41" s="132">
        <v>26.2</v>
      </c>
      <c r="S41" s="132">
        <v>25.2</v>
      </c>
      <c r="T41" s="132">
        <v>24.3</v>
      </c>
      <c r="U41" s="132">
        <v>23.4</v>
      </c>
    </row>
    <row r="42" spans="1:21" x14ac:dyDescent="0.25">
      <c r="A42" s="85">
        <v>31</v>
      </c>
      <c r="B42" s="132">
        <v>340.4</v>
      </c>
      <c r="C42" s="132">
        <v>173.4</v>
      </c>
      <c r="D42" s="132">
        <v>117.7</v>
      </c>
      <c r="E42" s="132">
        <v>89.9</v>
      </c>
      <c r="F42" s="132">
        <v>73.3</v>
      </c>
      <c r="G42" s="132">
        <v>62.2</v>
      </c>
      <c r="H42" s="132">
        <v>54.2</v>
      </c>
      <c r="I42" s="132">
        <v>48.3</v>
      </c>
      <c r="J42" s="132">
        <v>43.7</v>
      </c>
      <c r="K42" s="132">
        <v>40</v>
      </c>
      <c r="L42" s="132">
        <v>37</v>
      </c>
      <c r="M42" s="132">
        <v>34.6</v>
      </c>
      <c r="N42" s="132">
        <v>32.5</v>
      </c>
      <c r="O42" s="132">
        <v>30.7</v>
      </c>
      <c r="P42" s="132">
        <v>29.1</v>
      </c>
      <c r="Q42" s="132">
        <v>27.8</v>
      </c>
      <c r="R42" s="132">
        <v>26.6</v>
      </c>
      <c r="S42" s="132">
        <v>25.5</v>
      </c>
      <c r="T42" s="132">
        <v>24.6</v>
      </c>
      <c r="U42" s="132">
        <v>23.8</v>
      </c>
    </row>
    <row r="43" spans="1:21" x14ac:dyDescent="0.25">
      <c r="A43" s="85">
        <v>32</v>
      </c>
      <c r="B43" s="132">
        <v>345.1</v>
      </c>
      <c r="C43" s="132">
        <v>175.8</v>
      </c>
      <c r="D43" s="132">
        <v>119.4</v>
      </c>
      <c r="E43" s="132">
        <v>91.2</v>
      </c>
      <c r="F43" s="132">
        <v>74.3</v>
      </c>
      <c r="G43" s="132">
        <v>63</v>
      </c>
      <c r="H43" s="132">
        <v>55</v>
      </c>
      <c r="I43" s="132">
        <v>49</v>
      </c>
      <c r="J43" s="132">
        <v>44.3</v>
      </c>
      <c r="K43" s="132">
        <v>40.6</v>
      </c>
      <c r="L43" s="132">
        <v>37.6</v>
      </c>
      <c r="M43" s="132">
        <v>35</v>
      </c>
      <c r="N43" s="132">
        <v>32.9</v>
      </c>
      <c r="O43" s="132">
        <v>31.1</v>
      </c>
      <c r="P43" s="132">
        <v>29.5</v>
      </c>
      <c r="Q43" s="132">
        <v>28.2</v>
      </c>
      <c r="R43" s="132">
        <v>27</v>
      </c>
      <c r="S43" s="132">
        <v>25.9</v>
      </c>
      <c r="T43" s="132">
        <v>25</v>
      </c>
      <c r="U43" s="132">
        <v>24.1</v>
      </c>
    </row>
    <row r="44" spans="1:21" x14ac:dyDescent="0.25">
      <c r="A44" s="85">
        <v>33</v>
      </c>
      <c r="B44" s="132">
        <v>349.8</v>
      </c>
      <c r="C44" s="132">
        <v>178.2</v>
      </c>
      <c r="D44" s="132">
        <v>121</v>
      </c>
      <c r="E44" s="132">
        <v>92.4</v>
      </c>
      <c r="F44" s="132">
        <v>75.3</v>
      </c>
      <c r="G44" s="132">
        <v>63.9</v>
      </c>
      <c r="H44" s="132">
        <v>55.8</v>
      </c>
      <c r="I44" s="132">
        <v>49.7</v>
      </c>
      <c r="J44" s="132">
        <v>44.9</v>
      </c>
      <c r="K44" s="132">
        <v>41.2</v>
      </c>
      <c r="L44" s="132">
        <v>38.1</v>
      </c>
      <c r="M44" s="132">
        <v>35.5</v>
      </c>
      <c r="N44" s="132">
        <v>33.4</v>
      </c>
      <c r="O44" s="132">
        <v>31.5</v>
      </c>
      <c r="P44" s="132">
        <v>29.9</v>
      </c>
      <c r="Q44" s="132">
        <v>28.6</v>
      </c>
      <c r="R44" s="132">
        <v>27.3</v>
      </c>
      <c r="S44" s="132">
        <v>26.3</v>
      </c>
      <c r="T44" s="132">
        <v>25.3</v>
      </c>
      <c r="U44" s="132">
        <v>24.5</v>
      </c>
    </row>
    <row r="45" spans="1:21" x14ac:dyDescent="0.25">
      <c r="A45" s="85">
        <v>34</v>
      </c>
      <c r="B45" s="132">
        <v>354.6</v>
      </c>
      <c r="C45" s="132">
        <v>180.6</v>
      </c>
      <c r="D45" s="132">
        <v>122.6</v>
      </c>
      <c r="E45" s="132">
        <v>93.7</v>
      </c>
      <c r="F45" s="132">
        <v>76.3</v>
      </c>
      <c r="G45" s="132">
        <v>64.8</v>
      </c>
      <c r="H45" s="132">
        <v>56.5</v>
      </c>
      <c r="I45" s="132">
        <v>50.4</v>
      </c>
      <c r="J45" s="132">
        <v>45.6</v>
      </c>
      <c r="K45" s="132">
        <v>41.7</v>
      </c>
      <c r="L45" s="132">
        <v>38.6</v>
      </c>
      <c r="M45" s="132">
        <v>36</v>
      </c>
      <c r="N45" s="132">
        <v>33.799999999999997</v>
      </c>
      <c r="O45" s="132">
        <v>32</v>
      </c>
      <c r="P45" s="132">
        <v>30.4</v>
      </c>
      <c r="Q45" s="132">
        <v>29</v>
      </c>
      <c r="R45" s="132">
        <v>27.7</v>
      </c>
      <c r="S45" s="132">
        <v>26.6</v>
      </c>
      <c r="T45" s="132">
        <v>25.7</v>
      </c>
      <c r="U45" s="132">
        <v>24.8</v>
      </c>
    </row>
    <row r="46" spans="1:21" x14ac:dyDescent="0.25">
      <c r="A46" s="85">
        <v>35</v>
      </c>
      <c r="B46" s="132">
        <v>359.4</v>
      </c>
      <c r="C46" s="132">
        <v>183.1</v>
      </c>
      <c r="D46" s="132">
        <v>124.3</v>
      </c>
      <c r="E46" s="132">
        <v>95</v>
      </c>
      <c r="F46" s="132">
        <v>77.400000000000006</v>
      </c>
      <c r="G46" s="132">
        <v>65.7</v>
      </c>
      <c r="H46" s="132">
        <v>57.3</v>
      </c>
      <c r="I46" s="132">
        <v>51</v>
      </c>
      <c r="J46" s="132">
        <v>46.2</v>
      </c>
      <c r="K46" s="132">
        <v>42.3</v>
      </c>
      <c r="L46" s="132">
        <v>39.200000000000003</v>
      </c>
      <c r="M46" s="132">
        <v>36.5</v>
      </c>
      <c r="N46" s="132">
        <v>34.299999999999997</v>
      </c>
      <c r="O46" s="132">
        <v>32.4</v>
      </c>
      <c r="P46" s="132">
        <v>30.8</v>
      </c>
      <c r="Q46" s="132">
        <v>29.4</v>
      </c>
      <c r="R46" s="132">
        <v>28.1</v>
      </c>
      <c r="S46" s="132">
        <v>27</v>
      </c>
      <c r="T46" s="132">
        <v>26</v>
      </c>
      <c r="U46" s="132">
        <v>25.2</v>
      </c>
    </row>
    <row r="47" spans="1:21" x14ac:dyDescent="0.25">
      <c r="A47" s="85">
        <v>36</v>
      </c>
      <c r="B47" s="132">
        <v>364.3</v>
      </c>
      <c r="C47" s="132">
        <v>185.6</v>
      </c>
      <c r="D47" s="132">
        <v>126</v>
      </c>
      <c r="E47" s="132">
        <v>96.3</v>
      </c>
      <c r="F47" s="132">
        <v>78.400000000000006</v>
      </c>
      <c r="G47" s="132">
        <v>66.599999999999994</v>
      </c>
      <c r="H47" s="132">
        <v>58.1</v>
      </c>
      <c r="I47" s="132">
        <v>51.8</v>
      </c>
      <c r="J47" s="132">
        <v>46.8</v>
      </c>
      <c r="K47" s="132">
        <v>42.9</v>
      </c>
      <c r="L47" s="132">
        <v>39.700000000000003</v>
      </c>
      <c r="M47" s="132">
        <v>37</v>
      </c>
      <c r="N47" s="132">
        <v>34.799999999999997</v>
      </c>
      <c r="O47" s="132">
        <v>32.9</v>
      </c>
      <c r="P47" s="132">
        <v>31.2</v>
      </c>
      <c r="Q47" s="132">
        <v>29.8</v>
      </c>
      <c r="R47" s="132">
        <v>28.5</v>
      </c>
      <c r="S47" s="132">
        <v>27.4</v>
      </c>
      <c r="T47" s="132">
        <v>26.4</v>
      </c>
      <c r="U47" s="132">
        <v>25.5</v>
      </c>
    </row>
    <row r="48" spans="1:21" x14ac:dyDescent="0.25">
      <c r="A48" s="85">
        <v>37</v>
      </c>
      <c r="B48" s="132">
        <v>369.3</v>
      </c>
      <c r="C48" s="132">
        <v>188.1</v>
      </c>
      <c r="D48" s="132">
        <v>127.7</v>
      </c>
      <c r="E48" s="132">
        <v>97.6</v>
      </c>
      <c r="F48" s="132">
        <v>79.5</v>
      </c>
      <c r="G48" s="132">
        <v>67.5</v>
      </c>
      <c r="H48" s="132">
        <v>58.9</v>
      </c>
      <c r="I48" s="132">
        <v>52.5</v>
      </c>
      <c r="J48" s="132">
        <v>47.5</v>
      </c>
      <c r="K48" s="132">
        <v>43.5</v>
      </c>
      <c r="L48" s="132">
        <v>40.299999999999997</v>
      </c>
      <c r="M48" s="132">
        <v>37.6</v>
      </c>
      <c r="N48" s="132">
        <v>35.299999999999997</v>
      </c>
      <c r="O48" s="132">
        <v>33.4</v>
      </c>
      <c r="P48" s="132">
        <v>31.7</v>
      </c>
      <c r="Q48" s="132">
        <v>30.2</v>
      </c>
      <c r="R48" s="132">
        <v>28.9</v>
      </c>
      <c r="S48" s="132">
        <v>27.8</v>
      </c>
      <c r="T48" s="132">
        <v>26.8</v>
      </c>
      <c r="U48" s="132">
        <v>25.9</v>
      </c>
    </row>
    <row r="49" spans="1:21" x14ac:dyDescent="0.25">
      <c r="A49" s="85">
        <v>38</v>
      </c>
      <c r="B49" s="132">
        <v>374.3</v>
      </c>
      <c r="C49" s="132">
        <v>190.7</v>
      </c>
      <c r="D49" s="132">
        <v>129.5</v>
      </c>
      <c r="E49" s="132">
        <v>98.9</v>
      </c>
      <c r="F49" s="132">
        <v>80.599999999999994</v>
      </c>
      <c r="G49" s="132">
        <v>68.400000000000006</v>
      </c>
      <c r="H49" s="132">
        <v>59.7</v>
      </c>
      <c r="I49" s="132">
        <v>53.2</v>
      </c>
      <c r="J49" s="132">
        <v>48.2</v>
      </c>
      <c r="K49" s="132">
        <v>44.1</v>
      </c>
      <c r="L49" s="132">
        <v>40.799999999999997</v>
      </c>
      <c r="M49" s="132">
        <v>38.1</v>
      </c>
      <c r="N49" s="132">
        <v>35.799999999999997</v>
      </c>
      <c r="O49" s="132">
        <v>33.799999999999997</v>
      </c>
      <c r="P49" s="132">
        <v>32.1</v>
      </c>
      <c r="Q49" s="132">
        <v>30.7</v>
      </c>
      <c r="R49" s="132">
        <v>29.4</v>
      </c>
      <c r="S49" s="132">
        <v>28.2</v>
      </c>
      <c r="T49" s="132">
        <v>27.2</v>
      </c>
      <c r="U49" s="132">
        <v>26.3</v>
      </c>
    </row>
    <row r="50" spans="1:21" x14ac:dyDescent="0.25">
      <c r="A50" s="85">
        <v>39</v>
      </c>
      <c r="B50" s="132">
        <v>379.4</v>
      </c>
      <c r="C50" s="132">
        <v>193.3</v>
      </c>
      <c r="D50" s="132">
        <v>131.30000000000001</v>
      </c>
      <c r="E50" s="132">
        <v>100.3</v>
      </c>
      <c r="F50" s="132">
        <v>81.7</v>
      </c>
      <c r="G50" s="132">
        <v>69.400000000000006</v>
      </c>
      <c r="H50" s="132">
        <v>60.5</v>
      </c>
      <c r="I50" s="132">
        <v>53.9</v>
      </c>
      <c r="J50" s="132">
        <v>48.8</v>
      </c>
      <c r="K50" s="132">
        <v>44.7</v>
      </c>
      <c r="L50" s="132">
        <v>41.4</v>
      </c>
      <c r="M50" s="132">
        <v>38.6</v>
      </c>
      <c r="N50" s="132">
        <v>36.299999999999997</v>
      </c>
      <c r="O50" s="132">
        <v>34.299999999999997</v>
      </c>
      <c r="P50" s="132">
        <v>32.6</v>
      </c>
      <c r="Q50" s="132">
        <v>31.1</v>
      </c>
      <c r="R50" s="132">
        <v>29.8</v>
      </c>
      <c r="S50" s="132">
        <v>28.6</v>
      </c>
      <c r="T50" s="132">
        <v>27.6</v>
      </c>
      <c r="U50" s="132">
        <v>26.7</v>
      </c>
    </row>
    <row r="51" spans="1:21" x14ac:dyDescent="0.25">
      <c r="A51" s="85">
        <v>40</v>
      </c>
      <c r="B51" s="132">
        <v>384.6</v>
      </c>
      <c r="C51" s="132">
        <v>195.9</v>
      </c>
      <c r="D51" s="132">
        <v>133.1</v>
      </c>
      <c r="E51" s="132">
        <v>101.7</v>
      </c>
      <c r="F51" s="132">
        <v>82.9</v>
      </c>
      <c r="G51" s="132">
        <v>70.3</v>
      </c>
      <c r="H51" s="132">
        <v>61.4</v>
      </c>
      <c r="I51" s="132">
        <v>54.7</v>
      </c>
      <c r="J51" s="132">
        <v>49.5</v>
      </c>
      <c r="K51" s="132">
        <v>45.4</v>
      </c>
      <c r="L51" s="132">
        <v>42</v>
      </c>
      <c r="M51" s="132">
        <v>39.200000000000003</v>
      </c>
      <c r="N51" s="132">
        <v>36.799999999999997</v>
      </c>
      <c r="O51" s="132">
        <v>34.799999999999997</v>
      </c>
      <c r="P51" s="132">
        <v>33.1</v>
      </c>
      <c r="Q51" s="132">
        <v>31.6</v>
      </c>
      <c r="R51" s="132">
        <v>30.2</v>
      </c>
      <c r="S51" s="132">
        <v>29.1</v>
      </c>
      <c r="T51" s="132">
        <v>28</v>
      </c>
      <c r="U51" s="132"/>
    </row>
    <row r="52" spans="1:21" x14ac:dyDescent="0.25">
      <c r="A52" s="85">
        <v>41</v>
      </c>
      <c r="B52" s="132">
        <v>389.8</v>
      </c>
      <c r="C52" s="132">
        <v>198.6</v>
      </c>
      <c r="D52" s="132">
        <v>134.9</v>
      </c>
      <c r="E52" s="132">
        <v>103.1</v>
      </c>
      <c r="F52" s="132">
        <v>84</v>
      </c>
      <c r="G52" s="132">
        <v>71.3</v>
      </c>
      <c r="H52" s="132">
        <v>62.3</v>
      </c>
      <c r="I52" s="132">
        <v>55.5</v>
      </c>
      <c r="J52" s="132">
        <v>50.2</v>
      </c>
      <c r="K52" s="132">
        <v>46</v>
      </c>
      <c r="L52" s="132">
        <v>42.6</v>
      </c>
      <c r="M52" s="132">
        <v>39.799999999999997</v>
      </c>
      <c r="N52" s="132">
        <v>37.4</v>
      </c>
      <c r="O52" s="132">
        <v>35.299999999999997</v>
      </c>
      <c r="P52" s="132">
        <v>33.6</v>
      </c>
      <c r="Q52" s="132">
        <v>32</v>
      </c>
      <c r="R52" s="132">
        <v>30.7</v>
      </c>
      <c r="S52" s="132">
        <v>29.5</v>
      </c>
      <c r="T52" s="132"/>
      <c r="U52" s="132"/>
    </row>
    <row r="53" spans="1:21" x14ac:dyDescent="0.25">
      <c r="A53" s="85">
        <v>42</v>
      </c>
      <c r="B53" s="132">
        <v>395.2</v>
      </c>
      <c r="C53" s="132">
        <v>201.3</v>
      </c>
      <c r="D53" s="132">
        <v>136.80000000000001</v>
      </c>
      <c r="E53" s="132">
        <v>104.5</v>
      </c>
      <c r="F53" s="132">
        <v>85.2</v>
      </c>
      <c r="G53" s="132">
        <v>72.3</v>
      </c>
      <c r="H53" s="132">
        <v>63.1</v>
      </c>
      <c r="I53" s="132">
        <v>56.3</v>
      </c>
      <c r="J53" s="132">
        <v>50.9</v>
      </c>
      <c r="K53" s="132">
        <v>46.7</v>
      </c>
      <c r="L53" s="132">
        <v>43.2</v>
      </c>
      <c r="M53" s="132">
        <v>40.299999999999997</v>
      </c>
      <c r="N53" s="132">
        <v>37.9</v>
      </c>
      <c r="O53" s="132">
        <v>35.9</v>
      </c>
      <c r="P53" s="132">
        <v>34.1</v>
      </c>
      <c r="Q53" s="132">
        <v>32.5</v>
      </c>
      <c r="R53" s="132">
        <v>31.2</v>
      </c>
      <c r="S53" s="132"/>
      <c r="T53" s="132"/>
      <c r="U53" s="132"/>
    </row>
    <row r="54" spans="1:21" x14ac:dyDescent="0.25">
      <c r="A54" s="85">
        <v>43</v>
      </c>
      <c r="B54" s="132">
        <v>400.6</v>
      </c>
      <c r="C54" s="132">
        <v>204.1</v>
      </c>
      <c r="D54" s="132">
        <v>138.6</v>
      </c>
      <c r="E54" s="132">
        <v>106</v>
      </c>
      <c r="F54" s="132">
        <v>86.4</v>
      </c>
      <c r="G54" s="132">
        <v>73.3</v>
      </c>
      <c r="H54" s="132">
        <v>64</v>
      </c>
      <c r="I54" s="132">
        <v>57</v>
      </c>
      <c r="J54" s="132">
        <v>51.7</v>
      </c>
      <c r="K54" s="132">
        <v>47.3</v>
      </c>
      <c r="L54" s="132">
        <v>43.8</v>
      </c>
      <c r="M54" s="132">
        <v>40.9</v>
      </c>
      <c r="N54" s="132">
        <v>38.5</v>
      </c>
      <c r="O54" s="132">
        <v>36.4</v>
      </c>
      <c r="P54" s="132">
        <v>34.6</v>
      </c>
      <c r="Q54" s="132">
        <v>33</v>
      </c>
      <c r="R54" s="132"/>
      <c r="S54" s="132"/>
      <c r="T54" s="132"/>
      <c r="U54" s="132"/>
    </row>
    <row r="55" spans="1:21" x14ac:dyDescent="0.25">
      <c r="A55" s="85">
        <v>44</v>
      </c>
      <c r="B55" s="132">
        <v>406</v>
      </c>
      <c r="C55" s="132">
        <v>206.9</v>
      </c>
      <c r="D55" s="132">
        <v>140.6</v>
      </c>
      <c r="E55" s="132">
        <v>107.4</v>
      </c>
      <c r="F55" s="132">
        <v>87.6</v>
      </c>
      <c r="G55" s="132">
        <v>74.3</v>
      </c>
      <c r="H55" s="132">
        <v>64.900000000000006</v>
      </c>
      <c r="I55" s="132">
        <v>57.9</v>
      </c>
      <c r="J55" s="132">
        <v>52.4</v>
      </c>
      <c r="K55" s="132">
        <v>48</v>
      </c>
      <c r="L55" s="132">
        <v>44.5</v>
      </c>
      <c r="M55" s="132">
        <v>41.5</v>
      </c>
      <c r="N55" s="132">
        <v>39.1</v>
      </c>
      <c r="O55" s="132">
        <v>36.9</v>
      </c>
      <c r="P55" s="132">
        <v>35.1</v>
      </c>
      <c r="Q55" s="132"/>
      <c r="R55" s="132"/>
      <c r="S55" s="132"/>
      <c r="T55" s="132"/>
      <c r="U55" s="132"/>
    </row>
    <row r="56" spans="1:21" x14ac:dyDescent="0.25">
      <c r="A56" s="85">
        <v>45</v>
      </c>
      <c r="B56" s="132">
        <v>411.6</v>
      </c>
      <c r="C56" s="132">
        <v>209.8</v>
      </c>
      <c r="D56" s="132">
        <v>142.5</v>
      </c>
      <c r="E56" s="132">
        <v>108.9</v>
      </c>
      <c r="F56" s="132">
        <v>88.8</v>
      </c>
      <c r="G56" s="132">
        <v>75.400000000000006</v>
      </c>
      <c r="H56" s="132">
        <v>65.8</v>
      </c>
      <c r="I56" s="132">
        <v>58.7</v>
      </c>
      <c r="J56" s="132">
        <v>53.2</v>
      </c>
      <c r="K56" s="132">
        <v>48.7</v>
      </c>
      <c r="L56" s="132">
        <v>45.1</v>
      </c>
      <c r="M56" s="132">
        <v>42.2</v>
      </c>
      <c r="N56" s="132">
        <v>39.700000000000003</v>
      </c>
      <c r="O56" s="132">
        <v>37.5</v>
      </c>
      <c r="P56" s="132"/>
      <c r="Q56" s="132"/>
      <c r="R56" s="132"/>
      <c r="S56" s="132"/>
      <c r="T56" s="132"/>
      <c r="U56" s="132"/>
    </row>
    <row r="57" spans="1:21" x14ac:dyDescent="0.25">
      <c r="A57" s="85">
        <v>46</v>
      </c>
      <c r="B57" s="132">
        <v>417.3</v>
      </c>
      <c r="C57" s="132">
        <v>212.6</v>
      </c>
      <c r="D57" s="132">
        <v>144.5</v>
      </c>
      <c r="E57" s="132">
        <v>110.4</v>
      </c>
      <c r="F57" s="132">
        <v>90</v>
      </c>
      <c r="G57" s="132">
        <v>76.5</v>
      </c>
      <c r="H57" s="132">
        <v>66.8</v>
      </c>
      <c r="I57" s="132">
        <v>59.5</v>
      </c>
      <c r="J57" s="132">
        <v>53.9</v>
      </c>
      <c r="K57" s="132">
        <v>49.5</v>
      </c>
      <c r="L57" s="132">
        <v>45.8</v>
      </c>
      <c r="M57" s="132">
        <v>42.8</v>
      </c>
      <c r="N57" s="132">
        <v>40.299999999999997</v>
      </c>
      <c r="O57" s="132"/>
      <c r="P57" s="132"/>
      <c r="Q57" s="132"/>
      <c r="R57" s="132"/>
      <c r="S57" s="132"/>
      <c r="T57" s="132"/>
      <c r="U57" s="132"/>
    </row>
    <row r="58" spans="1:21" x14ac:dyDescent="0.25">
      <c r="A58" s="85">
        <v>47</v>
      </c>
      <c r="B58" s="132">
        <v>423</v>
      </c>
      <c r="C58" s="132">
        <v>215.6</v>
      </c>
      <c r="D58" s="132">
        <v>146.5</v>
      </c>
      <c r="E58" s="132">
        <v>112</v>
      </c>
      <c r="F58" s="132">
        <v>91.3</v>
      </c>
      <c r="G58" s="132">
        <v>77.599999999999994</v>
      </c>
      <c r="H58" s="132">
        <v>67.8</v>
      </c>
      <c r="I58" s="132">
        <v>60.4</v>
      </c>
      <c r="J58" s="132">
        <v>54.7</v>
      </c>
      <c r="K58" s="132">
        <v>50.2</v>
      </c>
      <c r="L58" s="132">
        <v>46.5</v>
      </c>
      <c r="M58" s="132">
        <v>43.5</v>
      </c>
      <c r="N58" s="132"/>
      <c r="O58" s="132"/>
      <c r="P58" s="132"/>
      <c r="Q58" s="132"/>
      <c r="R58" s="132"/>
      <c r="S58" s="132"/>
      <c r="T58" s="132"/>
      <c r="U58" s="132"/>
    </row>
    <row r="59" spans="1:21" x14ac:dyDescent="0.25">
      <c r="A59" s="85">
        <v>48</v>
      </c>
      <c r="B59" s="132">
        <v>428.9</v>
      </c>
      <c r="C59" s="132">
        <v>218.6</v>
      </c>
      <c r="D59" s="132">
        <v>148.6</v>
      </c>
      <c r="E59" s="132">
        <v>113.6</v>
      </c>
      <c r="F59" s="132">
        <v>92.6</v>
      </c>
      <c r="G59" s="132">
        <v>78.7</v>
      </c>
      <c r="H59" s="132">
        <v>68.8</v>
      </c>
      <c r="I59" s="132">
        <v>61.3</v>
      </c>
      <c r="J59" s="132">
        <v>55.6</v>
      </c>
      <c r="K59" s="132">
        <v>51</v>
      </c>
      <c r="L59" s="132">
        <v>47.3</v>
      </c>
      <c r="M59" s="132"/>
      <c r="N59" s="132"/>
      <c r="O59" s="132"/>
      <c r="P59" s="132"/>
      <c r="Q59" s="132"/>
      <c r="R59" s="132"/>
      <c r="S59" s="132"/>
      <c r="T59" s="132"/>
      <c r="U59" s="132"/>
    </row>
    <row r="60" spans="1:21" x14ac:dyDescent="0.25">
      <c r="A60" s="85">
        <v>49</v>
      </c>
      <c r="B60" s="132">
        <v>434.8</v>
      </c>
      <c r="C60" s="132">
        <v>221.7</v>
      </c>
      <c r="D60" s="132">
        <v>150.69999999999999</v>
      </c>
      <c r="E60" s="132">
        <v>115.2</v>
      </c>
      <c r="F60" s="132">
        <v>94</v>
      </c>
      <c r="G60" s="132">
        <v>79.900000000000006</v>
      </c>
      <c r="H60" s="132">
        <v>69.8</v>
      </c>
      <c r="I60" s="132">
        <v>62.3</v>
      </c>
      <c r="J60" s="132">
        <v>56.5</v>
      </c>
      <c r="K60" s="132">
        <v>51.8</v>
      </c>
      <c r="L60" s="132"/>
      <c r="M60" s="132"/>
      <c r="N60" s="132"/>
      <c r="O60" s="132"/>
      <c r="P60" s="132"/>
      <c r="Q60" s="132"/>
      <c r="R60" s="132"/>
      <c r="S60" s="132"/>
      <c r="T60" s="132"/>
      <c r="U60" s="132"/>
    </row>
    <row r="61" spans="1:21" x14ac:dyDescent="0.25">
      <c r="A61" s="85">
        <v>50</v>
      </c>
      <c r="B61" s="132">
        <v>441</v>
      </c>
      <c r="C61" s="132">
        <v>224.9</v>
      </c>
      <c r="D61" s="132">
        <v>152.9</v>
      </c>
      <c r="E61" s="132">
        <v>116.9</v>
      </c>
      <c r="F61" s="132">
        <v>95.4</v>
      </c>
      <c r="G61" s="132">
        <v>81.099999999999994</v>
      </c>
      <c r="H61" s="132">
        <v>70.900000000000006</v>
      </c>
      <c r="I61" s="132">
        <v>63.3</v>
      </c>
      <c r="J61" s="132">
        <v>57.4</v>
      </c>
      <c r="K61" s="132"/>
      <c r="L61" s="132"/>
      <c r="M61" s="132"/>
      <c r="N61" s="132"/>
      <c r="O61" s="132"/>
      <c r="P61" s="132"/>
      <c r="Q61" s="132"/>
      <c r="R61" s="132"/>
      <c r="S61" s="132"/>
      <c r="T61" s="132"/>
      <c r="U61" s="132"/>
    </row>
    <row r="62" spans="1:21" x14ac:dyDescent="0.25">
      <c r="A62" s="85">
        <v>51</v>
      </c>
      <c r="B62" s="132">
        <v>447.2</v>
      </c>
      <c r="C62" s="132">
        <v>228.1</v>
      </c>
      <c r="D62" s="132">
        <v>155.1</v>
      </c>
      <c r="E62" s="132">
        <v>118.7</v>
      </c>
      <c r="F62" s="132">
        <v>96.9</v>
      </c>
      <c r="G62" s="132">
        <v>82.3</v>
      </c>
      <c r="H62" s="132">
        <v>72</v>
      </c>
      <c r="I62" s="132">
        <v>64.3</v>
      </c>
      <c r="J62" s="132"/>
      <c r="K62" s="132"/>
      <c r="L62" s="132"/>
      <c r="M62" s="132"/>
      <c r="N62" s="132"/>
      <c r="O62" s="132"/>
      <c r="P62" s="132"/>
      <c r="Q62" s="132"/>
      <c r="R62" s="132"/>
      <c r="S62" s="132"/>
      <c r="T62" s="132"/>
      <c r="U62" s="132"/>
    </row>
    <row r="63" spans="1:21" x14ac:dyDescent="0.25">
      <c r="A63" s="85">
        <v>52</v>
      </c>
      <c r="B63" s="132">
        <v>453.6</v>
      </c>
      <c r="C63" s="132">
        <v>231.4</v>
      </c>
      <c r="D63" s="132">
        <v>157.4</v>
      </c>
      <c r="E63" s="132">
        <v>120.5</v>
      </c>
      <c r="F63" s="132">
        <v>98.3</v>
      </c>
      <c r="G63" s="132">
        <v>83.6</v>
      </c>
      <c r="H63" s="132">
        <v>73.099999999999994</v>
      </c>
      <c r="I63" s="132"/>
      <c r="J63" s="132"/>
      <c r="K63" s="132"/>
      <c r="L63" s="132"/>
      <c r="M63" s="132"/>
      <c r="N63" s="132"/>
      <c r="O63" s="132"/>
      <c r="P63" s="132"/>
      <c r="Q63" s="132"/>
      <c r="R63" s="132"/>
      <c r="S63" s="132"/>
      <c r="T63" s="132"/>
      <c r="U63" s="132"/>
    </row>
    <row r="64" spans="1:21" x14ac:dyDescent="0.25">
      <c r="A64" s="85">
        <v>53</v>
      </c>
      <c r="B64" s="132">
        <v>460.1</v>
      </c>
      <c r="C64" s="132">
        <v>234.8</v>
      </c>
      <c r="D64" s="132">
        <v>159.69999999999999</v>
      </c>
      <c r="E64" s="132">
        <v>122.3</v>
      </c>
      <c r="F64" s="132">
        <v>99.9</v>
      </c>
      <c r="G64" s="132">
        <v>84.9</v>
      </c>
      <c r="H64" s="132"/>
      <c r="I64" s="132"/>
      <c r="J64" s="132"/>
      <c r="K64" s="132"/>
      <c r="L64" s="132"/>
      <c r="M64" s="132"/>
      <c r="N64" s="132"/>
      <c r="O64" s="132"/>
      <c r="P64" s="132"/>
      <c r="Q64" s="132"/>
      <c r="R64" s="132"/>
      <c r="S64" s="132"/>
      <c r="T64" s="132"/>
      <c r="U64" s="132"/>
    </row>
    <row r="65" spans="1:21" x14ac:dyDescent="0.25">
      <c r="A65" s="85">
        <v>54</v>
      </c>
      <c r="B65" s="132">
        <v>464.6</v>
      </c>
      <c r="C65" s="132">
        <v>237.2</v>
      </c>
      <c r="D65" s="132">
        <v>161.4</v>
      </c>
      <c r="E65" s="132">
        <v>123.6</v>
      </c>
      <c r="F65" s="132">
        <v>101</v>
      </c>
      <c r="G65" s="132"/>
      <c r="H65" s="132"/>
      <c r="I65" s="132"/>
      <c r="J65" s="132"/>
      <c r="K65" s="132"/>
      <c r="L65" s="132"/>
      <c r="M65" s="132"/>
      <c r="N65" s="132"/>
      <c r="O65" s="132"/>
      <c r="P65" s="132"/>
      <c r="Q65" s="132"/>
      <c r="R65" s="132"/>
      <c r="S65" s="132"/>
      <c r="T65" s="132"/>
      <c r="U65" s="132"/>
    </row>
    <row r="66" spans="1:21" x14ac:dyDescent="0.25">
      <c r="A66" s="85">
        <v>55</v>
      </c>
      <c r="B66" s="132">
        <v>466.6</v>
      </c>
      <c r="C66" s="132">
        <v>238.2</v>
      </c>
      <c r="D66" s="132">
        <v>162.19999999999999</v>
      </c>
      <c r="E66" s="132">
        <v>124.2</v>
      </c>
      <c r="F66" s="132"/>
      <c r="G66" s="132"/>
      <c r="H66" s="132"/>
      <c r="I66" s="132"/>
      <c r="J66" s="132"/>
      <c r="K66" s="132"/>
      <c r="L66" s="132"/>
      <c r="M66" s="132"/>
      <c r="N66" s="132"/>
      <c r="O66" s="132"/>
      <c r="P66" s="132"/>
      <c r="Q66" s="132"/>
      <c r="R66" s="132"/>
      <c r="S66" s="132"/>
      <c r="T66" s="132"/>
      <c r="U66" s="132"/>
    </row>
    <row r="67" spans="1:21" x14ac:dyDescent="0.25">
      <c r="A67" s="85">
        <v>56</v>
      </c>
      <c r="B67" s="132">
        <v>468.7</v>
      </c>
      <c r="C67" s="132">
        <v>239.4</v>
      </c>
      <c r="D67" s="132">
        <v>163</v>
      </c>
      <c r="E67" s="132"/>
      <c r="F67" s="132"/>
      <c r="G67" s="132"/>
      <c r="H67" s="132"/>
      <c r="I67" s="132"/>
      <c r="J67" s="132"/>
      <c r="K67" s="132"/>
      <c r="L67" s="132"/>
      <c r="M67" s="132"/>
      <c r="N67" s="132"/>
      <c r="O67" s="132"/>
      <c r="P67" s="132"/>
      <c r="Q67" s="132"/>
      <c r="R67" s="132"/>
      <c r="S67" s="132"/>
      <c r="T67" s="132"/>
      <c r="U67" s="132"/>
    </row>
    <row r="68" spans="1:21" x14ac:dyDescent="0.25">
      <c r="A68" s="85">
        <v>57</v>
      </c>
      <c r="B68" s="132">
        <v>471.3</v>
      </c>
      <c r="C68" s="132">
        <v>240.8</v>
      </c>
      <c r="D68" s="132"/>
      <c r="E68" s="132"/>
      <c r="F68" s="132"/>
      <c r="G68" s="132"/>
      <c r="H68" s="132"/>
      <c r="I68" s="132"/>
      <c r="J68" s="132"/>
      <c r="K68" s="132"/>
      <c r="L68" s="132"/>
      <c r="M68" s="132"/>
      <c r="N68" s="132"/>
      <c r="O68" s="132"/>
      <c r="P68" s="132"/>
      <c r="Q68" s="132"/>
      <c r="R68" s="132"/>
      <c r="S68" s="132"/>
      <c r="T68" s="132"/>
      <c r="U68" s="132"/>
    </row>
    <row r="69" spans="1:21" x14ac:dyDescent="0.25">
      <c r="A69" s="85">
        <v>58</v>
      </c>
      <c r="B69" s="132">
        <v>473.7</v>
      </c>
      <c r="C69" s="132"/>
      <c r="D69" s="132"/>
      <c r="E69" s="132"/>
      <c r="F69" s="132"/>
      <c r="G69" s="132"/>
      <c r="H69" s="132"/>
      <c r="I69" s="132"/>
      <c r="J69" s="132"/>
      <c r="K69" s="132"/>
      <c r="L69" s="132"/>
      <c r="M69" s="132"/>
      <c r="N69" s="132"/>
      <c r="O69" s="132"/>
      <c r="P69" s="132"/>
      <c r="Q69" s="132"/>
      <c r="R69" s="132"/>
      <c r="S69" s="132"/>
      <c r="T69" s="132"/>
      <c r="U69" s="132"/>
    </row>
  </sheetData>
  <sheetProtection algorithmName="SHA-512" hashValue="l23L7EM/Ocld/EYdYRsth5Xn1j2dsaayeMYhrKa6bdQRTyknoSClENMz56jkdlAtuaapv8zOmH30+CQJooB27Q==" saltValue="HYIMedbntkzW2wcEJinGPA==" spinCount="100000" sheet="1" objects="1" scenarios="1"/>
  <conditionalFormatting sqref="A26:A69">
    <cfRule type="expression" dxfId="633" priority="11" stopIfTrue="1">
      <formula>MOD(ROW(),2)=0</formula>
    </cfRule>
    <cfRule type="expression" dxfId="632" priority="12" stopIfTrue="1">
      <formula>MOD(ROW(),2)&lt;&gt;0</formula>
    </cfRule>
  </conditionalFormatting>
  <conditionalFormatting sqref="B26:U69">
    <cfRule type="expression" dxfId="631" priority="13" stopIfTrue="1">
      <formula>MOD(ROW(),2)=0</formula>
    </cfRule>
    <cfRule type="expression" dxfId="630" priority="14" stopIfTrue="1">
      <formula>MOD(ROW(),2)&lt;&gt;0</formula>
    </cfRule>
  </conditionalFormatting>
  <conditionalFormatting sqref="A6:A16 A18:A21">
    <cfRule type="expression" dxfId="629" priority="15" stopIfTrue="1">
      <formula>MOD(ROW(),2)=0</formula>
    </cfRule>
    <cfRule type="expression" dxfId="628" priority="16" stopIfTrue="1">
      <formula>MOD(ROW(),2)&lt;&gt;0</formula>
    </cfRule>
  </conditionalFormatting>
  <conditionalFormatting sqref="B6:U16 C17:U21">
    <cfRule type="expression" dxfId="627" priority="17" stopIfTrue="1">
      <formula>MOD(ROW(),2)=0</formula>
    </cfRule>
    <cfRule type="expression" dxfId="626" priority="18" stopIfTrue="1">
      <formula>MOD(ROW(),2)&lt;&gt;0</formula>
    </cfRule>
  </conditionalFormatting>
  <conditionalFormatting sqref="A17">
    <cfRule type="expression" dxfId="625" priority="9" stopIfTrue="1">
      <formula>MOD(ROW(),2)=0</formula>
    </cfRule>
    <cfRule type="expression" dxfId="624" priority="10" stopIfTrue="1">
      <formula>MOD(ROW(),2)&lt;&gt;0</formula>
    </cfRule>
  </conditionalFormatting>
  <conditionalFormatting sqref="B17">
    <cfRule type="expression" dxfId="623" priority="7" stopIfTrue="1">
      <formula>MOD(ROW(),2)=0</formula>
    </cfRule>
    <cfRule type="expression" dxfId="622" priority="8" stopIfTrue="1">
      <formula>MOD(ROW(),2)&lt;&gt;0</formula>
    </cfRule>
  </conditionalFormatting>
  <conditionalFormatting sqref="B18">
    <cfRule type="expression" dxfId="621" priority="5" stopIfTrue="1">
      <formula>MOD(ROW(),2)=0</formula>
    </cfRule>
    <cfRule type="expression" dxfId="620" priority="6" stopIfTrue="1">
      <formula>MOD(ROW(),2)&lt;&gt;0</formula>
    </cfRule>
  </conditionalFormatting>
  <conditionalFormatting sqref="B20:B21">
    <cfRule type="expression" dxfId="619" priority="3" stopIfTrue="1">
      <formula>MOD(ROW(),2)=0</formula>
    </cfRule>
    <cfRule type="expression" dxfId="618" priority="4" stopIfTrue="1">
      <formula>MOD(ROW(),2)&lt;&gt;0</formula>
    </cfRule>
  </conditionalFormatting>
  <conditionalFormatting sqref="B19">
    <cfRule type="expression" dxfId="617" priority="1" stopIfTrue="1">
      <formula>MOD(ROW(),2)=0</formula>
    </cfRule>
    <cfRule type="expression" dxfId="616" priority="2" stopIfTrue="1">
      <formula>MOD(ROW(),2)&lt;&gt;0</formula>
    </cfRule>
  </conditionalFormatting>
  <hyperlinks>
    <hyperlink ref="B24" location="Assumptions!A1" display="Assumptions" xr:uid="{78C16619-4D90-4F63-9A42-ADB75EAD55E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2CA0A-206E-4DAD-900A-E135DE5453A2}">
  <sheetPr codeName="Sheet95"/>
  <dimension ref="A1:V173"/>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x-710</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603</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710</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604</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605</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212.5</v>
      </c>
      <c r="C27" s="132">
        <v>108.2</v>
      </c>
      <c r="D27" s="132">
        <v>73.5</v>
      </c>
      <c r="E27" s="132">
        <v>56.1</v>
      </c>
      <c r="F27" s="132">
        <v>45.7</v>
      </c>
      <c r="G27" s="132">
        <v>38.799999999999997</v>
      </c>
      <c r="H27" s="132">
        <v>33.799999999999997</v>
      </c>
      <c r="I27" s="132">
        <v>30.1</v>
      </c>
      <c r="J27" s="132">
        <v>27.3</v>
      </c>
      <c r="K27" s="132">
        <v>25</v>
      </c>
      <c r="L27" s="132">
        <v>23.1</v>
      </c>
      <c r="M27" s="132">
        <v>21.5</v>
      </c>
      <c r="N27" s="132">
        <v>20.2</v>
      </c>
      <c r="O27" s="132">
        <v>19.100000000000001</v>
      </c>
      <c r="P27" s="132">
        <v>18.100000000000001</v>
      </c>
      <c r="Q27" s="132">
        <v>17.3</v>
      </c>
      <c r="R27" s="132">
        <v>16.5</v>
      </c>
      <c r="S27" s="132">
        <v>15.9</v>
      </c>
      <c r="T27" s="132">
        <v>15.3</v>
      </c>
      <c r="U27" s="132">
        <v>14.8</v>
      </c>
    </row>
    <row r="28" spans="1:21" x14ac:dyDescent="0.25">
      <c r="A28" s="85">
        <v>17</v>
      </c>
      <c r="B28" s="132">
        <v>215.4</v>
      </c>
      <c r="C28" s="132">
        <v>109.7</v>
      </c>
      <c r="D28" s="132">
        <v>74.5</v>
      </c>
      <c r="E28" s="132">
        <v>56.9</v>
      </c>
      <c r="F28" s="132">
        <v>46.3</v>
      </c>
      <c r="G28" s="132">
        <v>39.299999999999997</v>
      </c>
      <c r="H28" s="132">
        <v>34.299999999999997</v>
      </c>
      <c r="I28" s="132">
        <v>30.5</v>
      </c>
      <c r="J28" s="132">
        <v>27.6</v>
      </c>
      <c r="K28" s="132">
        <v>25.3</v>
      </c>
      <c r="L28" s="132">
        <v>23.4</v>
      </c>
      <c r="M28" s="132">
        <v>21.8</v>
      </c>
      <c r="N28" s="132">
        <v>20.5</v>
      </c>
      <c r="O28" s="132">
        <v>19.399999999999999</v>
      </c>
      <c r="P28" s="132">
        <v>18.399999999999999</v>
      </c>
      <c r="Q28" s="132">
        <v>17.5</v>
      </c>
      <c r="R28" s="132">
        <v>16.8</v>
      </c>
      <c r="S28" s="132">
        <v>16.100000000000001</v>
      </c>
      <c r="T28" s="132">
        <v>15.5</v>
      </c>
      <c r="U28" s="132">
        <v>15</v>
      </c>
    </row>
    <row r="29" spans="1:21" x14ac:dyDescent="0.25">
      <c r="A29" s="85">
        <v>18</v>
      </c>
      <c r="B29" s="132">
        <v>218.4</v>
      </c>
      <c r="C29" s="132">
        <v>111.2</v>
      </c>
      <c r="D29" s="132">
        <v>75.5</v>
      </c>
      <c r="E29" s="132">
        <v>57.7</v>
      </c>
      <c r="F29" s="132">
        <v>47</v>
      </c>
      <c r="G29" s="132">
        <v>39.799999999999997</v>
      </c>
      <c r="H29" s="132">
        <v>34.799999999999997</v>
      </c>
      <c r="I29" s="132">
        <v>31</v>
      </c>
      <c r="J29" s="132">
        <v>28</v>
      </c>
      <c r="K29" s="132">
        <v>25.6</v>
      </c>
      <c r="L29" s="132">
        <v>23.7</v>
      </c>
      <c r="M29" s="132">
        <v>22.1</v>
      </c>
      <c r="N29" s="132">
        <v>20.8</v>
      </c>
      <c r="O29" s="132">
        <v>19.600000000000001</v>
      </c>
      <c r="P29" s="132">
        <v>18.600000000000001</v>
      </c>
      <c r="Q29" s="132">
        <v>17.8</v>
      </c>
      <c r="R29" s="132">
        <v>17</v>
      </c>
      <c r="S29" s="132">
        <v>16.3</v>
      </c>
      <c r="T29" s="132">
        <v>15.7</v>
      </c>
      <c r="U29" s="132">
        <v>15.2</v>
      </c>
    </row>
    <row r="30" spans="1:21" x14ac:dyDescent="0.25">
      <c r="A30" s="85">
        <v>19</v>
      </c>
      <c r="B30" s="132">
        <v>221.3</v>
      </c>
      <c r="C30" s="132">
        <v>112.7</v>
      </c>
      <c r="D30" s="132">
        <v>76.5</v>
      </c>
      <c r="E30" s="132">
        <v>58.4</v>
      </c>
      <c r="F30" s="132">
        <v>47.6</v>
      </c>
      <c r="G30" s="132">
        <v>40.4</v>
      </c>
      <c r="H30" s="132">
        <v>35.200000000000003</v>
      </c>
      <c r="I30" s="132">
        <v>31.4</v>
      </c>
      <c r="J30" s="132">
        <v>28.4</v>
      </c>
      <c r="K30" s="132">
        <v>26</v>
      </c>
      <c r="L30" s="132">
        <v>24</v>
      </c>
      <c r="M30" s="132">
        <v>22.4</v>
      </c>
      <c r="N30" s="132">
        <v>21.1</v>
      </c>
      <c r="O30" s="132">
        <v>19.899999999999999</v>
      </c>
      <c r="P30" s="132">
        <v>18.899999999999999</v>
      </c>
      <c r="Q30" s="132">
        <v>18</v>
      </c>
      <c r="R30" s="132">
        <v>17.2</v>
      </c>
      <c r="S30" s="132">
        <v>16.5</v>
      </c>
      <c r="T30" s="132">
        <v>15.9</v>
      </c>
      <c r="U30" s="132">
        <v>15.4</v>
      </c>
    </row>
    <row r="31" spans="1:21" x14ac:dyDescent="0.25">
      <c r="A31" s="85">
        <v>20</v>
      </c>
      <c r="B31" s="132">
        <v>224.3</v>
      </c>
      <c r="C31" s="132">
        <v>114.2</v>
      </c>
      <c r="D31" s="132">
        <v>77.599999999999994</v>
      </c>
      <c r="E31" s="132">
        <v>59.2</v>
      </c>
      <c r="F31" s="132">
        <v>48.2</v>
      </c>
      <c r="G31" s="132">
        <v>40.9</v>
      </c>
      <c r="H31" s="132">
        <v>35.700000000000003</v>
      </c>
      <c r="I31" s="132">
        <v>31.8</v>
      </c>
      <c r="J31" s="132">
        <v>28.8</v>
      </c>
      <c r="K31" s="132">
        <v>26.4</v>
      </c>
      <c r="L31" s="132">
        <v>24.4</v>
      </c>
      <c r="M31" s="132">
        <v>22.7</v>
      </c>
      <c r="N31" s="132">
        <v>21.3</v>
      </c>
      <c r="O31" s="132">
        <v>20.2</v>
      </c>
      <c r="P31" s="132">
        <v>19.100000000000001</v>
      </c>
      <c r="Q31" s="132">
        <v>18.2</v>
      </c>
      <c r="R31" s="132">
        <v>17.5</v>
      </c>
      <c r="S31" s="132">
        <v>16.8</v>
      </c>
      <c r="T31" s="132">
        <v>16.100000000000001</v>
      </c>
      <c r="U31" s="132">
        <v>15.6</v>
      </c>
    </row>
    <row r="32" spans="1:21" x14ac:dyDescent="0.25">
      <c r="A32" s="85">
        <v>21</v>
      </c>
      <c r="B32" s="132">
        <v>227.4</v>
      </c>
      <c r="C32" s="132">
        <v>115.8</v>
      </c>
      <c r="D32" s="132">
        <v>78.599999999999994</v>
      </c>
      <c r="E32" s="132">
        <v>60</v>
      </c>
      <c r="F32" s="132">
        <v>48.9</v>
      </c>
      <c r="G32" s="132">
        <v>41.5</v>
      </c>
      <c r="H32" s="132">
        <v>36.200000000000003</v>
      </c>
      <c r="I32" s="132">
        <v>32.200000000000003</v>
      </c>
      <c r="J32" s="132">
        <v>29.2</v>
      </c>
      <c r="K32" s="132">
        <v>26.7</v>
      </c>
      <c r="L32" s="132">
        <v>24.7</v>
      </c>
      <c r="M32" s="132">
        <v>23</v>
      </c>
      <c r="N32" s="132">
        <v>21.6</v>
      </c>
      <c r="O32" s="132">
        <v>20.399999999999999</v>
      </c>
      <c r="P32" s="132">
        <v>19.399999999999999</v>
      </c>
      <c r="Q32" s="132">
        <v>18.5</v>
      </c>
      <c r="R32" s="132">
        <v>17.7</v>
      </c>
      <c r="S32" s="132">
        <v>17</v>
      </c>
      <c r="T32" s="132">
        <v>16.399999999999999</v>
      </c>
      <c r="U32" s="132">
        <v>15.8</v>
      </c>
    </row>
    <row r="33" spans="1:21" x14ac:dyDescent="0.25">
      <c r="A33" s="85">
        <v>22</v>
      </c>
      <c r="B33" s="132">
        <v>230.4</v>
      </c>
      <c r="C33" s="132">
        <v>117.4</v>
      </c>
      <c r="D33" s="132">
        <v>79.7</v>
      </c>
      <c r="E33" s="132">
        <v>60.8</v>
      </c>
      <c r="F33" s="132">
        <v>49.6</v>
      </c>
      <c r="G33" s="132">
        <v>42</v>
      </c>
      <c r="H33" s="132">
        <v>36.700000000000003</v>
      </c>
      <c r="I33" s="132">
        <v>32.700000000000003</v>
      </c>
      <c r="J33" s="132">
        <v>29.6</v>
      </c>
      <c r="K33" s="132">
        <v>27.1</v>
      </c>
      <c r="L33" s="132">
        <v>25</v>
      </c>
      <c r="M33" s="132">
        <v>23.4</v>
      </c>
      <c r="N33" s="132">
        <v>21.9</v>
      </c>
      <c r="O33" s="132">
        <v>20.7</v>
      </c>
      <c r="P33" s="132">
        <v>19.7</v>
      </c>
      <c r="Q33" s="132">
        <v>18.7</v>
      </c>
      <c r="R33" s="132">
        <v>17.899999999999999</v>
      </c>
      <c r="S33" s="132">
        <v>17.2</v>
      </c>
      <c r="T33" s="132">
        <v>16.600000000000001</v>
      </c>
      <c r="U33" s="132">
        <v>16</v>
      </c>
    </row>
    <row r="34" spans="1:21" x14ac:dyDescent="0.25">
      <c r="A34" s="85">
        <v>23</v>
      </c>
      <c r="B34" s="132">
        <v>233.5</v>
      </c>
      <c r="C34" s="132">
        <v>118.9</v>
      </c>
      <c r="D34" s="132">
        <v>80.7</v>
      </c>
      <c r="E34" s="132">
        <v>61.7</v>
      </c>
      <c r="F34" s="132">
        <v>50.2</v>
      </c>
      <c r="G34" s="132">
        <v>42.6</v>
      </c>
      <c r="H34" s="132">
        <v>37.200000000000003</v>
      </c>
      <c r="I34" s="132">
        <v>33.1</v>
      </c>
      <c r="J34" s="132">
        <v>30</v>
      </c>
      <c r="K34" s="132">
        <v>27.4</v>
      </c>
      <c r="L34" s="132">
        <v>25.4</v>
      </c>
      <c r="M34" s="132">
        <v>23.7</v>
      </c>
      <c r="N34" s="132">
        <v>22.2</v>
      </c>
      <c r="O34" s="132">
        <v>21</v>
      </c>
      <c r="P34" s="132">
        <v>19.899999999999999</v>
      </c>
      <c r="Q34" s="132">
        <v>19</v>
      </c>
      <c r="R34" s="132">
        <v>18.2</v>
      </c>
      <c r="S34" s="132">
        <v>17.5</v>
      </c>
      <c r="T34" s="132">
        <v>16.8</v>
      </c>
      <c r="U34" s="132">
        <v>16.2</v>
      </c>
    </row>
    <row r="35" spans="1:21" x14ac:dyDescent="0.25">
      <c r="A35" s="85">
        <v>24</v>
      </c>
      <c r="B35" s="132">
        <v>236.7</v>
      </c>
      <c r="C35" s="132">
        <v>120.5</v>
      </c>
      <c r="D35" s="132">
        <v>81.8</v>
      </c>
      <c r="E35" s="132">
        <v>62.5</v>
      </c>
      <c r="F35" s="132">
        <v>50.9</v>
      </c>
      <c r="G35" s="132">
        <v>43.2</v>
      </c>
      <c r="H35" s="132">
        <v>37.700000000000003</v>
      </c>
      <c r="I35" s="132">
        <v>33.6</v>
      </c>
      <c r="J35" s="132">
        <v>30.4</v>
      </c>
      <c r="K35" s="132">
        <v>27.8</v>
      </c>
      <c r="L35" s="132">
        <v>25.7</v>
      </c>
      <c r="M35" s="132">
        <v>24</v>
      </c>
      <c r="N35" s="132">
        <v>22.5</v>
      </c>
      <c r="O35" s="132">
        <v>21.3</v>
      </c>
      <c r="P35" s="132">
        <v>20.2</v>
      </c>
      <c r="Q35" s="132">
        <v>19.3</v>
      </c>
      <c r="R35" s="132">
        <v>18.399999999999999</v>
      </c>
      <c r="S35" s="132">
        <v>17.7</v>
      </c>
      <c r="T35" s="132">
        <v>17.100000000000001</v>
      </c>
      <c r="U35" s="132">
        <v>16.5</v>
      </c>
    </row>
    <row r="36" spans="1:21" x14ac:dyDescent="0.25">
      <c r="A36" s="85">
        <v>25</v>
      </c>
      <c r="B36" s="132">
        <v>239.8</v>
      </c>
      <c r="C36" s="132">
        <v>122.1</v>
      </c>
      <c r="D36" s="132">
        <v>82.9</v>
      </c>
      <c r="E36" s="132">
        <v>63.3</v>
      </c>
      <c r="F36" s="132">
        <v>51.6</v>
      </c>
      <c r="G36" s="132">
        <v>43.8</v>
      </c>
      <c r="H36" s="132">
        <v>38.200000000000003</v>
      </c>
      <c r="I36" s="132">
        <v>34</v>
      </c>
      <c r="J36" s="132">
        <v>30.8</v>
      </c>
      <c r="K36" s="132">
        <v>28.2</v>
      </c>
      <c r="L36" s="132">
        <v>26.1</v>
      </c>
      <c r="M36" s="132">
        <v>24.3</v>
      </c>
      <c r="N36" s="132">
        <v>22.8</v>
      </c>
      <c r="O36" s="132">
        <v>21.6</v>
      </c>
      <c r="P36" s="132">
        <v>20.5</v>
      </c>
      <c r="Q36" s="132">
        <v>19.5</v>
      </c>
      <c r="R36" s="132">
        <v>18.7</v>
      </c>
      <c r="S36" s="132">
        <v>17.899999999999999</v>
      </c>
      <c r="T36" s="132">
        <v>17.3</v>
      </c>
      <c r="U36" s="132">
        <v>16.7</v>
      </c>
    </row>
    <row r="37" spans="1:21" x14ac:dyDescent="0.25">
      <c r="A37" s="85">
        <v>26</v>
      </c>
      <c r="B37" s="132">
        <v>243.1</v>
      </c>
      <c r="C37" s="132">
        <v>123.8</v>
      </c>
      <c r="D37" s="132">
        <v>84</v>
      </c>
      <c r="E37" s="132">
        <v>64.2</v>
      </c>
      <c r="F37" s="132">
        <v>52.3</v>
      </c>
      <c r="G37" s="132">
        <v>44.4</v>
      </c>
      <c r="H37" s="132">
        <v>38.700000000000003</v>
      </c>
      <c r="I37" s="132">
        <v>34.5</v>
      </c>
      <c r="J37" s="132">
        <v>31.2</v>
      </c>
      <c r="K37" s="132">
        <v>28.6</v>
      </c>
      <c r="L37" s="132">
        <v>26.4</v>
      </c>
      <c r="M37" s="132">
        <v>24.6</v>
      </c>
      <c r="N37" s="132">
        <v>23.1</v>
      </c>
      <c r="O37" s="132">
        <v>21.9</v>
      </c>
      <c r="P37" s="132">
        <v>20.8</v>
      </c>
      <c r="Q37" s="132">
        <v>19.8</v>
      </c>
      <c r="R37" s="132">
        <v>18.899999999999999</v>
      </c>
      <c r="S37" s="132">
        <v>18.2</v>
      </c>
      <c r="T37" s="132">
        <v>17.5</v>
      </c>
      <c r="U37" s="132">
        <v>16.899999999999999</v>
      </c>
    </row>
    <row r="38" spans="1:21" x14ac:dyDescent="0.25">
      <c r="A38" s="85">
        <v>27</v>
      </c>
      <c r="B38" s="132">
        <v>246.3</v>
      </c>
      <c r="C38" s="132">
        <v>125.4</v>
      </c>
      <c r="D38" s="132">
        <v>85.2</v>
      </c>
      <c r="E38" s="132">
        <v>65</v>
      </c>
      <c r="F38" s="132">
        <v>53</v>
      </c>
      <c r="G38" s="132">
        <v>45</v>
      </c>
      <c r="H38" s="132">
        <v>39.200000000000003</v>
      </c>
      <c r="I38" s="132">
        <v>34.9</v>
      </c>
      <c r="J38" s="132">
        <v>31.6</v>
      </c>
      <c r="K38" s="132">
        <v>28.9</v>
      </c>
      <c r="L38" s="132">
        <v>26.8</v>
      </c>
      <c r="M38" s="132">
        <v>25</v>
      </c>
      <c r="N38" s="132">
        <v>23.5</v>
      </c>
      <c r="O38" s="132">
        <v>22.2</v>
      </c>
      <c r="P38" s="132">
        <v>21</v>
      </c>
      <c r="Q38" s="132">
        <v>20.100000000000001</v>
      </c>
      <c r="R38" s="132">
        <v>19.2</v>
      </c>
      <c r="S38" s="132">
        <v>18.399999999999999</v>
      </c>
      <c r="T38" s="132">
        <v>17.8</v>
      </c>
      <c r="U38" s="132">
        <v>17.2</v>
      </c>
    </row>
    <row r="39" spans="1:21" x14ac:dyDescent="0.25">
      <c r="A39" s="85">
        <v>28</v>
      </c>
      <c r="B39" s="132">
        <v>249.6</v>
      </c>
      <c r="C39" s="132">
        <v>127.1</v>
      </c>
      <c r="D39" s="132">
        <v>86.3</v>
      </c>
      <c r="E39" s="132">
        <v>65.900000000000006</v>
      </c>
      <c r="F39" s="132">
        <v>53.7</v>
      </c>
      <c r="G39" s="132">
        <v>45.6</v>
      </c>
      <c r="H39" s="132">
        <v>39.799999999999997</v>
      </c>
      <c r="I39" s="132">
        <v>35.4</v>
      </c>
      <c r="J39" s="132">
        <v>32</v>
      </c>
      <c r="K39" s="132">
        <v>29.3</v>
      </c>
      <c r="L39" s="132">
        <v>27.1</v>
      </c>
      <c r="M39" s="132">
        <v>25.3</v>
      </c>
      <c r="N39" s="132">
        <v>23.8</v>
      </c>
      <c r="O39" s="132">
        <v>22.5</v>
      </c>
      <c r="P39" s="132">
        <v>21.3</v>
      </c>
      <c r="Q39" s="132">
        <v>20.3</v>
      </c>
      <c r="R39" s="132">
        <v>19.5</v>
      </c>
      <c r="S39" s="132">
        <v>18.7</v>
      </c>
      <c r="T39" s="132">
        <v>18</v>
      </c>
      <c r="U39" s="132">
        <v>17.399999999999999</v>
      </c>
    </row>
    <row r="40" spans="1:21" x14ac:dyDescent="0.25">
      <c r="A40" s="85">
        <v>29</v>
      </c>
      <c r="B40" s="132">
        <v>252.9</v>
      </c>
      <c r="C40" s="132">
        <v>128.80000000000001</v>
      </c>
      <c r="D40" s="132">
        <v>87.5</v>
      </c>
      <c r="E40" s="132">
        <v>66.8</v>
      </c>
      <c r="F40" s="132">
        <v>54.4</v>
      </c>
      <c r="G40" s="132">
        <v>46.2</v>
      </c>
      <c r="H40" s="132">
        <v>40.299999999999997</v>
      </c>
      <c r="I40" s="132">
        <v>35.9</v>
      </c>
      <c r="J40" s="132">
        <v>32.5</v>
      </c>
      <c r="K40" s="132">
        <v>29.7</v>
      </c>
      <c r="L40" s="132">
        <v>27.5</v>
      </c>
      <c r="M40" s="132">
        <v>25.7</v>
      </c>
      <c r="N40" s="132">
        <v>24.1</v>
      </c>
      <c r="O40" s="132">
        <v>22.8</v>
      </c>
      <c r="P40" s="132">
        <v>21.6</v>
      </c>
      <c r="Q40" s="132">
        <v>20.6</v>
      </c>
      <c r="R40" s="132">
        <v>19.7</v>
      </c>
      <c r="S40" s="132">
        <v>19</v>
      </c>
      <c r="T40" s="132">
        <v>18.3</v>
      </c>
      <c r="U40" s="132">
        <v>17.600000000000001</v>
      </c>
    </row>
    <row r="41" spans="1:21" x14ac:dyDescent="0.25">
      <c r="A41" s="85">
        <v>30</v>
      </c>
      <c r="B41" s="132">
        <v>256.3</v>
      </c>
      <c r="C41" s="132">
        <v>130.5</v>
      </c>
      <c r="D41" s="132">
        <v>88.6</v>
      </c>
      <c r="E41" s="132">
        <v>67.7</v>
      </c>
      <c r="F41" s="132">
        <v>55.1</v>
      </c>
      <c r="G41" s="132">
        <v>46.8</v>
      </c>
      <c r="H41" s="132">
        <v>40.799999999999997</v>
      </c>
      <c r="I41" s="132">
        <v>36.4</v>
      </c>
      <c r="J41" s="132">
        <v>32.9</v>
      </c>
      <c r="K41" s="132">
        <v>30.1</v>
      </c>
      <c r="L41" s="132">
        <v>27.9</v>
      </c>
      <c r="M41" s="132">
        <v>26</v>
      </c>
      <c r="N41" s="132">
        <v>24.4</v>
      </c>
      <c r="O41" s="132">
        <v>23.1</v>
      </c>
      <c r="P41" s="132">
        <v>21.9</v>
      </c>
      <c r="Q41" s="132">
        <v>20.9</v>
      </c>
      <c r="R41" s="132">
        <v>20</v>
      </c>
      <c r="S41" s="132">
        <v>19.2</v>
      </c>
      <c r="T41" s="132">
        <v>18.5</v>
      </c>
      <c r="U41" s="132">
        <v>17.899999999999999</v>
      </c>
    </row>
    <row r="42" spans="1:21" x14ac:dyDescent="0.25">
      <c r="A42" s="85">
        <v>31</v>
      </c>
      <c r="B42" s="132">
        <v>259.7</v>
      </c>
      <c r="C42" s="132">
        <v>132.30000000000001</v>
      </c>
      <c r="D42" s="132">
        <v>89.8</v>
      </c>
      <c r="E42" s="132">
        <v>68.599999999999994</v>
      </c>
      <c r="F42" s="132">
        <v>55.9</v>
      </c>
      <c r="G42" s="132">
        <v>47.4</v>
      </c>
      <c r="H42" s="132">
        <v>41.4</v>
      </c>
      <c r="I42" s="132">
        <v>36.9</v>
      </c>
      <c r="J42" s="132">
        <v>33.4</v>
      </c>
      <c r="K42" s="132">
        <v>30.5</v>
      </c>
      <c r="L42" s="132">
        <v>28.3</v>
      </c>
      <c r="M42" s="132">
        <v>26.4</v>
      </c>
      <c r="N42" s="132">
        <v>24.8</v>
      </c>
      <c r="O42" s="132">
        <v>23.4</v>
      </c>
      <c r="P42" s="132">
        <v>22.2</v>
      </c>
      <c r="Q42" s="132">
        <v>21.2</v>
      </c>
      <c r="R42" s="132">
        <v>20.3</v>
      </c>
      <c r="S42" s="132">
        <v>19.5</v>
      </c>
      <c r="T42" s="132">
        <v>18.8</v>
      </c>
      <c r="U42" s="132">
        <v>18.100000000000001</v>
      </c>
    </row>
    <row r="43" spans="1:21" x14ac:dyDescent="0.25">
      <c r="A43" s="85">
        <v>32</v>
      </c>
      <c r="B43" s="132">
        <v>263.2</v>
      </c>
      <c r="C43" s="132">
        <v>134</v>
      </c>
      <c r="D43" s="132">
        <v>91</v>
      </c>
      <c r="E43" s="132">
        <v>69.5</v>
      </c>
      <c r="F43" s="132">
        <v>56.6</v>
      </c>
      <c r="G43" s="132">
        <v>48.1</v>
      </c>
      <c r="H43" s="132">
        <v>41.9</v>
      </c>
      <c r="I43" s="132">
        <v>37.4</v>
      </c>
      <c r="J43" s="132">
        <v>33.799999999999997</v>
      </c>
      <c r="K43" s="132">
        <v>31</v>
      </c>
      <c r="L43" s="132">
        <v>28.6</v>
      </c>
      <c r="M43" s="132">
        <v>26.7</v>
      </c>
      <c r="N43" s="132">
        <v>25.1</v>
      </c>
      <c r="O43" s="132">
        <v>23.7</v>
      </c>
      <c r="P43" s="132">
        <v>22.5</v>
      </c>
      <c r="Q43" s="132">
        <v>21.5</v>
      </c>
      <c r="R43" s="132">
        <v>20.6</v>
      </c>
      <c r="S43" s="132">
        <v>19.7</v>
      </c>
      <c r="T43" s="132">
        <v>19</v>
      </c>
      <c r="U43" s="132">
        <v>18.399999999999999</v>
      </c>
    </row>
    <row r="44" spans="1:21" x14ac:dyDescent="0.25">
      <c r="A44" s="85">
        <v>33</v>
      </c>
      <c r="B44" s="132">
        <v>266.7</v>
      </c>
      <c r="C44" s="132">
        <v>135.80000000000001</v>
      </c>
      <c r="D44" s="132">
        <v>92.2</v>
      </c>
      <c r="E44" s="132">
        <v>70.400000000000006</v>
      </c>
      <c r="F44" s="132">
        <v>57.4</v>
      </c>
      <c r="G44" s="132">
        <v>48.7</v>
      </c>
      <c r="H44" s="132">
        <v>42.5</v>
      </c>
      <c r="I44" s="132">
        <v>37.9</v>
      </c>
      <c r="J44" s="132">
        <v>34.299999999999997</v>
      </c>
      <c r="K44" s="132">
        <v>31.4</v>
      </c>
      <c r="L44" s="132">
        <v>29</v>
      </c>
      <c r="M44" s="132">
        <v>27.1</v>
      </c>
      <c r="N44" s="132">
        <v>25.4</v>
      </c>
      <c r="O44" s="132">
        <v>24</v>
      </c>
      <c r="P44" s="132">
        <v>22.8</v>
      </c>
      <c r="Q44" s="132">
        <v>21.8</v>
      </c>
      <c r="R44" s="132">
        <v>20.8</v>
      </c>
      <c r="S44" s="132">
        <v>20</v>
      </c>
      <c r="T44" s="132">
        <v>19.3</v>
      </c>
      <c r="U44" s="132">
        <v>18.600000000000001</v>
      </c>
    </row>
    <row r="45" spans="1:21" x14ac:dyDescent="0.25">
      <c r="A45" s="85">
        <v>34</v>
      </c>
      <c r="B45" s="132">
        <v>270.2</v>
      </c>
      <c r="C45" s="132">
        <v>137.6</v>
      </c>
      <c r="D45" s="132">
        <v>93.5</v>
      </c>
      <c r="E45" s="132">
        <v>71.400000000000006</v>
      </c>
      <c r="F45" s="132">
        <v>58.2</v>
      </c>
      <c r="G45" s="132">
        <v>49.4</v>
      </c>
      <c r="H45" s="132">
        <v>43.1</v>
      </c>
      <c r="I45" s="132">
        <v>38.4</v>
      </c>
      <c r="J45" s="132">
        <v>34.700000000000003</v>
      </c>
      <c r="K45" s="132">
        <v>31.8</v>
      </c>
      <c r="L45" s="132">
        <v>29.4</v>
      </c>
      <c r="M45" s="132">
        <v>27.5</v>
      </c>
      <c r="N45" s="132">
        <v>25.8</v>
      </c>
      <c r="O45" s="132">
        <v>24.4</v>
      </c>
      <c r="P45" s="132">
        <v>23.1</v>
      </c>
      <c r="Q45" s="132">
        <v>22.1</v>
      </c>
      <c r="R45" s="132">
        <v>21.1</v>
      </c>
      <c r="S45" s="132">
        <v>20.3</v>
      </c>
      <c r="T45" s="132">
        <v>19.600000000000001</v>
      </c>
      <c r="U45" s="132">
        <v>18.899999999999999</v>
      </c>
    </row>
    <row r="46" spans="1:21" x14ac:dyDescent="0.25">
      <c r="A46" s="85">
        <v>35</v>
      </c>
      <c r="B46" s="132">
        <v>273.8</v>
      </c>
      <c r="C46" s="132">
        <v>139.5</v>
      </c>
      <c r="D46" s="132">
        <v>94.7</v>
      </c>
      <c r="E46" s="132">
        <v>72.3</v>
      </c>
      <c r="F46" s="132">
        <v>58.9</v>
      </c>
      <c r="G46" s="132">
        <v>50</v>
      </c>
      <c r="H46" s="132">
        <v>43.7</v>
      </c>
      <c r="I46" s="132">
        <v>38.9</v>
      </c>
      <c r="J46" s="132">
        <v>35.200000000000003</v>
      </c>
      <c r="K46" s="132">
        <v>32.200000000000003</v>
      </c>
      <c r="L46" s="132">
        <v>29.8</v>
      </c>
      <c r="M46" s="132">
        <v>27.8</v>
      </c>
      <c r="N46" s="132">
        <v>26.1</v>
      </c>
      <c r="O46" s="132">
        <v>24.7</v>
      </c>
      <c r="P46" s="132">
        <v>23.5</v>
      </c>
      <c r="Q46" s="132">
        <v>22.4</v>
      </c>
      <c r="R46" s="132">
        <v>21.4</v>
      </c>
      <c r="S46" s="132">
        <v>20.6</v>
      </c>
      <c r="T46" s="132">
        <v>19.8</v>
      </c>
      <c r="U46" s="132">
        <v>19.2</v>
      </c>
    </row>
    <row r="47" spans="1:21" x14ac:dyDescent="0.25">
      <c r="A47" s="85">
        <v>36</v>
      </c>
      <c r="B47" s="132">
        <v>277.39999999999998</v>
      </c>
      <c r="C47" s="132">
        <v>141.30000000000001</v>
      </c>
      <c r="D47" s="132">
        <v>96</v>
      </c>
      <c r="E47" s="132">
        <v>73.3</v>
      </c>
      <c r="F47" s="132">
        <v>59.7</v>
      </c>
      <c r="G47" s="132">
        <v>50.7</v>
      </c>
      <c r="H47" s="132">
        <v>44.2</v>
      </c>
      <c r="I47" s="132">
        <v>39.4</v>
      </c>
      <c r="J47" s="132">
        <v>35.700000000000003</v>
      </c>
      <c r="K47" s="132">
        <v>32.700000000000003</v>
      </c>
      <c r="L47" s="132">
        <v>30.2</v>
      </c>
      <c r="M47" s="132">
        <v>28.2</v>
      </c>
      <c r="N47" s="132">
        <v>26.5</v>
      </c>
      <c r="O47" s="132">
        <v>25</v>
      </c>
      <c r="P47" s="132">
        <v>23.8</v>
      </c>
      <c r="Q47" s="132">
        <v>22.7</v>
      </c>
      <c r="R47" s="132">
        <v>21.7</v>
      </c>
      <c r="S47" s="132">
        <v>20.9</v>
      </c>
      <c r="T47" s="132">
        <v>20.100000000000001</v>
      </c>
      <c r="U47" s="132">
        <v>19.399999999999999</v>
      </c>
    </row>
    <row r="48" spans="1:21" x14ac:dyDescent="0.25">
      <c r="A48" s="85">
        <v>37</v>
      </c>
      <c r="B48" s="132">
        <v>281.10000000000002</v>
      </c>
      <c r="C48" s="132">
        <v>143.19999999999999</v>
      </c>
      <c r="D48" s="132">
        <v>97.2</v>
      </c>
      <c r="E48" s="132">
        <v>74.3</v>
      </c>
      <c r="F48" s="132">
        <v>60.5</v>
      </c>
      <c r="G48" s="132">
        <v>51.4</v>
      </c>
      <c r="H48" s="132">
        <v>44.8</v>
      </c>
      <c r="I48" s="132">
        <v>39.9</v>
      </c>
      <c r="J48" s="132">
        <v>36.1</v>
      </c>
      <c r="K48" s="132">
        <v>33.1</v>
      </c>
      <c r="L48" s="132">
        <v>30.7</v>
      </c>
      <c r="M48" s="132">
        <v>28.6</v>
      </c>
      <c r="N48" s="132">
        <v>26.9</v>
      </c>
      <c r="O48" s="132">
        <v>25.4</v>
      </c>
      <c r="P48" s="132">
        <v>24.1</v>
      </c>
      <c r="Q48" s="132">
        <v>23</v>
      </c>
      <c r="R48" s="132">
        <v>22</v>
      </c>
      <c r="S48" s="132">
        <v>21.2</v>
      </c>
      <c r="T48" s="132">
        <v>20.399999999999999</v>
      </c>
      <c r="U48" s="132">
        <v>19.7</v>
      </c>
    </row>
    <row r="49" spans="1:21" x14ac:dyDescent="0.25">
      <c r="A49" s="85">
        <v>38</v>
      </c>
      <c r="B49" s="132">
        <v>284.8</v>
      </c>
      <c r="C49" s="132">
        <v>145.1</v>
      </c>
      <c r="D49" s="132">
        <v>98.5</v>
      </c>
      <c r="E49" s="132">
        <v>75.3</v>
      </c>
      <c r="F49" s="132">
        <v>61.3</v>
      </c>
      <c r="G49" s="132">
        <v>52.1</v>
      </c>
      <c r="H49" s="132">
        <v>45.4</v>
      </c>
      <c r="I49" s="132">
        <v>40.5</v>
      </c>
      <c r="J49" s="132">
        <v>36.6</v>
      </c>
      <c r="K49" s="132">
        <v>33.6</v>
      </c>
      <c r="L49" s="132">
        <v>31.1</v>
      </c>
      <c r="M49" s="132">
        <v>29</v>
      </c>
      <c r="N49" s="132">
        <v>27.2</v>
      </c>
      <c r="O49" s="132">
        <v>25.7</v>
      </c>
      <c r="P49" s="132">
        <v>24.5</v>
      </c>
      <c r="Q49" s="132">
        <v>23.3</v>
      </c>
      <c r="R49" s="132">
        <v>22.3</v>
      </c>
      <c r="S49" s="132">
        <v>21.5</v>
      </c>
      <c r="T49" s="132">
        <v>20.7</v>
      </c>
      <c r="U49" s="132">
        <v>20</v>
      </c>
    </row>
    <row r="50" spans="1:21" x14ac:dyDescent="0.25">
      <c r="A50" s="85">
        <v>39</v>
      </c>
      <c r="B50" s="132">
        <v>288.60000000000002</v>
      </c>
      <c r="C50" s="132">
        <v>147</v>
      </c>
      <c r="D50" s="132">
        <v>99.8</v>
      </c>
      <c r="E50" s="132">
        <v>76.3</v>
      </c>
      <c r="F50" s="132">
        <v>62.2</v>
      </c>
      <c r="G50" s="132">
        <v>52.8</v>
      </c>
      <c r="H50" s="132">
        <v>46.1</v>
      </c>
      <c r="I50" s="132">
        <v>41</v>
      </c>
      <c r="J50" s="132">
        <v>37.1</v>
      </c>
      <c r="K50" s="132">
        <v>34</v>
      </c>
      <c r="L50" s="132">
        <v>31.5</v>
      </c>
      <c r="M50" s="132">
        <v>29.4</v>
      </c>
      <c r="N50" s="132">
        <v>27.6</v>
      </c>
      <c r="O50" s="132">
        <v>26.1</v>
      </c>
      <c r="P50" s="132">
        <v>24.8</v>
      </c>
      <c r="Q50" s="132">
        <v>23.7</v>
      </c>
      <c r="R50" s="132">
        <v>22.7</v>
      </c>
      <c r="S50" s="132">
        <v>21.8</v>
      </c>
      <c r="T50" s="132">
        <v>21</v>
      </c>
      <c r="U50" s="132">
        <v>20.3</v>
      </c>
    </row>
    <row r="51" spans="1:21" x14ac:dyDescent="0.25">
      <c r="A51" s="85">
        <v>40</v>
      </c>
      <c r="B51" s="132">
        <v>292.39999999999998</v>
      </c>
      <c r="C51" s="132">
        <v>149</v>
      </c>
      <c r="D51" s="132">
        <v>101.2</v>
      </c>
      <c r="E51" s="132">
        <v>77.3</v>
      </c>
      <c r="F51" s="132">
        <v>63</v>
      </c>
      <c r="G51" s="132">
        <v>53.5</v>
      </c>
      <c r="H51" s="132">
        <v>46.7</v>
      </c>
      <c r="I51" s="132">
        <v>41.6</v>
      </c>
      <c r="J51" s="132">
        <v>37.6</v>
      </c>
      <c r="K51" s="132">
        <v>34.5</v>
      </c>
      <c r="L51" s="132">
        <v>31.9</v>
      </c>
      <c r="M51" s="132">
        <v>29.8</v>
      </c>
      <c r="N51" s="132">
        <v>28</v>
      </c>
      <c r="O51" s="132">
        <v>26.5</v>
      </c>
      <c r="P51" s="132">
        <v>25.2</v>
      </c>
      <c r="Q51" s="132">
        <v>24</v>
      </c>
      <c r="R51" s="132">
        <v>23</v>
      </c>
      <c r="S51" s="132">
        <v>22.1</v>
      </c>
      <c r="T51" s="132">
        <v>21.3</v>
      </c>
      <c r="U51" s="132">
        <v>20.6</v>
      </c>
    </row>
    <row r="52" spans="1:21" x14ac:dyDescent="0.25">
      <c r="A52" s="85">
        <v>41</v>
      </c>
      <c r="B52" s="132">
        <v>296.3</v>
      </c>
      <c r="C52" s="132">
        <v>150.9</v>
      </c>
      <c r="D52" s="132">
        <v>102.5</v>
      </c>
      <c r="E52" s="132">
        <v>78.3</v>
      </c>
      <c r="F52" s="132">
        <v>63.8</v>
      </c>
      <c r="G52" s="132">
        <v>54.2</v>
      </c>
      <c r="H52" s="132">
        <v>47.3</v>
      </c>
      <c r="I52" s="132">
        <v>42.2</v>
      </c>
      <c r="J52" s="132">
        <v>38.200000000000003</v>
      </c>
      <c r="K52" s="132">
        <v>35</v>
      </c>
      <c r="L52" s="132">
        <v>32.4</v>
      </c>
      <c r="M52" s="132">
        <v>30.2</v>
      </c>
      <c r="N52" s="132">
        <v>28.4</v>
      </c>
      <c r="O52" s="132">
        <v>26.9</v>
      </c>
      <c r="P52" s="132">
        <v>25.5</v>
      </c>
      <c r="Q52" s="132">
        <v>24.4</v>
      </c>
      <c r="R52" s="132">
        <v>23.3</v>
      </c>
      <c r="S52" s="132">
        <v>22.4</v>
      </c>
      <c r="T52" s="132">
        <v>21.6</v>
      </c>
      <c r="U52" s="132">
        <v>20.9</v>
      </c>
    </row>
    <row r="53" spans="1:21" x14ac:dyDescent="0.25">
      <c r="A53" s="85">
        <v>42</v>
      </c>
      <c r="B53" s="132">
        <v>300.2</v>
      </c>
      <c r="C53" s="132">
        <v>153</v>
      </c>
      <c r="D53" s="132">
        <v>103.9</v>
      </c>
      <c r="E53" s="132">
        <v>79.400000000000006</v>
      </c>
      <c r="F53" s="132">
        <v>64.7</v>
      </c>
      <c r="G53" s="132">
        <v>54.9</v>
      </c>
      <c r="H53" s="132">
        <v>48</v>
      </c>
      <c r="I53" s="132">
        <v>42.7</v>
      </c>
      <c r="J53" s="132">
        <v>38.700000000000003</v>
      </c>
      <c r="K53" s="132">
        <v>35.5</v>
      </c>
      <c r="L53" s="132">
        <v>32.799999999999997</v>
      </c>
      <c r="M53" s="132">
        <v>30.6</v>
      </c>
      <c r="N53" s="132">
        <v>28.8</v>
      </c>
      <c r="O53" s="132">
        <v>27.2</v>
      </c>
      <c r="P53" s="132">
        <v>25.9</v>
      </c>
      <c r="Q53" s="132">
        <v>24.7</v>
      </c>
      <c r="R53" s="132">
        <v>23.7</v>
      </c>
      <c r="S53" s="132">
        <v>22.8</v>
      </c>
      <c r="T53" s="132">
        <v>22</v>
      </c>
      <c r="U53" s="132">
        <v>21.3</v>
      </c>
    </row>
    <row r="54" spans="1:21" x14ac:dyDescent="0.25">
      <c r="A54" s="85">
        <v>43</v>
      </c>
      <c r="B54" s="132">
        <v>304.2</v>
      </c>
      <c r="C54" s="132">
        <v>155</v>
      </c>
      <c r="D54" s="132">
        <v>105.3</v>
      </c>
      <c r="E54" s="132">
        <v>80.5</v>
      </c>
      <c r="F54" s="132">
        <v>65.599999999999994</v>
      </c>
      <c r="G54" s="132">
        <v>55.7</v>
      </c>
      <c r="H54" s="132">
        <v>48.6</v>
      </c>
      <c r="I54" s="132">
        <v>43.3</v>
      </c>
      <c r="J54" s="132">
        <v>39.200000000000003</v>
      </c>
      <c r="K54" s="132">
        <v>36</v>
      </c>
      <c r="L54" s="132">
        <v>33.299999999999997</v>
      </c>
      <c r="M54" s="132">
        <v>31.1</v>
      </c>
      <c r="N54" s="132">
        <v>29.2</v>
      </c>
      <c r="O54" s="132">
        <v>27.6</v>
      </c>
      <c r="P54" s="132">
        <v>26.3</v>
      </c>
      <c r="Q54" s="132">
        <v>25.1</v>
      </c>
      <c r="R54" s="132">
        <v>24</v>
      </c>
      <c r="S54" s="132">
        <v>23.1</v>
      </c>
      <c r="T54" s="132">
        <v>22.3</v>
      </c>
      <c r="U54" s="132">
        <v>21.6</v>
      </c>
    </row>
    <row r="55" spans="1:21" x14ac:dyDescent="0.25">
      <c r="A55" s="85">
        <v>44</v>
      </c>
      <c r="B55" s="132">
        <v>308.2</v>
      </c>
      <c r="C55" s="132">
        <v>157.1</v>
      </c>
      <c r="D55" s="132">
        <v>106.7</v>
      </c>
      <c r="E55" s="132">
        <v>81.5</v>
      </c>
      <c r="F55" s="132">
        <v>66.5</v>
      </c>
      <c r="G55" s="132">
        <v>56.4</v>
      </c>
      <c r="H55" s="132">
        <v>49.3</v>
      </c>
      <c r="I55" s="132">
        <v>43.9</v>
      </c>
      <c r="J55" s="132">
        <v>39.799999999999997</v>
      </c>
      <c r="K55" s="132">
        <v>36.5</v>
      </c>
      <c r="L55" s="132">
        <v>33.799999999999997</v>
      </c>
      <c r="M55" s="132">
        <v>31.5</v>
      </c>
      <c r="N55" s="132">
        <v>29.7</v>
      </c>
      <c r="O55" s="132">
        <v>28</v>
      </c>
      <c r="P55" s="132">
        <v>26.7</v>
      </c>
      <c r="Q55" s="132">
        <v>25.5</v>
      </c>
      <c r="R55" s="132">
        <v>24.4</v>
      </c>
      <c r="S55" s="132">
        <v>23.5</v>
      </c>
      <c r="T55" s="132">
        <v>22.7</v>
      </c>
      <c r="U55" s="132">
        <v>21.9</v>
      </c>
    </row>
    <row r="56" spans="1:21" x14ac:dyDescent="0.25">
      <c r="A56" s="85">
        <v>45</v>
      </c>
      <c r="B56" s="132">
        <v>312.3</v>
      </c>
      <c r="C56" s="132">
        <v>159.19999999999999</v>
      </c>
      <c r="D56" s="132">
        <v>108.1</v>
      </c>
      <c r="E56" s="132">
        <v>82.6</v>
      </c>
      <c r="F56" s="132">
        <v>67.400000000000006</v>
      </c>
      <c r="G56" s="132">
        <v>57.2</v>
      </c>
      <c r="H56" s="132">
        <v>50</v>
      </c>
      <c r="I56" s="132">
        <v>44.5</v>
      </c>
      <c r="J56" s="132">
        <v>40.299999999999997</v>
      </c>
      <c r="K56" s="132">
        <v>37</v>
      </c>
      <c r="L56" s="132">
        <v>34.299999999999997</v>
      </c>
      <c r="M56" s="132">
        <v>32</v>
      </c>
      <c r="N56" s="132">
        <v>30.1</v>
      </c>
      <c r="O56" s="132">
        <v>28.5</v>
      </c>
      <c r="P56" s="132">
        <v>27.1</v>
      </c>
      <c r="Q56" s="132">
        <v>25.9</v>
      </c>
      <c r="R56" s="132">
        <v>24.8</v>
      </c>
      <c r="S56" s="132">
        <v>23.9</v>
      </c>
      <c r="T56" s="132">
        <v>23</v>
      </c>
      <c r="U56" s="132"/>
    </row>
    <row r="57" spans="1:21" x14ac:dyDescent="0.25">
      <c r="A57" s="85">
        <v>46</v>
      </c>
      <c r="B57" s="132">
        <v>316.5</v>
      </c>
      <c r="C57" s="132">
        <v>161.30000000000001</v>
      </c>
      <c r="D57" s="132">
        <v>109.6</v>
      </c>
      <c r="E57" s="132">
        <v>83.8</v>
      </c>
      <c r="F57" s="132">
        <v>68.3</v>
      </c>
      <c r="G57" s="132">
        <v>58</v>
      </c>
      <c r="H57" s="132">
        <v>50.7</v>
      </c>
      <c r="I57" s="132">
        <v>45.2</v>
      </c>
      <c r="J57" s="132">
        <v>40.9</v>
      </c>
      <c r="K57" s="132">
        <v>37.5</v>
      </c>
      <c r="L57" s="132">
        <v>34.799999999999997</v>
      </c>
      <c r="M57" s="132">
        <v>32.5</v>
      </c>
      <c r="N57" s="132">
        <v>30.5</v>
      </c>
      <c r="O57" s="132">
        <v>28.9</v>
      </c>
      <c r="P57" s="132">
        <v>27.5</v>
      </c>
      <c r="Q57" s="132">
        <v>26.3</v>
      </c>
      <c r="R57" s="132">
        <v>25.2</v>
      </c>
      <c r="S57" s="132">
        <v>24.3</v>
      </c>
      <c r="T57" s="132"/>
      <c r="U57" s="132"/>
    </row>
    <row r="58" spans="1:21" x14ac:dyDescent="0.25">
      <c r="A58" s="85">
        <v>47</v>
      </c>
      <c r="B58" s="132">
        <v>320.7</v>
      </c>
      <c r="C58" s="132">
        <v>163.5</v>
      </c>
      <c r="D58" s="132">
        <v>111.1</v>
      </c>
      <c r="E58" s="132">
        <v>84.9</v>
      </c>
      <c r="F58" s="132">
        <v>69.2</v>
      </c>
      <c r="G58" s="132">
        <v>58.8</v>
      </c>
      <c r="H58" s="132">
        <v>51.4</v>
      </c>
      <c r="I58" s="132">
        <v>45.8</v>
      </c>
      <c r="J58" s="132">
        <v>41.5</v>
      </c>
      <c r="K58" s="132">
        <v>38.1</v>
      </c>
      <c r="L58" s="132">
        <v>35.299999999999997</v>
      </c>
      <c r="M58" s="132">
        <v>33</v>
      </c>
      <c r="N58" s="132">
        <v>31</v>
      </c>
      <c r="O58" s="132">
        <v>29.4</v>
      </c>
      <c r="P58" s="132">
        <v>27.9</v>
      </c>
      <c r="Q58" s="132">
        <v>26.7</v>
      </c>
      <c r="R58" s="132">
        <v>25.6</v>
      </c>
      <c r="S58" s="132"/>
      <c r="T58" s="132"/>
      <c r="U58" s="132"/>
    </row>
    <row r="59" spans="1:21" x14ac:dyDescent="0.25">
      <c r="A59" s="85">
        <v>48</v>
      </c>
      <c r="B59" s="132">
        <v>325</v>
      </c>
      <c r="C59" s="132">
        <v>165.7</v>
      </c>
      <c r="D59" s="132">
        <v>112.6</v>
      </c>
      <c r="E59" s="132">
        <v>86.1</v>
      </c>
      <c r="F59" s="132">
        <v>70.2</v>
      </c>
      <c r="G59" s="132">
        <v>59.6</v>
      </c>
      <c r="H59" s="132">
        <v>52.1</v>
      </c>
      <c r="I59" s="132">
        <v>46.5</v>
      </c>
      <c r="J59" s="132">
        <v>42.1</v>
      </c>
      <c r="K59" s="132">
        <v>38.700000000000003</v>
      </c>
      <c r="L59" s="132">
        <v>35.799999999999997</v>
      </c>
      <c r="M59" s="132">
        <v>33.5</v>
      </c>
      <c r="N59" s="132">
        <v>31.5</v>
      </c>
      <c r="O59" s="132">
        <v>29.8</v>
      </c>
      <c r="P59" s="132">
        <v>28.4</v>
      </c>
      <c r="Q59" s="132">
        <v>27.1</v>
      </c>
      <c r="R59" s="132"/>
      <c r="S59" s="132"/>
      <c r="T59" s="132"/>
      <c r="U59" s="132"/>
    </row>
    <row r="60" spans="1:21" x14ac:dyDescent="0.25">
      <c r="A60" s="85">
        <v>49</v>
      </c>
      <c r="B60" s="132">
        <v>329.4</v>
      </c>
      <c r="C60" s="132">
        <v>167.9</v>
      </c>
      <c r="D60" s="132">
        <v>114.2</v>
      </c>
      <c r="E60" s="132">
        <v>87.3</v>
      </c>
      <c r="F60" s="132">
        <v>71.2</v>
      </c>
      <c r="G60" s="132">
        <v>60.5</v>
      </c>
      <c r="H60" s="132">
        <v>52.9</v>
      </c>
      <c r="I60" s="132">
        <v>47.2</v>
      </c>
      <c r="J60" s="132">
        <v>42.8</v>
      </c>
      <c r="K60" s="132">
        <v>39.299999999999997</v>
      </c>
      <c r="L60" s="132">
        <v>36.4</v>
      </c>
      <c r="M60" s="132">
        <v>34</v>
      </c>
      <c r="N60" s="132">
        <v>32</v>
      </c>
      <c r="O60" s="132">
        <v>30.3</v>
      </c>
      <c r="P60" s="132">
        <v>28.9</v>
      </c>
      <c r="Q60" s="132"/>
      <c r="R60" s="132"/>
      <c r="S60" s="132"/>
      <c r="T60" s="132"/>
      <c r="U60" s="132"/>
    </row>
    <row r="61" spans="1:21" x14ac:dyDescent="0.25">
      <c r="A61" s="85">
        <v>50</v>
      </c>
      <c r="B61" s="132">
        <v>334</v>
      </c>
      <c r="C61" s="132">
        <v>170.3</v>
      </c>
      <c r="D61" s="132">
        <v>115.8</v>
      </c>
      <c r="E61" s="132">
        <v>88.6</v>
      </c>
      <c r="F61" s="132">
        <v>72.3</v>
      </c>
      <c r="G61" s="132">
        <v>61.4</v>
      </c>
      <c r="H61" s="132">
        <v>53.7</v>
      </c>
      <c r="I61" s="132">
        <v>47.9</v>
      </c>
      <c r="J61" s="132">
        <v>43.4</v>
      </c>
      <c r="K61" s="132">
        <v>39.9</v>
      </c>
      <c r="L61" s="132">
        <v>37</v>
      </c>
      <c r="M61" s="132">
        <v>34.6</v>
      </c>
      <c r="N61" s="132">
        <v>32.6</v>
      </c>
      <c r="O61" s="132">
        <v>30.9</v>
      </c>
      <c r="P61" s="132"/>
      <c r="Q61" s="132"/>
      <c r="R61" s="132"/>
      <c r="S61" s="132"/>
      <c r="T61" s="132"/>
      <c r="U61" s="132"/>
    </row>
    <row r="62" spans="1:21" x14ac:dyDescent="0.25">
      <c r="A62" s="85">
        <v>51</v>
      </c>
      <c r="B62" s="132">
        <v>338.6</v>
      </c>
      <c r="C62" s="132">
        <v>172.7</v>
      </c>
      <c r="D62" s="132">
        <v>117.4</v>
      </c>
      <c r="E62" s="132">
        <v>89.9</v>
      </c>
      <c r="F62" s="132">
        <v>73.3</v>
      </c>
      <c r="G62" s="132">
        <v>62.3</v>
      </c>
      <c r="H62" s="132">
        <v>54.5</v>
      </c>
      <c r="I62" s="132">
        <v>48.7</v>
      </c>
      <c r="J62" s="132">
        <v>44.1</v>
      </c>
      <c r="K62" s="132">
        <v>40.5</v>
      </c>
      <c r="L62" s="132">
        <v>37.6</v>
      </c>
      <c r="M62" s="132">
        <v>35.200000000000003</v>
      </c>
      <c r="N62" s="132">
        <v>33.1</v>
      </c>
      <c r="O62" s="132"/>
      <c r="P62" s="132"/>
      <c r="Q62" s="132"/>
      <c r="R62" s="132"/>
      <c r="S62" s="132"/>
      <c r="T62" s="132"/>
      <c r="U62" s="132"/>
    </row>
    <row r="63" spans="1:21" x14ac:dyDescent="0.25">
      <c r="A63" s="85">
        <v>52</v>
      </c>
      <c r="B63" s="132">
        <v>343.3</v>
      </c>
      <c r="C63" s="132">
        <v>175.1</v>
      </c>
      <c r="D63" s="132">
        <v>119.1</v>
      </c>
      <c r="E63" s="132">
        <v>91.2</v>
      </c>
      <c r="F63" s="132">
        <v>74.400000000000006</v>
      </c>
      <c r="G63" s="132">
        <v>63.3</v>
      </c>
      <c r="H63" s="132">
        <v>55.4</v>
      </c>
      <c r="I63" s="132">
        <v>49.4</v>
      </c>
      <c r="J63" s="132">
        <v>44.8</v>
      </c>
      <c r="K63" s="132">
        <v>41.2</v>
      </c>
      <c r="L63" s="132">
        <v>38.200000000000003</v>
      </c>
      <c r="M63" s="132">
        <v>35.799999999999997</v>
      </c>
      <c r="N63" s="132"/>
      <c r="O63" s="132"/>
      <c r="P63" s="132"/>
      <c r="Q63" s="132"/>
      <c r="R63" s="132"/>
      <c r="S63" s="132"/>
      <c r="T63" s="132"/>
      <c r="U63" s="132"/>
    </row>
    <row r="64" spans="1:21" x14ac:dyDescent="0.25">
      <c r="A64" s="85">
        <v>53</v>
      </c>
      <c r="B64" s="132">
        <v>348</v>
      </c>
      <c r="C64" s="132">
        <v>177.6</v>
      </c>
      <c r="D64" s="132">
        <v>120.8</v>
      </c>
      <c r="E64" s="132">
        <v>92.5</v>
      </c>
      <c r="F64" s="132">
        <v>75.5</v>
      </c>
      <c r="G64" s="132">
        <v>64.3</v>
      </c>
      <c r="H64" s="132">
        <v>56.2</v>
      </c>
      <c r="I64" s="132">
        <v>50.2</v>
      </c>
      <c r="J64" s="132">
        <v>45.6</v>
      </c>
      <c r="K64" s="132">
        <v>41.9</v>
      </c>
      <c r="L64" s="132">
        <v>38.9</v>
      </c>
      <c r="M64" s="132"/>
      <c r="N64" s="132"/>
      <c r="O64" s="132"/>
      <c r="P64" s="132"/>
      <c r="Q64" s="132"/>
      <c r="R64" s="132"/>
      <c r="S64" s="132"/>
      <c r="T64" s="132"/>
      <c r="U64" s="132"/>
    </row>
    <row r="65" spans="1:21" x14ac:dyDescent="0.25">
      <c r="A65" s="85">
        <v>54</v>
      </c>
      <c r="B65" s="132">
        <v>352.9</v>
      </c>
      <c r="C65" s="132">
        <v>180.1</v>
      </c>
      <c r="D65" s="132">
        <v>122.6</v>
      </c>
      <c r="E65" s="132">
        <v>93.9</v>
      </c>
      <c r="F65" s="132">
        <v>76.7</v>
      </c>
      <c r="G65" s="132">
        <v>65.2</v>
      </c>
      <c r="H65" s="132">
        <v>57.1</v>
      </c>
      <c r="I65" s="132">
        <v>51</v>
      </c>
      <c r="J65" s="132">
        <v>46.3</v>
      </c>
      <c r="K65" s="132">
        <v>42.6</v>
      </c>
      <c r="L65" s="132"/>
      <c r="M65" s="132"/>
      <c r="N65" s="132"/>
      <c r="O65" s="132"/>
      <c r="P65" s="132"/>
      <c r="Q65" s="132"/>
      <c r="R65" s="132"/>
      <c r="S65" s="132"/>
      <c r="T65" s="132"/>
      <c r="U65" s="132"/>
    </row>
    <row r="66" spans="1:21" x14ac:dyDescent="0.25">
      <c r="A66" s="85">
        <v>55</v>
      </c>
      <c r="B66" s="132">
        <v>357.9</v>
      </c>
      <c r="C66" s="132">
        <v>182.7</v>
      </c>
      <c r="D66" s="132">
        <v>124.4</v>
      </c>
      <c r="E66" s="132">
        <v>95.3</v>
      </c>
      <c r="F66" s="132">
        <v>77.900000000000006</v>
      </c>
      <c r="G66" s="132">
        <v>66.3</v>
      </c>
      <c r="H66" s="132">
        <v>58</v>
      </c>
      <c r="I66" s="132">
        <v>51.9</v>
      </c>
      <c r="J66" s="132">
        <v>47.1</v>
      </c>
      <c r="K66" s="132"/>
      <c r="L66" s="132"/>
      <c r="M66" s="132"/>
      <c r="N66" s="132"/>
      <c r="O66" s="132"/>
      <c r="P66" s="132"/>
      <c r="Q66" s="132"/>
      <c r="R66" s="132"/>
      <c r="S66" s="132"/>
      <c r="T66" s="132"/>
      <c r="U66" s="132"/>
    </row>
    <row r="67" spans="1:21" x14ac:dyDescent="0.25">
      <c r="A67" s="85">
        <v>56</v>
      </c>
      <c r="B67" s="132">
        <v>363</v>
      </c>
      <c r="C67" s="132">
        <v>185.4</v>
      </c>
      <c r="D67" s="132">
        <v>126.3</v>
      </c>
      <c r="E67" s="132">
        <v>96.8</v>
      </c>
      <c r="F67" s="132">
        <v>79.099999999999994</v>
      </c>
      <c r="G67" s="132">
        <v>67.3</v>
      </c>
      <c r="H67" s="132">
        <v>59</v>
      </c>
      <c r="I67" s="132">
        <v>52.7</v>
      </c>
      <c r="J67" s="132"/>
      <c r="K67" s="132"/>
      <c r="L67" s="132"/>
      <c r="M67" s="132"/>
      <c r="N67" s="132"/>
      <c r="O67" s="132"/>
      <c r="P67" s="132"/>
      <c r="Q67" s="132"/>
      <c r="R67" s="132"/>
      <c r="S67" s="132"/>
      <c r="T67" s="132"/>
      <c r="U67" s="132"/>
    </row>
    <row r="68" spans="1:21" x14ac:dyDescent="0.25">
      <c r="A68" s="85">
        <v>57</v>
      </c>
      <c r="B68" s="132">
        <v>368.2</v>
      </c>
      <c r="C68" s="132">
        <v>188.1</v>
      </c>
      <c r="D68" s="132">
        <v>128.19999999999999</v>
      </c>
      <c r="E68" s="132">
        <v>98.2</v>
      </c>
      <c r="F68" s="132">
        <v>80.3</v>
      </c>
      <c r="G68" s="132">
        <v>68.400000000000006</v>
      </c>
      <c r="H68" s="132">
        <v>59.9</v>
      </c>
      <c r="I68" s="132"/>
      <c r="J68" s="132"/>
      <c r="K68" s="132"/>
      <c r="L68" s="132"/>
      <c r="M68" s="132"/>
      <c r="N68" s="132"/>
      <c r="O68" s="132"/>
      <c r="P68" s="132"/>
      <c r="Q68" s="132"/>
      <c r="R68" s="132"/>
      <c r="S68" s="132"/>
      <c r="T68" s="132"/>
      <c r="U68" s="132"/>
    </row>
    <row r="69" spans="1:21" x14ac:dyDescent="0.25">
      <c r="A69" s="85">
        <v>58</v>
      </c>
      <c r="B69" s="132">
        <v>373.7</v>
      </c>
      <c r="C69" s="132">
        <v>191</v>
      </c>
      <c r="D69" s="132">
        <v>130.19999999999999</v>
      </c>
      <c r="E69" s="132">
        <v>99.8</v>
      </c>
      <c r="F69" s="132">
        <v>81.599999999999994</v>
      </c>
      <c r="G69" s="132">
        <v>69.5</v>
      </c>
      <c r="H69" s="132"/>
      <c r="I69" s="132"/>
      <c r="J69" s="132"/>
      <c r="K69" s="132"/>
      <c r="L69" s="132"/>
      <c r="M69" s="132"/>
      <c r="N69" s="132"/>
      <c r="O69" s="132"/>
      <c r="P69" s="132"/>
      <c r="Q69" s="132"/>
      <c r="R69" s="132"/>
      <c r="S69" s="132"/>
      <c r="T69" s="132"/>
      <c r="U69" s="132"/>
    </row>
    <row r="70" spans="1:21" x14ac:dyDescent="0.25">
      <c r="A70" s="85">
        <v>59</v>
      </c>
      <c r="B70" s="132">
        <v>377.7</v>
      </c>
      <c r="C70" s="132">
        <v>193.1</v>
      </c>
      <c r="D70" s="132">
        <v>131.6</v>
      </c>
      <c r="E70" s="132">
        <v>101</v>
      </c>
      <c r="F70" s="132">
        <v>82.6</v>
      </c>
      <c r="G70" s="132"/>
      <c r="H70" s="132"/>
      <c r="I70" s="132"/>
      <c r="J70" s="132"/>
      <c r="K70" s="132"/>
      <c r="L70" s="132"/>
      <c r="M70" s="132"/>
      <c r="N70" s="132"/>
      <c r="O70" s="132"/>
      <c r="P70" s="132"/>
      <c r="Q70" s="132"/>
      <c r="R70" s="132"/>
      <c r="S70" s="132"/>
      <c r="T70" s="132"/>
      <c r="U70" s="132"/>
    </row>
    <row r="71" spans="1:21" x14ac:dyDescent="0.25">
      <c r="A71" s="85">
        <v>60</v>
      </c>
      <c r="B71" s="132">
        <v>379.8</v>
      </c>
      <c r="C71" s="132">
        <v>194.2</v>
      </c>
      <c r="D71" s="132">
        <v>132.5</v>
      </c>
      <c r="E71" s="132">
        <v>101.6</v>
      </c>
      <c r="F71" s="132"/>
      <c r="G71" s="132"/>
      <c r="H71" s="132"/>
      <c r="I71" s="132"/>
      <c r="J71" s="132"/>
      <c r="K71" s="132"/>
      <c r="L71" s="132"/>
      <c r="M71" s="132"/>
      <c r="N71" s="132"/>
      <c r="O71" s="132"/>
      <c r="P71" s="132"/>
      <c r="Q71" s="132"/>
      <c r="R71" s="132"/>
      <c r="S71" s="132"/>
      <c r="T71" s="132"/>
      <c r="U71" s="132"/>
    </row>
    <row r="72" spans="1:21" x14ac:dyDescent="0.25">
      <c r="A72" s="85">
        <v>61</v>
      </c>
      <c r="B72" s="132">
        <v>382</v>
      </c>
      <c r="C72" s="132">
        <v>195.4</v>
      </c>
      <c r="D72" s="132">
        <v>133.30000000000001</v>
      </c>
      <c r="E72" s="132"/>
      <c r="F72" s="132"/>
      <c r="G72" s="132"/>
      <c r="H72" s="132"/>
      <c r="I72" s="132"/>
      <c r="J72" s="132"/>
      <c r="K72" s="132"/>
      <c r="L72" s="132"/>
      <c r="M72" s="132"/>
      <c r="N72" s="132"/>
      <c r="O72" s="132"/>
      <c r="P72" s="132"/>
      <c r="Q72" s="132"/>
      <c r="R72" s="132"/>
      <c r="S72" s="132"/>
      <c r="T72" s="132"/>
      <c r="U72" s="132"/>
    </row>
    <row r="73" spans="1:21" x14ac:dyDescent="0.25">
      <c r="A73" s="85">
        <v>62</v>
      </c>
      <c r="B73" s="132">
        <v>384.7</v>
      </c>
      <c r="C73" s="132">
        <v>196.9</v>
      </c>
      <c r="D73" s="132"/>
      <c r="E73" s="132"/>
      <c r="F73" s="132"/>
      <c r="G73" s="132"/>
      <c r="H73" s="132"/>
      <c r="I73" s="132"/>
      <c r="J73" s="132"/>
      <c r="K73" s="132"/>
      <c r="L73" s="132"/>
      <c r="M73" s="132"/>
      <c r="N73" s="132"/>
      <c r="O73" s="132"/>
      <c r="P73" s="132"/>
      <c r="Q73" s="132"/>
      <c r="R73" s="132"/>
      <c r="S73" s="132"/>
      <c r="T73" s="132"/>
      <c r="U73" s="132"/>
    </row>
    <row r="74" spans="1:21" x14ac:dyDescent="0.25">
      <c r="A74" s="85">
        <v>63</v>
      </c>
      <c r="B74" s="132">
        <v>387.2</v>
      </c>
      <c r="C74" s="132"/>
      <c r="D74" s="132"/>
      <c r="E74" s="132"/>
      <c r="F74" s="132"/>
      <c r="G74" s="132"/>
      <c r="H74" s="132"/>
      <c r="I74" s="132"/>
      <c r="J74" s="132"/>
      <c r="K74" s="132"/>
      <c r="L74" s="132"/>
      <c r="M74" s="132"/>
      <c r="N74" s="132"/>
      <c r="O74" s="132"/>
      <c r="P74" s="132"/>
      <c r="Q74" s="132"/>
      <c r="R74" s="132"/>
      <c r="S74" s="132"/>
      <c r="T74" s="132"/>
      <c r="U74" s="132"/>
    </row>
    <row r="126" spans="22:22" x14ac:dyDescent="0.25">
      <c r="V126" s="26" t="b">
        <f t="shared" ref="V126" si="0">V76=V27</f>
        <v>1</v>
      </c>
    </row>
    <row r="127" spans="22:22" x14ac:dyDescent="0.25">
      <c r="V127" s="26" t="b">
        <f t="shared" ref="V127" si="1">V77=V28</f>
        <v>1</v>
      </c>
    </row>
    <row r="128" spans="22:22" x14ac:dyDescent="0.25">
      <c r="V128" s="26" t="b">
        <f t="shared" ref="V128" si="2">V78=V29</f>
        <v>1</v>
      </c>
    </row>
    <row r="129" spans="22:22" x14ac:dyDescent="0.25">
      <c r="V129" s="26" t="b">
        <f t="shared" ref="V129" si="3">V79=V30</f>
        <v>1</v>
      </c>
    </row>
    <row r="130" spans="22:22" x14ac:dyDescent="0.25">
      <c r="V130" s="26" t="b">
        <f t="shared" ref="V130" si="4">V80=V31</f>
        <v>1</v>
      </c>
    </row>
    <row r="131" spans="22:22" x14ac:dyDescent="0.25">
      <c r="V131" s="26" t="b">
        <f t="shared" ref="V131" si="5">V81=V32</f>
        <v>1</v>
      </c>
    </row>
    <row r="132" spans="22:22" x14ac:dyDescent="0.25">
      <c r="V132" s="26" t="b">
        <f t="shared" ref="V132" si="6">V82=V33</f>
        <v>1</v>
      </c>
    </row>
    <row r="133" spans="22:22" x14ac:dyDescent="0.25">
      <c r="V133" s="26" t="b">
        <f t="shared" ref="V133" si="7">V83=V34</f>
        <v>1</v>
      </c>
    </row>
    <row r="134" spans="22:22" x14ac:dyDescent="0.25">
      <c r="V134" s="26" t="b">
        <f t="shared" ref="V134" si="8">V84=V35</f>
        <v>1</v>
      </c>
    </row>
    <row r="135" spans="22:22" x14ac:dyDescent="0.25">
      <c r="V135" s="26" t="b">
        <f t="shared" ref="V135" si="9">V85=V36</f>
        <v>1</v>
      </c>
    </row>
    <row r="136" spans="22:22" x14ac:dyDescent="0.25">
      <c r="V136" s="26" t="b">
        <f t="shared" ref="V136" si="10">V86=V37</f>
        <v>1</v>
      </c>
    </row>
    <row r="137" spans="22:22" x14ac:dyDescent="0.25">
      <c r="V137" s="26" t="b">
        <f t="shared" ref="V137" si="11">V87=V38</f>
        <v>1</v>
      </c>
    </row>
    <row r="138" spans="22:22" x14ac:dyDescent="0.25">
      <c r="V138" s="26" t="b">
        <f t="shared" ref="V138" si="12">V88=V39</f>
        <v>1</v>
      </c>
    </row>
    <row r="139" spans="22:22" x14ac:dyDescent="0.25">
      <c r="V139" s="26" t="b">
        <f t="shared" ref="V139" si="13">V89=V40</f>
        <v>1</v>
      </c>
    </row>
    <row r="140" spans="22:22" x14ac:dyDescent="0.25">
      <c r="V140" s="26" t="b">
        <f t="shared" ref="V140" si="14">V90=V41</f>
        <v>1</v>
      </c>
    </row>
    <row r="141" spans="22:22" x14ac:dyDescent="0.25">
      <c r="V141" s="26" t="b">
        <f t="shared" ref="V141" si="15">V91=V42</f>
        <v>1</v>
      </c>
    </row>
    <row r="142" spans="22:22" x14ac:dyDescent="0.25">
      <c r="V142" s="26" t="b">
        <f t="shared" ref="V142" si="16">V92=V43</f>
        <v>1</v>
      </c>
    </row>
    <row r="143" spans="22:22" x14ac:dyDescent="0.25">
      <c r="V143" s="26" t="b">
        <f t="shared" ref="V143" si="17">V93=V44</f>
        <v>1</v>
      </c>
    </row>
    <row r="144" spans="22:22" x14ac:dyDescent="0.25">
      <c r="V144" s="26" t="b">
        <f t="shared" ref="V144" si="18">V94=V45</f>
        <v>1</v>
      </c>
    </row>
    <row r="145" spans="22:22" x14ac:dyDescent="0.25">
      <c r="V145" s="26" t="b">
        <f t="shared" ref="V145" si="19">V95=V46</f>
        <v>1</v>
      </c>
    </row>
    <row r="146" spans="22:22" x14ac:dyDescent="0.25">
      <c r="V146" s="26" t="b">
        <f t="shared" ref="V146" si="20">V96=V47</f>
        <v>1</v>
      </c>
    </row>
    <row r="147" spans="22:22" x14ac:dyDescent="0.25">
      <c r="V147" s="26" t="b">
        <f t="shared" ref="V147" si="21">V97=V48</f>
        <v>1</v>
      </c>
    </row>
    <row r="148" spans="22:22" x14ac:dyDescent="0.25">
      <c r="V148" s="26" t="b">
        <f t="shared" ref="V148" si="22">V98=V49</f>
        <v>1</v>
      </c>
    </row>
    <row r="149" spans="22:22" x14ac:dyDescent="0.25">
      <c r="V149" s="26" t="b">
        <f t="shared" ref="V149" si="23">V99=V50</f>
        <v>1</v>
      </c>
    </row>
    <row r="150" spans="22:22" x14ac:dyDescent="0.25">
      <c r="V150" s="26" t="b">
        <f t="shared" ref="V150" si="24">V100=V51</f>
        <v>1</v>
      </c>
    </row>
    <row r="151" spans="22:22" x14ac:dyDescent="0.25">
      <c r="V151" s="26" t="b">
        <f t="shared" ref="V151" si="25">V101=V52</f>
        <v>1</v>
      </c>
    </row>
    <row r="152" spans="22:22" x14ac:dyDescent="0.25">
      <c r="V152" s="26" t="b">
        <f t="shared" ref="V152" si="26">V102=V53</f>
        <v>1</v>
      </c>
    </row>
    <row r="153" spans="22:22" x14ac:dyDescent="0.25">
      <c r="V153" s="26" t="b">
        <f t="shared" ref="V153" si="27">V103=V54</f>
        <v>1</v>
      </c>
    </row>
    <row r="154" spans="22:22" x14ac:dyDescent="0.25">
      <c r="V154" s="26" t="b">
        <f t="shared" ref="V154" si="28">V104=V55</f>
        <v>1</v>
      </c>
    </row>
    <row r="155" spans="22:22" x14ac:dyDescent="0.25">
      <c r="V155" s="26" t="b">
        <f t="shared" ref="V155" si="29">V105=V56</f>
        <v>1</v>
      </c>
    </row>
    <row r="156" spans="22:22" x14ac:dyDescent="0.25">
      <c r="V156" s="26" t="b">
        <f t="shared" ref="V156" si="30">V106=V57</f>
        <v>1</v>
      </c>
    </row>
    <row r="157" spans="22:22" x14ac:dyDescent="0.25">
      <c r="V157" s="26" t="b">
        <f t="shared" ref="V157" si="31">V107=V58</f>
        <v>1</v>
      </c>
    </row>
    <row r="158" spans="22:22" x14ac:dyDescent="0.25">
      <c r="V158" s="26" t="b">
        <f t="shared" ref="V158" si="32">V108=V59</f>
        <v>1</v>
      </c>
    </row>
    <row r="159" spans="22:22" x14ac:dyDescent="0.25">
      <c r="V159" s="26" t="b">
        <f t="shared" ref="V159" si="33">V109=V60</f>
        <v>1</v>
      </c>
    </row>
    <row r="160" spans="22:22" x14ac:dyDescent="0.25">
      <c r="V160" s="26" t="b">
        <f t="shared" ref="V160" si="34">V110=V61</f>
        <v>1</v>
      </c>
    </row>
    <row r="161" spans="22:22" x14ac:dyDescent="0.25">
      <c r="V161" s="26" t="b">
        <f t="shared" ref="V161" si="35">V111=V62</f>
        <v>1</v>
      </c>
    </row>
    <row r="162" spans="22:22" x14ac:dyDescent="0.25">
      <c r="V162" s="26" t="b">
        <f t="shared" ref="V162" si="36">V112=V63</f>
        <v>1</v>
      </c>
    </row>
    <row r="163" spans="22:22" x14ac:dyDescent="0.25">
      <c r="V163" s="26" t="b">
        <f t="shared" ref="V163" si="37">V113=V64</f>
        <v>1</v>
      </c>
    </row>
    <row r="164" spans="22:22" x14ac:dyDescent="0.25">
      <c r="V164" s="26" t="b">
        <f t="shared" ref="V164" si="38">V114=V65</f>
        <v>1</v>
      </c>
    </row>
    <row r="165" spans="22:22" x14ac:dyDescent="0.25">
      <c r="V165" s="26" t="b">
        <f t="shared" ref="V165" si="39">V115=V66</f>
        <v>1</v>
      </c>
    </row>
    <row r="166" spans="22:22" x14ac:dyDescent="0.25">
      <c r="V166" s="26" t="b">
        <f t="shared" ref="V166" si="40">V116=V67</f>
        <v>1</v>
      </c>
    </row>
    <row r="167" spans="22:22" x14ac:dyDescent="0.25">
      <c r="V167" s="26" t="b">
        <f t="shared" ref="V167" si="41">V117=V68</f>
        <v>1</v>
      </c>
    </row>
    <row r="168" spans="22:22" x14ac:dyDescent="0.25">
      <c r="V168" s="26" t="b">
        <f t="shared" ref="V168" si="42">V118=V69</f>
        <v>1</v>
      </c>
    </row>
    <row r="169" spans="22:22" x14ac:dyDescent="0.25">
      <c r="V169" s="26" t="b">
        <f t="shared" ref="V169" si="43">V119=V70</f>
        <v>1</v>
      </c>
    </row>
    <row r="170" spans="22:22" x14ac:dyDescent="0.25">
      <c r="V170" s="26" t="b">
        <f t="shared" ref="V170" si="44">V120=V71</f>
        <v>1</v>
      </c>
    </row>
    <row r="171" spans="22:22" x14ac:dyDescent="0.25">
      <c r="V171" s="26" t="b">
        <f t="shared" ref="V171" si="45">V121=V72</f>
        <v>1</v>
      </c>
    </row>
    <row r="172" spans="22:22" x14ac:dyDescent="0.25">
      <c r="V172" s="26" t="b">
        <f t="shared" ref="V172" si="46">V122=V73</f>
        <v>1</v>
      </c>
    </row>
    <row r="173" spans="22:22" x14ac:dyDescent="0.25">
      <c r="V173" s="26" t="b">
        <f t="shared" ref="V173" si="47">V123=V74</f>
        <v>1</v>
      </c>
    </row>
  </sheetData>
  <sheetProtection algorithmName="SHA-512" hashValue="jKuh4vvXBLRS984eLNHDGT60YZahdSXh9TqtAPePA4EDCLWbOjIkmjLP30XBx18Ph4vwbt9lx0GD7hvCB82CwQ==" saltValue="EUA7RYfFChvHKjcCNRwMvQ==" spinCount="100000" sheet="1" objects="1" scenarios="1"/>
  <conditionalFormatting sqref="A26:A74">
    <cfRule type="expression" dxfId="615" priority="11" stopIfTrue="1">
      <formula>MOD(ROW(),2)=0</formula>
    </cfRule>
    <cfRule type="expression" dxfId="614" priority="12" stopIfTrue="1">
      <formula>MOD(ROW(),2)&lt;&gt;0</formula>
    </cfRule>
  </conditionalFormatting>
  <conditionalFormatting sqref="B26:U74">
    <cfRule type="expression" dxfId="613" priority="13" stopIfTrue="1">
      <formula>MOD(ROW(),2)=0</formula>
    </cfRule>
    <cfRule type="expression" dxfId="612" priority="14" stopIfTrue="1">
      <formula>MOD(ROW(),2)&lt;&gt;0</formula>
    </cfRule>
  </conditionalFormatting>
  <conditionalFormatting sqref="A6:A16 A18:A21">
    <cfRule type="expression" dxfId="611" priority="15" stopIfTrue="1">
      <formula>MOD(ROW(),2)=0</formula>
    </cfRule>
    <cfRule type="expression" dxfId="610" priority="16" stopIfTrue="1">
      <formula>MOD(ROW(),2)&lt;&gt;0</formula>
    </cfRule>
  </conditionalFormatting>
  <conditionalFormatting sqref="B6:U16 C17:U21">
    <cfRule type="expression" dxfId="609" priority="17" stopIfTrue="1">
      <formula>MOD(ROW(),2)=0</formula>
    </cfRule>
    <cfRule type="expression" dxfId="608" priority="18" stopIfTrue="1">
      <formula>MOD(ROW(),2)&lt;&gt;0</formula>
    </cfRule>
  </conditionalFormatting>
  <conditionalFormatting sqref="A17">
    <cfRule type="expression" dxfId="607" priority="9" stopIfTrue="1">
      <formula>MOD(ROW(),2)=0</formula>
    </cfRule>
    <cfRule type="expression" dxfId="606" priority="10" stopIfTrue="1">
      <formula>MOD(ROW(),2)&lt;&gt;0</formula>
    </cfRule>
  </conditionalFormatting>
  <conditionalFormatting sqref="B17">
    <cfRule type="expression" dxfId="605" priority="7" stopIfTrue="1">
      <formula>MOD(ROW(),2)=0</formula>
    </cfRule>
    <cfRule type="expression" dxfId="604" priority="8" stopIfTrue="1">
      <formula>MOD(ROW(),2)&lt;&gt;0</formula>
    </cfRule>
  </conditionalFormatting>
  <conditionalFormatting sqref="B18">
    <cfRule type="expression" dxfId="603" priority="5" stopIfTrue="1">
      <formula>MOD(ROW(),2)=0</formula>
    </cfRule>
    <cfRule type="expression" dxfId="602" priority="6" stopIfTrue="1">
      <formula>MOD(ROW(),2)&lt;&gt;0</formula>
    </cfRule>
  </conditionalFormatting>
  <conditionalFormatting sqref="B20:B21">
    <cfRule type="expression" dxfId="601" priority="3" stopIfTrue="1">
      <formula>MOD(ROW(),2)=0</formula>
    </cfRule>
    <cfRule type="expression" dxfId="600" priority="4" stopIfTrue="1">
      <formula>MOD(ROW(),2)&lt;&gt;0</formula>
    </cfRule>
  </conditionalFormatting>
  <conditionalFormatting sqref="B19">
    <cfRule type="expression" dxfId="599" priority="1" stopIfTrue="1">
      <formula>MOD(ROW(),2)=0</formula>
    </cfRule>
    <cfRule type="expression" dxfId="598" priority="2" stopIfTrue="1">
      <formula>MOD(ROW(),2)&lt;&gt;0</formula>
    </cfRule>
  </conditionalFormatting>
  <hyperlinks>
    <hyperlink ref="B24" location="Assumptions!A1" display="Assumptions" xr:uid="{AAA66F19-11FB-4EA2-91F3-F49D48D4DF7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CA78-5D87-491D-9E25-A12F3E339BAB}">
  <sheetPr codeName="Sheet96"/>
  <dimension ref="A1:U74"/>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x-711</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48</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606</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2</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711</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607</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608</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227.4</v>
      </c>
      <c r="C27" s="132">
        <v>115.8</v>
      </c>
      <c r="D27" s="132">
        <v>78.599999999999994</v>
      </c>
      <c r="E27" s="132">
        <v>60</v>
      </c>
      <c r="F27" s="132">
        <v>48.9</v>
      </c>
      <c r="G27" s="132">
        <v>41.5</v>
      </c>
      <c r="H27" s="132">
        <v>36.200000000000003</v>
      </c>
      <c r="I27" s="132">
        <v>32.200000000000003</v>
      </c>
      <c r="J27" s="132">
        <v>29.2</v>
      </c>
      <c r="K27" s="132">
        <v>26.7</v>
      </c>
      <c r="L27" s="132">
        <v>24.7</v>
      </c>
      <c r="M27" s="132">
        <v>23</v>
      </c>
      <c r="N27" s="132">
        <v>21.6</v>
      </c>
      <c r="O27" s="132">
        <v>20.399999999999999</v>
      </c>
      <c r="P27" s="132">
        <v>19.399999999999999</v>
      </c>
      <c r="Q27" s="132">
        <v>18.5</v>
      </c>
      <c r="R27" s="132">
        <v>17.7</v>
      </c>
      <c r="S27" s="132">
        <v>17</v>
      </c>
      <c r="T27" s="132">
        <v>16.399999999999999</v>
      </c>
      <c r="U27" s="132">
        <v>15.8</v>
      </c>
    </row>
    <row r="28" spans="1:21" x14ac:dyDescent="0.25">
      <c r="A28" s="85">
        <v>17</v>
      </c>
      <c r="B28" s="132">
        <v>230.9</v>
      </c>
      <c r="C28" s="132">
        <v>117.6</v>
      </c>
      <c r="D28" s="132">
        <v>79.8</v>
      </c>
      <c r="E28" s="132">
        <v>61</v>
      </c>
      <c r="F28" s="132">
        <v>49.6</v>
      </c>
      <c r="G28" s="132">
        <v>42.1</v>
      </c>
      <c r="H28" s="132">
        <v>36.700000000000003</v>
      </c>
      <c r="I28" s="132">
        <v>32.700000000000003</v>
      </c>
      <c r="J28" s="132">
        <v>29.6</v>
      </c>
      <c r="K28" s="132">
        <v>27.1</v>
      </c>
      <c r="L28" s="132">
        <v>25.1</v>
      </c>
      <c r="M28" s="132">
        <v>23.4</v>
      </c>
      <c r="N28" s="132">
        <v>22</v>
      </c>
      <c r="O28" s="132">
        <v>20.7</v>
      </c>
      <c r="P28" s="132">
        <v>19.7</v>
      </c>
      <c r="Q28" s="132">
        <v>18.8</v>
      </c>
      <c r="R28" s="132">
        <v>18</v>
      </c>
      <c r="S28" s="132">
        <v>17.2</v>
      </c>
      <c r="T28" s="132">
        <v>16.600000000000001</v>
      </c>
      <c r="U28" s="132">
        <v>16</v>
      </c>
    </row>
    <row r="29" spans="1:21" x14ac:dyDescent="0.25">
      <c r="A29" s="85">
        <v>18</v>
      </c>
      <c r="B29" s="132">
        <v>234.5</v>
      </c>
      <c r="C29" s="132">
        <v>119.4</v>
      </c>
      <c r="D29" s="132">
        <v>81.099999999999994</v>
      </c>
      <c r="E29" s="132">
        <v>61.9</v>
      </c>
      <c r="F29" s="132">
        <v>50.4</v>
      </c>
      <c r="G29" s="132">
        <v>42.8</v>
      </c>
      <c r="H29" s="132">
        <v>37.299999999999997</v>
      </c>
      <c r="I29" s="132">
        <v>33.200000000000003</v>
      </c>
      <c r="J29" s="132">
        <v>30.1</v>
      </c>
      <c r="K29" s="132">
        <v>27.5</v>
      </c>
      <c r="L29" s="132">
        <v>25.5</v>
      </c>
      <c r="M29" s="132">
        <v>23.8</v>
      </c>
      <c r="N29" s="132">
        <v>22.3</v>
      </c>
      <c r="O29" s="132">
        <v>21.1</v>
      </c>
      <c r="P29" s="132">
        <v>20</v>
      </c>
      <c r="Q29" s="132">
        <v>19.100000000000001</v>
      </c>
      <c r="R29" s="132">
        <v>18.2</v>
      </c>
      <c r="S29" s="132">
        <v>17.5</v>
      </c>
      <c r="T29" s="132">
        <v>16.899999999999999</v>
      </c>
      <c r="U29" s="132">
        <v>16.3</v>
      </c>
    </row>
    <row r="30" spans="1:21" x14ac:dyDescent="0.25">
      <c r="A30" s="85">
        <v>19</v>
      </c>
      <c r="B30" s="132">
        <v>238</v>
      </c>
      <c r="C30" s="132">
        <v>121.2</v>
      </c>
      <c r="D30" s="132">
        <v>82.3</v>
      </c>
      <c r="E30" s="132">
        <v>62.8</v>
      </c>
      <c r="F30" s="132">
        <v>51.2</v>
      </c>
      <c r="G30" s="132">
        <v>43.4</v>
      </c>
      <c r="H30" s="132">
        <v>37.9</v>
      </c>
      <c r="I30" s="132">
        <v>33.700000000000003</v>
      </c>
      <c r="J30" s="132">
        <v>30.5</v>
      </c>
      <c r="K30" s="132">
        <v>28</v>
      </c>
      <c r="L30" s="132">
        <v>25.9</v>
      </c>
      <c r="M30" s="132">
        <v>24.1</v>
      </c>
      <c r="N30" s="132">
        <v>22.6</v>
      </c>
      <c r="O30" s="132">
        <v>21.4</v>
      </c>
      <c r="P30" s="132">
        <v>20.3</v>
      </c>
      <c r="Q30" s="132">
        <v>19.399999999999999</v>
      </c>
      <c r="R30" s="132">
        <v>18.5</v>
      </c>
      <c r="S30" s="132">
        <v>17.8</v>
      </c>
      <c r="T30" s="132">
        <v>17.100000000000001</v>
      </c>
      <c r="U30" s="132">
        <v>16.5</v>
      </c>
    </row>
    <row r="31" spans="1:21" x14ac:dyDescent="0.25">
      <c r="A31" s="85">
        <v>20</v>
      </c>
      <c r="B31" s="132">
        <v>241.2</v>
      </c>
      <c r="C31" s="132">
        <v>122.8</v>
      </c>
      <c r="D31" s="132">
        <v>83.4</v>
      </c>
      <c r="E31" s="132">
        <v>63.7</v>
      </c>
      <c r="F31" s="132">
        <v>51.9</v>
      </c>
      <c r="G31" s="132">
        <v>44</v>
      </c>
      <c r="H31" s="132">
        <v>38.4</v>
      </c>
      <c r="I31" s="132">
        <v>34.200000000000003</v>
      </c>
      <c r="J31" s="132">
        <v>30.9</v>
      </c>
      <c r="K31" s="132">
        <v>28.3</v>
      </c>
      <c r="L31" s="132">
        <v>26.2</v>
      </c>
      <c r="M31" s="132">
        <v>24.4</v>
      </c>
      <c r="N31" s="132">
        <v>22.9</v>
      </c>
      <c r="O31" s="132">
        <v>21.7</v>
      </c>
      <c r="P31" s="132">
        <v>20.6</v>
      </c>
      <c r="Q31" s="132">
        <v>19.600000000000001</v>
      </c>
      <c r="R31" s="132">
        <v>18.8</v>
      </c>
      <c r="S31" s="132">
        <v>18</v>
      </c>
      <c r="T31" s="132">
        <v>17.399999999999999</v>
      </c>
      <c r="U31" s="132">
        <v>16.8</v>
      </c>
    </row>
    <row r="32" spans="1:21" x14ac:dyDescent="0.25">
      <c r="A32" s="85">
        <v>21</v>
      </c>
      <c r="B32" s="132">
        <v>244.4</v>
      </c>
      <c r="C32" s="132">
        <v>124.5</v>
      </c>
      <c r="D32" s="132">
        <v>84.5</v>
      </c>
      <c r="E32" s="132">
        <v>64.5</v>
      </c>
      <c r="F32" s="132">
        <v>52.6</v>
      </c>
      <c r="G32" s="132">
        <v>44.6</v>
      </c>
      <c r="H32" s="132">
        <v>38.9</v>
      </c>
      <c r="I32" s="132">
        <v>34.700000000000003</v>
      </c>
      <c r="J32" s="132">
        <v>31.3</v>
      </c>
      <c r="K32" s="132">
        <v>28.7</v>
      </c>
      <c r="L32" s="132">
        <v>26.6</v>
      </c>
      <c r="M32" s="132">
        <v>24.8</v>
      </c>
      <c r="N32" s="132">
        <v>23.3</v>
      </c>
      <c r="O32" s="132">
        <v>22</v>
      </c>
      <c r="P32" s="132">
        <v>20.8</v>
      </c>
      <c r="Q32" s="132">
        <v>19.899999999999999</v>
      </c>
      <c r="R32" s="132">
        <v>19</v>
      </c>
      <c r="S32" s="132">
        <v>18.3</v>
      </c>
      <c r="T32" s="132">
        <v>17.600000000000001</v>
      </c>
      <c r="U32" s="132">
        <v>17</v>
      </c>
    </row>
    <row r="33" spans="1:21" x14ac:dyDescent="0.25">
      <c r="A33" s="85">
        <v>22</v>
      </c>
      <c r="B33" s="132">
        <v>247.7</v>
      </c>
      <c r="C33" s="132">
        <v>126.1</v>
      </c>
      <c r="D33" s="132">
        <v>85.6</v>
      </c>
      <c r="E33" s="132">
        <v>65.400000000000006</v>
      </c>
      <c r="F33" s="132">
        <v>53.3</v>
      </c>
      <c r="G33" s="132">
        <v>45.2</v>
      </c>
      <c r="H33" s="132">
        <v>39.4</v>
      </c>
      <c r="I33" s="132">
        <v>35.1</v>
      </c>
      <c r="J33" s="132">
        <v>31.8</v>
      </c>
      <c r="K33" s="132">
        <v>29.1</v>
      </c>
      <c r="L33" s="132">
        <v>26.9</v>
      </c>
      <c r="M33" s="132">
        <v>25.1</v>
      </c>
      <c r="N33" s="132">
        <v>23.6</v>
      </c>
      <c r="O33" s="132">
        <v>22.3</v>
      </c>
      <c r="P33" s="132">
        <v>21.1</v>
      </c>
      <c r="Q33" s="132">
        <v>20.100000000000001</v>
      </c>
      <c r="R33" s="132">
        <v>19.3</v>
      </c>
      <c r="S33" s="132">
        <v>18.5</v>
      </c>
      <c r="T33" s="132">
        <v>17.8</v>
      </c>
      <c r="U33" s="132">
        <v>17.2</v>
      </c>
    </row>
    <row r="34" spans="1:21" x14ac:dyDescent="0.25">
      <c r="A34" s="85">
        <v>23</v>
      </c>
      <c r="B34" s="132">
        <v>251</v>
      </c>
      <c r="C34" s="132">
        <v>127.8</v>
      </c>
      <c r="D34" s="132">
        <v>86.8</v>
      </c>
      <c r="E34" s="132">
        <v>66.3</v>
      </c>
      <c r="F34" s="132">
        <v>54</v>
      </c>
      <c r="G34" s="132">
        <v>45.8</v>
      </c>
      <c r="H34" s="132">
        <v>40</v>
      </c>
      <c r="I34" s="132">
        <v>35.6</v>
      </c>
      <c r="J34" s="132">
        <v>32.200000000000003</v>
      </c>
      <c r="K34" s="132">
        <v>29.5</v>
      </c>
      <c r="L34" s="132">
        <v>27.3</v>
      </c>
      <c r="M34" s="132">
        <v>25.4</v>
      </c>
      <c r="N34" s="132">
        <v>23.9</v>
      </c>
      <c r="O34" s="132">
        <v>22.6</v>
      </c>
      <c r="P34" s="132">
        <v>21.4</v>
      </c>
      <c r="Q34" s="132">
        <v>20.399999999999999</v>
      </c>
      <c r="R34" s="132">
        <v>19.5</v>
      </c>
      <c r="S34" s="132">
        <v>18.8</v>
      </c>
      <c r="T34" s="132">
        <v>18.100000000000001</v>
      </c>
      <c r="U34" s="132">
        <v>17.5</v>
      </c>
    </row>
    <row r="35" spans="1:21" x14ac:dyDescent="0.25">
      <c r="A35" s="85">
        <v>24</v>
      </c>
      <c r="B35" s="132">
        <v>254.3</v>
      </c>
      <c r="C35" s="132">
        <v>129.5</v>
      </c>
      <c r="D35" s="132">
        <v>87.9</v>
      </c>
      <c r="E35" s="132">
        <v>67.099999999999994</v>
      </c>
      <c r="F35" s="132">
        <v>54.7</v>
      </c>
      <c r="G35" s="132">
        <v>46.4</v>
      </c>
      <c r="H35" s="132">
        <v>40.5</v>
      </c>
      <c r="I35" s="132">
        <v>36.1</v>
      </c>
      <c r="J35" s="132">
        <v>32.6</v>
      </c>
      <c r="K35" s="132">
        <v>29.9</v>
      </c>
      <c r="L35" s="132">
        <v>27.6</v>
      </c>
      <c r="M35" s="132">
        <v>25.8</v>
      </c>
      <c r="N35" s="132">
        <v>24.2</v>
      </c>
      <c r="O35" s="132">
        <v>22.9</v>
      </c>
      <c r="P35" s="132">
        <v>21.7</v>
      </c>
      <c r="Q35" s="132">
        <v>20.7</v>
      </c>
      <c r="R35" s="132">
        <v>19.8</v>
      </c>
      <c r="S35" s="132">
        <v>19</v>
      </c>
      <c r="T35" s="132">
        <v>18.3</v>
      </c>
      <c r="U35" s="132">
        <v>17.7</v>
      </c>
    </row>
    <row r="36" spans="1:21" x14ac:dyDescent="0.25">
      <c r="A36" s="85">
        <v>25</v>
      </c>
      <c r="B36" s="132">
        <v>257.7</v>
      </c>
      <c r="C36" s="132">
        <v>131.19999999999999</v>
      </c>
      <c r="D36" s="132">
        <v>89.1</v>
      </c>
      <c r="E36" s="132">
        <v>68</v>
      </c>
      <c r="F36" s="132">
        <v>55.4</v>
      </c>
      <c r="G36" s="132">
        <v>47</v>
      </c>
      <c r="H36" s="132">
        <v>41</v>
      </c>
      <c r="I36" s="132">
        <v>36.5</v>
      </c>
      <c r="J36" s="132">
        <v>33.1</v>
      </c>
      <c r="K36" s="132">
        <v>30.3</v>
      </c>
      <c r="L36" s="132">
        <v>28</v>
      </c>
      <c r="M36" s="132">
        <v>26.1</v>
      </c>
      <c r="N36" s="132">
        <v>24.5</v>
      </c>
      <c r="O36" s="132">
        <v>23.2</v>
      </c>
      <c r="P36" s="132">
        <v>22</v>
      </c>
      <c r="Q36" s="132">
        <v>21</v>
      </c>
      <c r="R36" s="132">
        <v>20.100000000000001</v>
      </c>
      <c r="S36" s="132">
        <v>19.3</v>
      </c>
      <c r="T36" s="132">
        <v>18.600000000000001</v>
      </c>
      <c r="U36" s="132">
        <v>17.899999999999999</v>
      </c>
    </row>
    <row r="37" spans="1:21" x14ac:dyDescent="0.25">
      <c r="A37" s="85">
        <v>26</v>
      </c>
      <c r="B37" s="132">
        <v>261.10000000000002</v>
      </c>
      <c r="C37" s="132">
        <v>133</v>
      </c>
      <c r="D37" s="132">
        <v>90.3</v>
      </c>
      <c r="E37" s="132">
        <v>68.900000000000006</v>
      </c>
      <c r="F37" s="132">
        <v>56.2</v>
      </c>
      <c r="G37" s="132">
        <v>47.6</v>
      </c>
      <c r="H37" s="132">
        <v>41.6</v>
      </c>
      <c r="I37" s="132">
        <v>37</v>
      </c>
      <c r="J37" s="132">
        <v>33.5</v>
      </c>
      <c r="K37" s="132">
        <v>30.7</v>
      </c>
      <c r="L37" s="132">
        <v>28.4</v>
      </c>
      <c r="M37" s="132">
        <v>26.5</v>
      </c>
      <c r="N37" s="132">
        <v>24.9</v>
      </c>
      <c r="O37" s="132">
        <v>23.5</v>
      </c>
      <c r="P37" s="132">
        <v>22.3</v>
      </c>
      <c r="Q37" s="132">
        <v>21.3</v>
      </c>
      <c r="R37" s="132">
        <v>20.3</v>
      </c>
      <c r="S37" s="132">
        <v>19.5</v>
      </c>
      <c r="T37" s="132">
        <v>18.8</v>
      </c>
      <c r="U37" s="132">
        <v>18.2</v>
      </c>
    </row>
    <row r="38" spans="1:21" x14ac:dyDescent="0.25">
      <c r="A38" s="85">
        <v>27</v>
      </c>
      <c r="B38" s="132">
        <v>264.60000000000002</v>
      </c>
      <c r="C38" s="132">
        <v>134.69999999999999</v>
      </c>
      <c r="D38" s="132">
        <v>91.5</v>
      </c>
      <c r="E38" s="132">
        <v>69.900000000000006</v>
      </c>
      <c r="F38" s="132">
        <v>56.9</v>
      </c>
      <c r="G38" s="132">
        <v>48.3</v>
      </c>
      <c r="H38" s="132">
        <v>42.1</v>
      </c>
      <c r="I38" s="132">
        <v>37.5</v>
      </c>
      <c r="J38" s="132">
        <v>33.9</v>
      </c>
      <c r="K38" s="132">
        <v>31.1</v>
      </c>
      <c r="L38" s="132">
        <v>28.8</v>
      </c>
      <c r="M38" s="132">
        <v>26.8</v>
      </c>
      <c r="N38" s="132">
        <v>25.2</v>
      </c>
      <c r="O38" s="132">
        <v>23.8</v>
      </c>
      <c r="P38" s="132">
        <v>22.6</v>
      </c>
      <c r="Q38" s="132">
        <v>21.5</v>
      </c>
      <c r="R38" s="132">
        <v>20.6</v>
      </c>
      <c r="S38" s="132">
        <v>19.8</v>
      </c>
      <c r="T38" s="132">
        <v>19.100000000000001</v>
      </c>
      <c r="U38" s="132">
        <v>18.399999999999999</v>
      </c>
    </row>
    <row r="39" spans="1:21" x14ac:dyDescent="0.25">
      <c r="A39" s="85">
        <v>28</v>
      </c>
      <c r="B39" s="132">
        <v>268.10000000000002</v>
      </c>
      <c r="C39" s="132">
        <v>136.5</v>
      </c>
      <c r="D39" s="132">
        <v>92.7</v>
      </c>
      <c r="E39" s="132">
        <v>70.8</v>
      </c>
      <c r="F39" s="132">
        <v>57.7</v>
      </c>
      <c r="G39" s="132">
        <v>48.9</v>
      </c>
      <c r="H39" s="132">
        <v>42.7</v>
      </c>
      <c r="I39" s="132">
        <v>38</v>
      </c>
      <c r="J39" s="132">
        <v>34.4</v>
      </c>
      <c r="K39" s="132">
        <v>31.5</v>
      </c>
      <c r="L39" s="132">
        <v>29.2</v>
      </c>
      <c r="M39" s="132">
        <v>27.2</v>
      </c>
      <c r="N39" s="132">
        <v>25.5</v>
      </c>
      <c r="O39" s="132">
        <v>24.1</v>
      </c>
      <c r="P39" s="132">
        <v>22.9</v>
      </c>
      <c r="Q39" s="132">
        <v>21.8</v>
      </c>
      <c r="R39" s="132">
        <v>20.9</v>
      </c>
      <c r="S39" s="132">
        <v>20.100000000000001</v>
      </c>
      <c r="T39" s="132">
        <v>19.3</v>
      </c>
      <c r="U39" s="132">
        <v>18.7</v>
      </c>
    </row>
    <row r="40" spans="1:21" x14ac:dyDescent="0.25">
      <c r="A40" s="85">
        <v>29</v>
      </c>
      <c r="B40" s="132">
        <v>271.60000000000002</v>
      </c>
      <c r="C40" s="132">
        <v>138.30000000000001</v>
      </c>
      <c r="D40" s="132">
        <v>93.9</v>
      </c>
      <c r="E40" s="132">
        <v>71.7</v>
      </c>
      <c r="F40" s="132">
        <v>58.4</v>
      </c>
      <c r="G40" s="132">
        <v>49.6</v>
      </c>
      <c r="H40" s="132">
        <v>43.3</v>
      </c>
      <c r="I40" s="132">
        <v>38.5</v>
      </c>
      <c r="J40" s="132">
        <v>34.9</v>
      </c>
      <c r="K40" s="132">
        <v>31.9</v>
      </c>
      <c r="L40" s="132">
        <v>29.5</v>
      </c>
      <c r="M40" s="132">
        <v>27.6</v>
      </c>
      <c r="N40" s="132">
        <v>25.9</v>
      </c>
      <c r="O40" s="132">
        <v>24.4</v>
      </c>
      <c r="P40" s="132">
        <v>23.2</v>
      </c>
      <c r="Q40" s="132">
        <v>22.1</v>
      </c>
      <c r="R40" s="132">
        <v>21.2</v>
      </c>
      <c r="S40" s="132">
        <v>20.399999999999999</v>
      </c>
      <c r="T40" s="132">
        <v>19.600000000000001</v>
      </c>
      <c r="U40" s="132">
        <v>18.899999999999999</v>
      </c>
    </row>
    <row r="41" spans="1:21" x14ac:dyDescent="0.25">
      <c r="A41" s="85">
        <v>30</v>
      </c>
      <c r="B41" s="132">
        <v>275.2</v>
      </c>
      <c r="C41" s="132">
        <v>140.19999999999999</v>
      </c>
      <c r="D41" s="132">
        <v>95.2</v>
      </c>
      <c r="E41" s="132">
        <v>72.7</v>
      </c>
      <c r="F41" s="132">
        <v>59.2</v>
      </c>
      <c r="G41" s="132">
        <v>50.2</v>
      </c>
      <c r="H41" s="132">
        <v>43.8</v>
      </c>
      <c r="I41" s="132">
        <v>39.1</v>
      </c>
      <c r="J41" s="132">
        <v>35.299999999999997</v>
      </c>
      <c r="K41" s="132">
        <v>32.4</v>
      </c>
      <c r="L41" s="132">
        <v>29.9</v>
      </c>
      <c r="M41" s="132">
        <v>27.9</v>
      </c>
      <c r="N41" s="132">
        <v>26.2</v>
      </c>
      <c r="O41" s="132">
        <v>24.8</v>
      </c>
      <c r="P41" s="132">
        <v>23.5</v>
      </c>
      <c r="Q41" s="132">
        <v>22.4</v>
      </c>
      <c r="R41" s="132">
        <v>21.5</v>
      </c>
      <c r="S41" s="132">
        <v>20.6</v>
      </c>
      <c r="T41" s="132">
        <v>19.899999999999999</v>
      </c>
      <c r="U41" s="132">
        <v>19.2</v>
      </c>
    </row>
    <row r="42" spans="1:21" x14ac:dyDescent="0.25">
      <c r="A42" s="85">
        <v>31</v>
      </c>
      <c r="B42" s="132">
        <v>278.89999999999998</v>
      </c>
      <c r="C42" s="132">
        <v>142</v>
      </c>
      <c r="D42" s="132">
        <v>96.4</v>
      </c>
      <c r="E42" s="132">
        <v>73.7</v>
      </c>
      <c r="F42" s="132">
        <v>60</v>
      </c>
      <c r="G42" s="132">
        <v>50.9</v>
      </c>
      <c r="H42" s="132">
        <v>44.4</v>
      </c>
      <c r="I42" s="132">
        <v>39.6</v>
      </c>
      <c r="J42" s="132">
        <v>35.799999999999997</v>
      </c>
      <c r="K42" s="132">
        <v>32.799999999999997</v>
      </c>
      <c r="L42" s="132">
        <v>30.3</v>
      </c>
      <c r="M42" s="132">
        <v>28.3</v>
      </c>
      <c r="N42" s="132">
        <v>26.6</v>
      </c>
      <c r="O42" s="132">
        <v>25.1</v>
      </c>
      <c r="P42" s="132">
        <v>23.9</v>
      </c>
      <c r="Q42" s="132">
        <v>22.7</v>
      </c>
      <c r="R42" s="132">
        <v>21.8</v>
      </c>
      <c r="S42" s="132">
        <v>20.9</v>
      </c>
      <c r="T42" s="132">
        <v>20.2</v>
      </c>
      <c r="U42" s="132">
        <v>19.5</v>
      </c>
    </row>
    <row r="43" spans="1:21" x14ac:dyDescent="0.25">
      <c r="A43" s="85">
        <v>32</v>
      </c>
      <c r="B43" s="132">
        <v>282.5</v>
      </c>
      <c r="C43" s="132">
        <v>143.9</v>
      </c>
      <c r="D43" s="132">
        <v>97.7</v>
      </c>
      <c r="E43" s="132">
        <v>74.599999999999994</v>
      </c>
      <c r="F43" s="132">
        <v>60.8</v>
      </c>
      <c r="G43" s="132">
        <v>51.6</v>
      </c>
      <c r="H43" s="132">
        <v>45</v>
      </c>
      <c r="I43" s="132">
        <v>40.1</v>
      </c>
      <c r="J43" s="132">
        <v>36.299999999999997</v>
      </c>
      <c r="K43" s="132">
        <v>33.200000000000003</v>
      </c>
      <c r="L43" s="132">
        <v>30.8</v>
      </c>
      <c r="M43" s="132">
        <v>28.7</v>
      </c>
      <c r="N43" s="132">
        <v>26.9</v>
      </c>
      <c r="O43" s="132">
        <v>25.5</v>
      </c>
      <c r="P43" s="132">
        <v>24.2</v>
      </c>
      <c r="Q43" s="132">
        <v>23.1</v>
      </c>
      <c r="R43" s="132">
        <v>22.1</v>
      </c>
      <c r="S43" s="132">
        <v>21.2</v>
      </c>
      <c r="T43" s="132">
        <v>20.399999999999999</v>
      </c>
      <c r="U43" s="132">
        <v>19.7</v>
      </c>
    </row>
    <row r="44" spans="1:21" x14ac:dyDescent="0.25">
      <c r="A44" s="85">
        <v>33</v>
      </c>
      <c r="B44" s="132">
        <v>286.3</v>
      </c>
      <c r="C44" s="132">
        <v>145.80000000000001</v>
      </c>
      <c r="D44" s="132">
        <v>99</v>
      </c>
      <c r="E44" s="132">
        <v>75.599999999999994</v>
      </c>
      <c r="F44" s="132">
        <v>61.6</v>
      </c>
      <c r="G44" s="132">
        <v>52.3</v>
      </c>
      <c r="H44" s="132">
        <v>45.6</v>
      </c>
      <c r="I44" s="132">
        <v>40.6</v>
      </c>
      <c r="J44" s="132">
        <v>36.799999999999997</v>
      </c>
      <c r="K44" s="132">
        <v>33.700000000000003</v>
      </c>
      <c r="L44" s="132">
        <v>31.2</v>
      </c>
      <c r="M44" s="132">
        <v>29.1</v>
      </c>
      <c r="N44" s="132">
        <v>27.3</v>
      </c>
      <c r="O44" s="132">
        <v>25.8</v>
      </c>
      <c r="P44" s="132">
        <v>24.5</v>
      </c>
      <c r="Q44" s="132">
        <v>23.4</v>
      </c>
      <c r="R44" s="132">
        <v>22.4</v>
      </c>
      <c r="S44" s="132">
        <v>21.5</v>
      </c>
      <c r="T44" s="132">
        <v>20.7</v>
      </c>
      <c r="U44" s="132">
        <v>20</v>
      </c>
    </row>
    <row r="45" spans="1:21" x14ac:dyDescent="0.25">
      <c r="A45" s="85">
        <v>34</v>
      </c>
      <c r="B45" s="132">
        <v>290</v>
      </c>
      <c r="C45" s="132">
        <v>147.69999999999999</v>
      </c>
      <c r="D45" s="132">
        <v>100.3</v>
      </c>
      <c r="E45" s="132">
        <v>76.599999999999994</v>
      </c>
      <c r="F45" s="132">
        <v>62.4</v>
      </c>
      <c r="G45" s="132">
        <v>53</v>
      </c>
      <c r="H45" s="132">
        <v>46.2</v>
      </c>
      <c r="I45" s="132">
        <v>41.2</v>
      </c>
      <c r="J45" s="132">
        <v>37.299999999999997</v>
      </c>
      <c r="K45" s="132">
        <v>34.1</v>
      </c>
      <c r="L45" s="132">
        <v>31.6</v>
      </c>
      <c r="M45" s="132">
        <v>29.5</v>
      </c>
      <c r="N45" s="132">
        <v>27.7</v>
      </c>
      <c r="O45" s="132">
        <v>26.2</v>
      </c>
      <c r="P45" s="132">
        <v>24.8</v>
      </c>
      <c r="Q45" s="132">
        <v>23.7</v>
      </c>
      <c r="R45" s="132">
        <v>22.7</v>
      </c>
      <c r="S45" s="132">
        <v>21.8</v>
      </c>
      <c r="T45" s="132">
        <v>21</v>
      </c>
      <c r="U45" s="132">
        <v>20.3</v>
      </c>
    </row>
    <row r="46" spans="1:21" x14ac:dyDescent="0.25">
      <c r="A46" s="85">
        <v>35</v>
      </c>
      <c r="B46" s="132">
        <v>293.8</v>
      </c>
      <c r="C46" s="132">
        <v>149.6</v>
      </c>
      <c r="D46" s="132">
        <v>101.6</v>
      </c>
      <c r="E46" s="132">
        <v>77.599999999999994</v>
      </c>
      <c r="F46" s="132">
        <v>63.2</v>
      </c>
      <c r="G46" s="132">
        <v>53.7</v>
      </c>
      <c r="H46" s="132">
        <v>46.8</v>
      </c>
      <c r="I46" s="132">
        <v>41.7</v>
      </c>
      <c r="J46" s="132">
        <v>37.799999999999997</v>
      </c>
      <c r="K46" s="132">
        <v>34.6</v>
      </c>
      <c r="L46" s="132">
        <v>32</v>
      </c>
      <c r="M46" s="132">
        <v>29.9</v>
      </c>
      <c r="N46" s="132">
        <v>28.1</v>
      </c>
      <c r="O46" s="132">
        <v>26.5</v>
      </c>
      <c r="P46" s="132">
        <v>25.2</v>
      </c>
      <c r="Q46" s="132">
        <v>24</v>
      </c>
      <c r="R46" s="132">
        <v>23</v>
      </c>
      <c r="S46" s="132">
        <v>22.1</v>
      </c>
      <c r="T46" s="132">
        <v>21.3</v>
      </c>
      <c r="U46" s="132">
        <v>20.6</v>
      </c>
    </row>
    <row r="47" spans="1:21" x14ac:dyDescent="0.25">
      <c r="A47" s="85">
        <v>36</v>
      </c>
      <c r="B47" s="132">
        <v>297.60000000000002</v>
      </c>
      <c r="C47" s="132">
        <v>151.6</v>
      </c>
      <c r="D47" s="132">
        <v>103</v>
      </c>
      <c r="E47" s="132">
        <v>78.599999999999994</v>
      </c>
      <c r="F47" s="132">
        <v>64.099999999999994</v>
      </c>
      <c r="G47" s="132">
        <v>54.4</v>
      </c>
      <c r="H47" s="132">
        <v>47.5</v>
      </c>
      <c r="I47" s="132">
        <v>42.3</v>
      </c>
      <c r="J47" s="132">
        <v>38.299999999999997</v>
      </c>
      <c r="K47" s="132">
        <v>35.1</v>
      </c>
      <c r="L47" s="132">
        <v>32.4</v>
      </c>
      <c r="M47" s="132">
        <v>30.3</v>
      </c>
      <c r="N47" s="132">
        <v>28.4</v>
      </c>
      <c r="O47" s="132">
        <v>26.9</v>
      </c>
      <c r="P47" s="132">
        <v>25.5</v>
      </c>
      <c r="Q47" s="132">
        <v>24.3</v>
      </c>
      <c r="R47" s="132">
        <v>23.3</v>
      </c>
      <c r="S47" s="132">
        <v>22.4</v>
      </c>
      <c r="T47" s="132">
        <v>21.6</v>
      </c>
      <c r="U47" s="132">
        <v>20.9</v>
      </c>
    </row>
    <row r="48" spans="1:21" x14ac:dyDescent="0.25">
      <c r="A48" s="85">
        <v>37</v>
      </c>
      <c r="B48" s="132">
        <v>301.5</v>
      </c>
      <c r="C48" s="132">
        <v>153.6</v>
      </c>
      <c r="D48" s="132">
        <v>104.3</v>
      </c>
      <c r="E48" s="132">
        <v>79.7</v>
      </c>
      <c r="F48" s="132">
        <v>64.900000000000006</v>
      </c>
      <c r="G48" s="132">
        <v>55.1</v>
      </c>
      <c r="H48" s="132">
        <v>48.1</v>
      </c>
      <c r="I48" s="132">
        <v>42.8</v>
      </c>
      <c r="J48" s="132">
        <v>38.799999999999997</v>
      </c>
      <c r="K48" s="132">
        <v>35.5</v>
      </c>
      <c r="L48" s="132">
        <v>32.9</v>
      </c>
      <c r="M48" s="132">
        <v>30.7</v>
      </c>
      <c r="N48" s="132">
        <v>28.8</v>
      </c>
      <c r="O48" s="132">
        <v>27.2</v>
      </c>
      <c r="P48" s="132">
        <v>25.9</v>
      </c>
      <c r="Q48" s="132">
        <v>24.7</v>
      </c>
      <c r="R48" s="132">
        <v>23.6</v>
      </c>
      <c r="S48" s="132">
        <v>22.7</v>
      </c>
      <c r="T48" s="132">
        <v>21.9</v>
      </c>
      <c r="U48" s="132">
        <v>21.2</v>
      </c>
    </row>
    <row r="49" spans="1:21" x14ac:dyDescent="0.25">
      <c r="A49" s="85">
        <v>38</v>
      </c>
      <c r="B49" s="132">
        <v>305.39999999999998</v>
      </c>
      <c r="C49" s="132">
        <v>155.6</v>
      </c>
      <c r="D49" s="132">
        <v>105.7</v>
      </c>
      <c r="E49" s="132">
        <v>80.7</v>
      </c>
      <c r="F49" s="132">
        <v>65.8</v>
      </c>
      <c r="G49" s="132">
        <v>55.8</v>
      </c>
      <c r="H49" s="132">
        <v>48.7</v>
      </c>
      <c r="I49" s="132">
        <v>43.4</v>
      </c>
      <c r="J49" s="132">
        <v>39.299999999999997</v>
      </c>
      <c r="K49" s="132">
        <v>36</v>
      </c>
      <c r="L49" s="132">
        <v>33.299999999999997</v>
      </c>
      <c r="M49" s="132">
        <v>31.1</v>
      </c>
      <c r="N49" s="132">
        <v>29.2</v>
      </c>
      <c r="O49" s="132">
        <v>27.6</v>
      </c>
      <c r="P49" s="132">
        <v>26.2</v>
      </c>
      <c r="Q49" s="132">
        <v>25</v>
      </c>
      <c r="R49" s="132">
        <v>24</v>
      </c>
      <c r="S49" s="132">
        <v>23</v>
      </c>
      <c r="T49" s="132">
        <v>22.2</v>
      </c>
      <c r="U49" s="132">
        <v>21.5</v>
      </c>
    </row>
    <row r="50" spans="1:21" x14ac:dyDescent="0.25">
      <c r="A50" s="85">
        <v>39</v>
      </c>
      <c r="B50" s="132">
        <v>309.39999999999998</v>
      </c>
      <c r="C50" s="132">
        <v>157.6</v>
      </c>
      <c r="D50" s="132">
        <v>107</v>
      </c>
      <c r="E50" s="132">
        <v>81.8</v>
      </c>
      <c r="F50" s="132">
        <v>66.599999999999994</v>
      </c>
      <c r="G50" s="132">
        <v>56.6</v>
      </c>
      <c r="H50" s="132">
        <v>49.4</v>
      </c>
      <c r="I50" s="132">
        <v>44</v>
      </c>
      <c r="J50" s="132">
        <v>39.799999999999997</v>
      </c>
      <c r="K50" s="132">
        <v>36.5</v>
      </c>
      <c r="L50" s="132">
        <v>33.799999999999997</v>
      </c>
      <c r="M50" s="132">
        <v>31.5</v>
      </c>
      <c r="N50" s="132">
        <v>29.6</v>
      </c>
      <c r="O50" s="132">
        <v>28</v>
      </c>
      <c r="P50" s="132">
        <v>26.6</v>
      </c>
      <c r="Q50" s="132">
        <v>25.4</v>
      </c>
      <c r="R50" s="132">
        <v>24.3</v>
      </c>
      <c r="S50" s="132">
        <v>23.4</v>
      </c>
      <c r="T50" s="132">
        <v>22.5</v>
      </c>
      <c r="U50" s="132">
        <v>21.8</v>
      </c>
    </row>
    <row r="51" spans="1:21" x14ac:dyDescent="0.25">
      <c r="A51" s="85">
        <v>40</v>
      </c>
      <c r="B51" s="132">
        <v>313.39999999999998</v>
      </c>
      <c r="C51" s="132">
        <v>159.69999999999999</v>
      </c>
      <c r="D51" s="132">
        <v>108.5</v>
      </c>
      <c r="E51" s="132">
        <v>82.9</v>
      </c>
      <c r="F51" s="132">
        <v>67.5</v>
      </c>
      <c r="G51" s="132">
        <v>57.3</v>
      </c>
      <c r="H51" s="132">
        <v>50</v>
      </c>
      <c r="I51" s="132">
        <v>44.6</v>
      </c>
      <c r="J51" s="132">
        <v>40.4</v>
      </c>
      <c r="K51" s="132">
        <v>37</v>
      </c>
      <c r="L51" s="132">
        <v>34.200000000000003</v>
      </c>
      <c r="M51" s="132">
        <v>31.9</v>
      </c>
      <c r="N51" s="132">
        <v>30</v>
      </c>
      <c r="O51" s="132">
        <v>28.4</v>
      </c>
      <c r="P51" s="132">
        <v>27</v>
      </c>
      <c r="Q51" s="132">
        <v>25.7</v>
      </c>
      <c r="R51" s="132">
        <v>24.7</v>
      </c>
      <c r="S51" s="132">
        <v>23.7</v>
      </c>
      <c r="T51" s="132">
        <v>22.9</v>
      </c>
      <c r="U51" s="132">
        <v>22.1</v>
      </c>
    </row>
    <row r="52" spans="1:21" x14ac:dyDescent="0.25">
      <c r="A52" s="85">
        <v>41</v>
      </c>
      <c r="B52" s="132">
        <v>317.5</v>
      </c>
      <c r="C52" s="132">
        <v>161.80000000000001</v>
      </c>
      <c r="D52" s="132">
        <v>109.9</v>
      </c>
      <c r="E52" s="132">
        <v>84</v>
      </c>
      <c r="F52" s="132">
        <v>68.400000000000006</v>
      </c>
      <c r="G52" s="132">
        <v>58.1</v>
      </c>
      <c r="H52" s="132">
        <v>50.7</v>
      </c>
      <c r="I52" s="132">
        <v>45.2</v>
      </c>
      <c r="J52" s="132">
        <v>40.9</v>
      </c>
      <c r="K52" s="132">
        <v>37.5</v>
      </c>
      <c r="L52" s="132">
        <v>34.700000000000003</v>
      </c>
      <c r="M52" s="132">
        <v>32.4</v>
      </c>
      <c r="N52" s="132">
        <v>30.4</v>
      </c>
      <c r="O52" s="132">
        <v>28.8</v>
      </c>
      <c r="P52" s="132">
        <v>27.3</v>
      </c>
      <c r="Q52" s="132">
        <v>26.1</v>
      </c>
      <c r="R52" s="132">
        <v>25</v>
      </c>
      <c r="S52" s="132">
        <v>24</v>
      </c>
      <c r="T52" s="132">
        <v>23.2</v>
      </c>
      <c r="U52" s="132">
        <v>22.4</v>
      </c>
    </row>
    <row r="53" spans="1:21" x14ac:dyDescent="0.25">
      <c r="A53" s="85">
        <v>42</v>
      </c>
      <c r="B53" s="132">
        <v>321.60000000000002</v>
      </c>
      <c r="C53" s="132">
        <v>163.9</v>
      </c>
      <c r="D53" s="132">
        <v>111.3</v>
      </c>
      <c r="E53" s="132">
        <v>85.1</v>
      </c>
      <c r="F53" s="132">
        <v>69.3</v>
      </c>
      <c r="G53" s="132">
        <v>58.8</v>
      </c>
      <c r="H53" s="132">
        <v>51.4</v>
      </c>
      <c r="I53" s="132">
        <v>45.8</v>
      </c>
      <c r="J53" s="132">
        <v>41.5</v>
      </c>
      <c r="K53" s="132">
        <v>38</v>
      </c>
      <c r="L53" s="132">
        <v>35.200000000000003</v>
      </c>
      <c r="M53" s="132">
        <v>32.799999999999997</v>
      </c>
      <c r="N53" s="132">
        <v>30.9</v>
      </c>
      <c r="O53" s="132">
        <v>29.2</v>
      </c>
      <c r="P53" s="132">
        <v>27.7</v>
      </c>
      <c r="Q53" s="132">
        <v>26.5</v>
      </c>
      <c r="R53" s="132">
        <v>25.4</v>
      </c>
      <c r="S53" s="132">
        <v>24.4</v>
      </c>
      <c r="T53" s="132">
        <v>23.5</v>
      </c>
      <c r="U53" s="132">
        <v>22.8</v>
      </c>
    </row>
    <row r="54" spans="1:21" x14ac:dyDescent="0.25">
      <c r="A54" s="85">
        <v>43</v>
      </c>
      <c r="B54" s="132">
        <v>325.8</v>
      </c>
      <c r="C54" s="132">
        <v>166</v>
      </c>
      <c r="D54" s="132">
        <v>112.8</v>
      </c>
      <c r="E54" s="132">
        <v>86.2</v>
      </c>
      <c r="F54" s="132">
        <v>70.2</v>
      </c>
      <c r="G54" s="132">
        <v>59.6</v>
      </c>
      <c r="H54" s="132">
        <v>52.1</v>
      </c>
      <c r="I54" s="132">
        <v>46.4</v>
      </c>
      <c r="J54" s="132">
        <v>42</v>
      </c>
      <c r="K54" s="132">
        <v>38.5</v>
      </c>
      <c r="L54" s="132">
        <v>35.700000000000003</v>
      </c>
      <c r="M54" s="132">
        <v>33.299999999999997</v>
      </c>
      <c r="N54" s="132">
        <v>31.3</v>
      </c>
      <c r="O54" s="132">
        <v>29.6</v>
      </c>
      <c r="P54" s="132">
        <v>28.1</v>
      </c>
      <c r="Q54" s="132">
        <v>26.9</v>
      </c>
      <c r="R54" s="132">
        <v>25.8</v>
      </c>
      <c r="S54" s="132">
        <v>24.8</v>
      </c>
      <c r="T54" s="132">
        <v>23.9</v>
      </c>
      <c r="U54" s="132">
        <v>23.1</v>
      </c>
    </row>
    <row r="55" spans="1:21" x14ac:dyDescent="0.25">
      <c r="A55" s="85">
        <v>44</v>
      </c>
      <c r="B55" s="132">
        <v>330</v>
      </c>
      <c r="C55" s="132">
        <v>168.2</v>
      </c>
      <c r="D55" s="132">
        <v>114.2</v>
      </c>
      <c r="E55" s="132">
        <v>87.3</v>
      </c>
      <c r="F55" s="132">
        <v>71.2</v>
      </c>
      <c r="G55" s="132">
        <v>60.4</v>
      </c>
      <c r="H55" s="132">
        <v>52.8</v>
      </c>
      <c r="I55" s="132">
        <v>47</v>
      </c>
      <c r="J55" s="132">
        <v>42.6</v>
      </c>
      <c r="K55" s="132">
        <v>39</v>
      </c>
      <c r="L55" s="132">
        <v>36.200000000000003</v>
      </c>
      <c r="M55" s="132">
        <v>33.799999999999997</v>
      </c>
      <c r="N55" s="132">
        <v>31.7</v>
      </c>
      <c r="O55" s="132">
        <v>30</v>
      </c>
      <c r="P55" s="132">
        <v>28.6</v>
      </c>
      <c r="Q55" s="132">
        <v>27.3</v>
      </c>
      <c r="R55" s="132">
        <v>26.1</v>
      </c>
      <c r="S55" s="132">
        <v>25.2</v>
      </c>
      <c r="T55" s="132">
        <v>24.3</v>
      </c>
      <c r="U55" s="132">
        <v>23.5</v>
      </c>
    </row>
    <row r="56" spans="1:21" x14ac:dyDescent="0.25">
      <c r="A56" s="85">
        <v>45</v>
      </c>
      <c r="B56" s="132">
        <v>334.3</v>
      </c>
      <c r="C56" s="132">
        <v>170.3</v>
      </c>
      <c r="D56" s="132">
        <v>115.7</v>
      </c>
      <c r="E56" s="132">
        <v>88.5</v>
      </c>
      <c r="F56" s="132">
        <v>72.099999999999994</v>
      </c>
      <c r="G56" s="132">
        <v>61.2</v>
      </c>
      <c r="H56" s="132">
        <v>53.5</v>
      </c>
      <c r="I56" s="132">
        <v>47.7</v>
      </c>
      <c r="J56" s="132">
        <v>43.2</v>
      </c>
      <c r="K56" s="132">
        <v>39.6</v>
      </c>
      <c r="L56" s="132">
        <v>36.700000000000003</v>
      </c>
      <c r="M56" s="132">
        <v>34.200000000000003</v>
      </c>
      <c r="N56" s="132">
        <v>32.200000000000003</v>
      </c>
      <c r="O56" s="132">
        <v>30.5</v>
      </c>
      <c r="P56" s="132">
        <v>29</v>
      </c>
      <c r="Q56" s="132">
        <v>27.7</v>
      </c>
      <c r="R56" s="132">
        <v>26.5</v>
      </c>
      <c r="S56" s="132">
        <v>25.5</v>
      </c>
      <c r="T56" s="132">
        <v>24.7</v>
      </c>
      <c r="U56" s="132"/>
    </row>
    <row r="57" spans="1:21" x14ac:dyDescent="0.25">
      <c r="A57" s="85">
        <v>46</v>
      </c>
      <c r="B57" s="132">
        <v>338.6</v>
      </c>
      <c r="C57" s="132">
        <v>172.6</v>
      </c>
      <c r="D57" s="132">
        <v>117.2</v>
      </c>
      <c r="E57" s="132">
        <v>89.6</v>
      </c>
      <c r="F57" s="132">
        <v>73.099999999999994</v>
      </c>
      <c r="G57" s="132">
        <v>62</v>
      </c>
      <c r="H57" s="132">
        <v>54.2</v>
      </c>
      <c r="I57" s="132">
        <v>48.3</v>
      </c>
      <c r="J57" s="132">
        <v>43.8</v>
      </c>
      <c r="K57" s="132">
        <v>40.1</v>
      </c>
      <c r="L57" s="132">
        <v>37.200000000000003</v>
      </c>
      <c r="M57" s="132">
        <v>34.700000000000003</v>
      </c>
      <c r="N57" s="132">
        <v>32.700000000000003</v>
      </c>
      <c r="O57" s="132">
        <v>30.9</v>
      </c>
      <c r="P57" s="132">
        <v>29.4</v>
      </c>
      <c r="Q57" s="132">
        <v>28.1</v>
      </c>
      <c r="R57" s="132">
        <v>27</v>
      </c>
      <c r="S57" s="132">
        <v>26</v>
      </c>
      <c r="T57" s="132"/>
      <c r="U57" s="132"/>
    </row>
    <row r="58" spans="1:21" x14ac:dyDescent="0.25">
      <c r="A58" s="85">
        <v>47</v>
      </c>
      <c r="B58" s="132">
        <v>343</v>
      </c>
      <c r="C58" s="132">
        <v>174.8</v>
      </c>
      <c r="D58" s="132">
        <v>118.8</v>
      </c>
      <c r="E58" s="132">
        <v>90.8</v>
      </c>
      <c r="F58" s="132">
        <v>74</v>
      </c>
      <c r="G58" s="132">
        <v>62.9</v>
      </c>
      <c r="H58" s="132">
        <v>54.9</v>
      </c>
      <c r="I58" s="132">
        <v>49</v>
      </c>
      <c r="J58" s="132">
        <v>44.4</v>
      </c>
      <c r="K58" s="132">
        <v>40.700000000000003</v>
      </c>
      <c r="L58" s="132">
        <v>37.700000000000003</v>
      </c>
      <c r="M58" s="132">
        <v>35.299999999999997</v>
      </c>
      <c r="N58" s="132">
        <v>33.200000000000003</v>
      </c>
      <c r="O58" s="132">
        <v>31.4</v>
      </c>
      <c r="P58" s="132">
        <v>29.9</v>
      </c>
      <c r="Q58" s="132">
        <v>28.6</v>
      </c>
      <c r="R58" s="132">
        <v>27.4</v>
      </c>
      <c r="S58" s="132"/>
      <c r="T58" s="132"/>
      <c r="U58" s="132"/>
    </row>
    <row r="59" spans="1:21" x14ac:dyDescent="0.25">
      <c r="A59" s="85">
        <v>48</v>
      </c>
      <c r="B59" s="132">
        <v>347.5</v>
      </c>
      <c r="C59" s="132">
        <v>177.1</v>
      </c>
      <c r="D59" s="132">
        <v>120.4</v>
      </c>
      <c r="E59" s="132">
        <v>92</v>
      </c>
      <c r="F59" s="132">
        <v>75</v>
      </c>
      <c r="G59" s="132">
        <v>63.8</v>
      </c>
      <c r="H59" s="132">
        <v>55.7</v>
      </c>
      <c r="I59" s="132">
        <v>49.7</v>
      </c>
      <c r="J59" s="132">
        <v>45</v>
      </c>
      <c r="K59" s="132">
        <v>41.3</v>
      </c>
      <c r="L59" s="132">
        <v>38.299999999999997</v>
      </c>
      <c r="M59" s="132">
        <v>35.799999999999997</v>
      </c>
      <c r="N59" s="132">
        <v>33.700000000000003</v>
      </c>
      <c r="O59" s="132">
        <v>31.9</v>
      </c>
      <c r="P59" s="132">
        <v>30.4</v>
      </c>
      <c r="Q59" s="132">
        <v>29</v>
      </c>
      <c r="R59" s="132"/>
      <c r="S59" s="132"/>
      <c r="T59" s="132"/>
      <c r="U59" s="132"/>
    </row>
    <row r="60" spans="1:21" x14ac:dyDescent="0.25">
      <c r="A60" s="85">
        <v>49</v>
      </c>
      <c r="B60" s="132">
        <v>352</v>
      </c>
      <c r="C60" s="132">
        <v>179.4</v>
      </c>
      <c r="D60" s="132">
        <v>122</v>
      </c>
      <c r="E60" s="132">
        <v>93.3</v>
      </c>
      <c r="F60" s="132">
        <v>76.099999999999994</v>
      </c>
      <c r="G60" s="132">
        <v>64.7</v>
      </c>
      <c r="H60" s="132">
        <v>56.5</v>
      </c>
      <c r="I60" s="132">
        <v>50.4</v>
      </c>
      <c r="J60" s="132">
        <v>45.7</v>
      </c>
      <c r="K60" s="132">
        <v>41.9</v>
      </c>
      <c r="L60" s="132">
        <v>38.9</v>
      </c>
      <c r="M60" s="132">
        <v>36.4</v>
      </c>
      <c r="N60" s="132">
        <v>34.200000000000003</v>
      </c>
      <c r="O60" s="132">
        <v>32.4</v>
      </c>
      <c r="P60" s="132">
        <v>30.9</v>
      </c>
      <c r="Q60" s="132"/>
      <c r="R60" s="132"/>
      <c r="S60" s="132"/>
      <c r="T60" s="132"/>
      <c r="U60" s="132"/>
    </row>
    <row r="61" spans="1:21" x14ac:dyDescent="0.25">
      <c r="A61" s="85">
        <v>50</v>
      </c>
      <c r="B61" s="132">
        <v>356.7</v>
      </c>
      <c r="C61" s="132">
        <v>181.9</v>
      </c>
      <c r="D61" s="132">
        <v>123.6</v>
      </c>
      <c r="E61" s="132">
        <v>94.6</v>
      </c>
      <c r="F61" s="132">
        <v>77.2</v>
      </c>
      <c r="G61" s="132">
        <v>65.599999999999994</v>
      </c>
      <c r="H61" s="132">
        <v>57.3</v>
      </c>
      <c r="I61" s="132">
        <v>51.2</v>
      </c>
      <c r="J61" s="132">
        <v>46.4</v>
      </c>
      <c r="K61" s="132">
        <v>42.6</v>
      </c>
      <c r="L61" s="132">
        <v>39.5</v>
      </c>
      <c r="M61" s="132">
        <v>36.9</v>
      </c>
      <c r="N61" s="132">
        <v>34.799999999999997</v>
      </c>
      <c r="O61" s="132">
        <v>32.9</v>
      </c>
      <c r="P61" s="132"/>
      <c r="Q61" s="132"/>
      <c r="R61" s="132"/>
      <c r="S61" s="132"/>
      <c r="T61" s="132"/>
      <c r="U61" s="132"/>
    </row>
    <row r="62" spans="1:21" x14ac:dyDescent="0.25">
      <c r="A62" s="85">
        <v>51</v>
      </c>
      <c r="B62" s="132">
        <v>361.4</v>
      </c>
      <c r="C62" s="132">
        <v>184.3</v>
      </c>
      <c r="D62" s="132">
        <v>125.3</v>
      </c>
      <c r="E62" s="132">
        <v>95.9</v>
      </c>
      <c r="F62" s="132">
        <v>78.3</v>
      </c>
      <c r="G62" s="132">
        <v>66.5</v>
      </c>
      <c r="H62" s="132">
        <v>58.2</v>
      </c>
      <c r="I62" s="132">
        <v>51.9</v>
      </c>
      <c r="J62" s="132">
        <v>47.1</v>
      </c>
      <c r="K62" s="132">
        <v>43.3</v>
      </c>
      <c r="L62" s="132">
        <v>40.1</v>
      </c>
      <c r="M62" s="132">
        <v>37.5</v>
      </c>
      <c r="N62" s="132">
        <v>35.4</v>
      </c>
      <c r="O62" s="132"/>
      <c r="P62" s="132"/>
      <c r="Q62" s="132"/>
      <c r="R62" s="132"/>
      <c r="S62" s="132"/>
      <c r="T62" s="132"/>
      <c r="U62" s="132"/>
    </row>
    <row r="63" spans="1:21" x14ac:dyDescent="0.25">
      <c r="A63" s="85">
        <v>52</v>
      </c>
      <c r="B63" s="132">
        <v>366.2</v>
      </c>
      <c r="C63" s="132">
        <v>186.8</v>
      </c>
      <c r="D63" s="132">
        <v>127.1</v>
      </c>
      <c r="E63" s="132">
        <v>97.2</v>
      </c>
      <c r="F63" s="132">
        <v>79.400000000000006</v>
      </c>
      <c r="G63" s="132">
        <v>67.5</v>
      </c>
      <c r="H63" s="132">
        <v>59.1</v>
      </c>
      <c r="I63" s="132">
        <v>52.7</v>
      </c>
      <c r="J63" s="132">
        <v>47.8</v>
      </c>
      <c r="K63" s="132">
        <v>43.9</v>
      </c>
      <c r="L63" s="132">
        <v>40.799999999999997</v>
      </c>
      <c r="M63" s="132">
        <v>38.1</v>
      </c>
      <c r="N63" s="132"/>
      <c r="O63" s="132"/>
      <c r="P63" s="132"/>
      <c r="Q63" s="132"/>
      <c r="R63" s="132"/>
      <c r="S63" s="132"/>
      <c r="T63" s="132"/>
      <c r="U63" s="132"/>
    </row>
    <row r="64" spans="1:21" x14ac:dyDescent="0.25">
      <c r="A64" s="85">
        <v>53</v>
      </c>
      <c r="B64" s="132">
        <v>371</v>
      </c>
      <c r="C64" s="132">
        <v>189.3</v>
      </c>
      <c r="D64" s="132">
        <v>128.80000000000001</v>
      </c>
      <c r="E64" s="132">
        <v>98.6</v>
      </c>
      <c r="F64" s="132">
        <v>80.5</v>
      </c>
      <c r="G64" s="132">
        <v>68.5</v>
      </c>
      <c r="H64" s="132">
        <v>59.9</v>
      </c>
      <c r="I64" s="132">
        <v>53.5</v>
      </c>
      <c r="J64" s="132">
        <v>48.6</v>
      </c>
      <c r="K64" s="132">
        <v>44.6</v>
      </c>
      <c r="L64" s="132">
        <v>41.4</v>
      </c>
      <c r="M64" s="132"/>
      <c r="N64" s="132"/>
      <c r="O64" s="132"/>
      <c r="P64" s="132"/>
      <c r="Q64" s="132"/>
      <c r="R64" s="132"/>
      <c r="S64" s="132"/>
      <c r="T64" s="132"/>
      <c r="U64" s="132"/>
    </row>
    <row r="65" spans="1:21" x14ac:dyDescent="0.25">
      <c r="A65" s="85">
        <v>54</v>
      </c>
      <c r="B65" s="132">
        <v>376</v>
      </c>
      <c r="C65" s="132">
        <v>191.9</v>
      </c>
      <c r="D65" s="132">
        <v>130.6</v>
      </c>
      <c r="E65" s="132">
        <v>100</v>
      </c>
      <c r="F65" s="132">
        <v>81.7</v>
      </c>
      <c r="G65" s="132">
        <v>69.5</v>
      </c>
      <c r="H65" s="132">
        <v>60.8</v>
      </c>
      <c r="I65" s="132">
        <v>54.4</v>
      </c>
      <c r="J65" s="132">
        <v>49.3</v>
      </c>
      <c r="K65" s="132">
        <v>45.4</v>
      </c>
      <c r="L65" s="132"/>
      <c r="M65" s="132"/>
      <c r="N65" s="132"/>
      <c r="O65" s="132"/>
      <c r="P65" s="132"/>
      <c r="Q65" s="132"/>
      <c r="R65" s="132"/>
      <c r="S65" s="132"/>
      <c r="T65" s="132"/>
      <c r="U65" s="132"/>
    </row>
    <row r="66" spans="1:21" x14ac:dyDescent="0.25">
      <c r="A66" s="85">
        <v>55</v>
      </c>
      <c r="B66" s="132">
        <v>381</v>
      </c>
      <c r="C66" s="132">
        <v>194.5</v>
      </c>
      <c r="D66" s="132">
        <v>132.4</v>
      </c>
      <c r="E66" s="132">
        <v>101.5</v>
      </c>
      <c r="F66" s="132">
        <v>82.9</v>
      </c>
      <c r="G66" s="132">
        <v>70.599999999999994</v>
      </c>
      <c r="H66" s="132">
        <v>61.8</v>
      </c>
      <c r="I66" s="132">
        <v>55.2</v>
      </c>
      <c r="J66" s="132">
        <v>50.1</v>
      </c>
      <c r="K66" s="132"/>
      <c r="L66" s="132"/>
      <c r="M66" s="132"/>
      <c r="N66" s="132"/>
      <c r="O66" s="132"/>
      <c r="P66" s="132"/>
      <c r="Q66" s="132"/>
      <c r="R66" s="132"/>
      <c r="S66" s="132"/>
      <c r="T66" s="132"/>
      <c r="U66" s="132"/>
    </row>
    <row r="67" spans="1:21" x14ac:dyDescent="0.25">
      <c r="A67" s="85">
        <v>56</v>
      </c>
      <c r="B67" s="132">
        <v>386.2</v>
      </c>
      <c r="C67" s="132">
        <v>197.2</v>
      </c>
      <c r="D67" s="132">
        <v>134.30000000000001</v>
      </c>
      <c r="E67" s="132">
        <v>102.9</v>
      </c>
      <c r="F67" s="132">
        <v>84.1</v>
      </c>
      <c r="G67" s="132">
        <v>71.599999999999994</v>
      </c>
      <c r="H67" s="132">
        <v>62.7</v>
      </c>
      <c r="I67" s="132">
        <v>56.1</v>
      </c>
      <c r="J67" s="132"/>
      <c r="K67" s="132"/>
      <c r="L67" s="132"/>
      <c r="M67" s="132"/>
      <c r="N67" s="132"/>
      <c r="O67" s="132"/>
      <c r="P67" s="132"/>
      <c r="Q67" s="132"/>
      <c r="R67" s="132"/>
      <c r="S67" s="132"/>
      <c r="T67" s="132"/>
      <c r="U67" s="132"/>
    </row>
    <row r="68" spans="1:21" x14ac:dyDescent="0.25">
      <c r="A68" s="85">
        <v>57</v>
      </c>
      <c r="B68" s="132">
        <v>391.4</v>
      </c>
      <c r="C68" s="132">
        <v>200</v>
      </c>
      <c r="D68" s="132">
        <v>136.19999999999999</v>
      </c>
      <c r="E68" s="132">
        <v>104.4</v>
      </c>
      <c r="F68" s="132">
        <v>85.4</v>
      </c>
      <c r="G68" s="132">
        <v>72.7</v>
      </c>
      <c r="H68" s="132">
        <v>63.7</v>
      </c>
      <c r="I68" s="132"/>
      <c r="J68" s="132"/>
      <c r="K68" s="132"/>
      <c r="L68" s="132"/>
      <c r="M68" s="132"/>
      <c r="N68" s="132"/>
      <c r="O68" s="132"/>
      <c r="P68" s="132"/>
      <c r="Q68" s="132"/>
      <c r="R68" s="132"/>
      <c r="S68" s="132"/>
      <c r="T68" s="132"/>
      <c r="U68" s="132"/>
    </row>
    <row r="69" spans="1:21" x14ac:dyDescent="0.25">
      <c r="A69" s="85">
        <v>58</v>
      </c>
      <c r="B69" s="132">
        <v>396.9</v>
      </c>
      <c r="C69" s="132">
        <v>202.8</v>
      </c>
      <c r="D69" s="132">
        <v>138.19999999999999</v>
      </c>
      <c r="E69" s="132">
        <v>106</v>
      </c>
      <c r="F69" s="132">
        <v>86.7</v>
      </c>
      <c r="G69" s="132">
        <v>73.8</v>
      </c>
      <c r="H69" s="132"/>
      <c r="I69" s="132"/>
      <c r="J69" s="132"/>
      <c r="K69" s="132"/>
      <c r="L69" s="132"/>
      <c r="M69" s="132"/>
      <c r="N69" s="132"/>
      <c r="O69" s="132"/>
      <c r="P69" s="132"/>
      <c r="Q69" s="132"/>
      <c r="R69" s="132"/>
      <c r="S69" s="132"/>
      <c r="T69" s="132"/>
      <c r="U69" s="132"/>
    </row>
    <row r="70" spans="1:21" x14ac:dyDescent="0.25">
      <c r="A70" s="85">
        <v>59</v>
      </c>
      <c r="B70" s="132">
        <v>400.8</v>
      </c>
      <c r="C70" s="132">
        <v>204.9</v>
      </c>
      <c r="D70" s="132">
        <v>139.69999999999999</v>
      </c>
      <c r="E70" s="132">
        <v>107.1</v>
      </c>
      <c r="F70" s="132">
        <v>87.6</v>
      </c>
      <c r="G70" s="132"/>
      <c r="H70" s="132"/>
      <c r="I70" s="132"/>
      <c r="J70" s="132"/>
      <c r="K70" s="132"/>
      <c r="L70" s="132"/>
      <c r="M70" s="132"/>
      <c r="N70" s="132"/>
      <c r="O70" s="132"/>
      <c r="P70" s="132"/>
      <c r="Q70" s="132"/>
      <c r="R70" s="132"/>
      <c r="S70" s="132"/>
      <c r="T70" s="132"/>
      <c r="U70" s="132"/>
    </row>
    <row r="71" spans="1:21" x14ac:dyDescent="0.25">
      <c r="A71" s="85">
        <v>60</v>
      </c>
      <c r="B71" s="132">
        <v>402.5</v>
      </c>
      <c r="C71" s="132">
        <v>205.9</v>
      </c>
      <c r="D71" s="132">
        <v>140.4</v>
      </c>
      <c r="E71" s="132">
        <v>107.7</v>
      </c>
      <c r="F71" s="132"/>
      <c r="G71" s="132"/>
      <c r="H71" s="132"/>
      <c r="I71" s="132"/>
      <c r="J71" s="132"/>
      <c r="K71" s="132"/>
      <c r="L71" s="132"/>
      <c r="M71" s="132"/>
      <c r="N71" s="132"/>
      <c r="O71" s="132"/>
      <c r="P71" s="132"/>
      <c r="Q71" s="132"/>
      <c r="R71" s="132"/>
      <c r="S71" s="132"/>
      <c r="T71" s="132"/>
      <c r="U71" s="132"/>
    </row>
    <row r="72" spans="1:21" x14ac:dyDescent="0.25">
      <c r="A72" s="85">
        <v>61</v>
      </c>
      <c r="B72" s="132">
        <v>404.4</v>
      </c>
      <c r="C72" s="132">
        <v>206.9</v>
      </c>
      <c r="D72" s="132">
        <v>141.1</v>
      </c>
      <c r="E72" s="132"/>
      <c r="F72" s="132"/>
      <c r="G72" s="132"/>
      <c r="H72" s="132"/>
      <c r="I72" s="132"/>
      <c r="J72" s="132"/>
      <c r="K72" s="132"/>
      <c r="L72" s="132"/>
      <c r="M72" s="132"/>
      <c r="N72" s="132"/>
      <c r="O72" s="132"/>
      <c r="P72" s="132"/>
      <c r="Q72" s="132"/>
      <c r="R72" s="132"/>
      <c r="S72" s="132"/>
      <c r="T72" s="132"/>
      <c r="U72" s="132"/>
    </row>
    <row r="73" spans="1:21" x14ac:dyDescent="0.25">
      <c r="A73" s="85">
        <v>62</v>
      </c>
      <c r="B73" s="132">
        <v>406.8</v>
      </c>
      <c r="C73" s="132">
        <v>208.2</v>
      </c>
      <c r="D73" s="132"/>
      <c r="E73" s="132"/>
      <c r="F73" s="132"/>
      <c r="G73" s="132"/>
      <c r="H73" s="132"/>
      <c r="I73" s="132"/>
      <c r="J73" s="132"/>
      <c r="K73" s="132"/>
      <c r="L73" s="132"/>
      <c r="M73" s="132"/>
      <c r="N73" s="132"/>
      <c r="O73" s="132"/>
      <c r="P73" s="132"/>
      <c r="Q73" s="132"/>
      <c r="R73" s="132"/>
      <c r="S73" s="132"/>
      <c r="T73" s="132"/>
      <c r="U73" s="132"/>
    </row>
    <row r="74" spans="1:21" x14ac:dyDescent="0.25">
      <c r="A74" s="85">
        <v>63</v>
      </c>
      <c r="B74" s="132">
        <v>409</v>
      </c>
      <c r="C74" s="132"/>
      <c r="D74" s="132"/>
      <c r="E74" s="132"/>
      <c r="F74" s="132"/>
      <c r="G74" s="132"/>
      <c r="H74" s="132"/>
      <c r="I74" s="132"/>
      <c r="J74" s="132"/>
      <c r="K74" s="132"/>
      <c r="L74" s="132"/>
      <c r="M74" s="132"/>
      <c r="N74" s="132"/>
      <c r="O74" s="132"/>
      <c r="P74" s="132"/>
      <c r="Q74" s="132"/>
      <c r="R74" s="132"/>
      <c r="S74" s="132"/>
      <c r="T74" s="132"/>
      <c r="U74" s="132"/>
    </row>
  </sheetData>
  <sheetProtection algorithmName="SHA-512" hashValue="/WXfRbgfbcqEfMlCUveq5JVtvFBvA+U79Xntw9ePEB7U1kdiCJOEAcXIpFWdvlpcOdqZ6IPdmI5ESnx7xZASlQ==" saltValue="H0DcGcSVUYr2jgVc12Ovrw==" spinCount="100000" sheet="1" objects="1" scenarios="1"/>
  <conditionalFormatting sqref="A26:A74">
    <cfRule type="expression" dxfId="597" priority="11" stopIfTrue="1">
      <formula>MOD(ROW(),2)=0</formula>
    </cfRule>
    <cfRule type="expression" dxfId="596" priority="12" stopIfTrue="1">
      <formula>MOD(ROW(),2)&lt;&gt;0</formula>
    </cfRule>
  </conditionalFormatting>
  <conditionalFormatting sqref="B26:U74">
    <cfRule type="expression" dxfId="595" priority="13" stopIfTrue="1">
      <formula>MOD(ROW(),2)=0</formula>
    </cfRule>
    <cfRule type="expression" dxfId="594" priority="14" stopIfTrue="1">
      <formula>MOD(ROW(),2)&lt;&gt;0</formula>
    </cfRule>
  </conditionalFormatting>
  <conditionalFormatting sqref="A6:A16 A18:A21">
    <cfRule type="expression" dxfId="593" priority="15" stopIfTrue="1">
      <formula>MOD(ROW(),2)=0</formula>
    </cfRule>
    <cfRule type="expression" dxfId="592" priority="16" stopIfTrue="1">
      <formula>MOD(ROW(),2)&lt;&gt;0</formula>
    </cfRule>
  </conditionalFormatting>
  <conditionalFormatting sqref="B6:U16 C17:U21">
    <cfRule type="expression" dxfId="591" priority="17" stopIfTrue="1">
      <formula>MOD(ROW(),2)=0</formula>
    </cfRule>
    <cfRule type="expression" dxfId="590" priority="18" stopIfTrue="1">
      <formula>MOD(ROW(),2)&lt;&gt;0</formula>
    </cfRule>
  </conditionalFormatting>
  <conditionalFormatting sqref="A17">
    <cfRule type="expression" dxfId="589" priority="9" stopIfTrue="1">
      <formula>MOD(ROW(),2)=0</formula>
    </cfRule>
    <cfRule type="expression" dxfId="588" priority="10" stopIfTrue="1">
      <formula>MOD(ROW(),2)&lt;&gt;0</formula>
    </cfRule>
  </conditionalFormatting>
  <conditionalFormatting sqref="B17">
    <cfRule type="expression" dxfId="587" priority="7" stopIfTrue="1">
      <formula>MOD(ROW(),2)=0</formula>
    </cfRule>
    <cfRule type="expression" dxfId="586" priority="8" stopIfTrue="1">
      <formula>MOD(ROW(),2)&lt;&gt;0</formula>
    </cfRule>
  </conditionalFormatting>
  <conditionalFormatting sqref="B18">
    <cfRule type="expression" dxfId="585" priority="5" stopIfTrue="1">
      <formula>MOD(ROW(),2)=0</formula>
    </cfRule>
    <cfRule type="expression" dxfId="584" priority="6" stopIfTrue="1">
      <formula>MOD(ROW(),2)&lt;&gt;0</formula>
    </cfRule>
  </conditionalFormatting>
  <conditionalFormatting sqref="B20:B21">
    <cfRule type="expression" dxfId="583" priority="3" stopIfTrue="1">
      <formula>MOD(ROW(),2)=0</formula>
    </cfRule>
    <cfRule type="expression" dxfId="582" priority="4" stopIfTrue="1">
      <formula>MOD(ROW(),2)&lt;&gt;0</formula>
    </cfRule>
  </conditionalFormatting>
  <conditionalFormatting sqref="B19">
    <cfRule type="expression" dxfId="581" priority="1" stopIfTrue="1">
      <formula>MOD(ROW(),2)=0</formula>
    </cfRule>
    <cfRule type="expression" dxfId="580" priority="2" stopIfTrue="1">
      <formula>MOD(ROW(),2)&lt;&gt;0</formula>
    </cfRule>
  </conditionalFormatting>
  <hyperlinks>
    <hyperlink ref="B24" location="Assumptions!A1" display="Assumptions" xr:uid="{67754D17-5E03-4F58-BAB7-0862C8F827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C6FA5-4308-4CF8-8990-3E782E406671}">
  <sheetPr codeName="Sheet97"/>
  <dimension ref="A1:U7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x-712</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609</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712</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610</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611</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193.6</v>
      </c>
      <c r="C27" s="132">
        <v>98.6</v>
      </c>
      <c r="D27" s="132">
        <v>66.900000000000006</v>
      </c>
      <c r="E27" s="132">
        <v>51.1</v>
      </c>
      <c r="F27" s="132">
        <v>41.6</v>
      </c>
      <c r="G27" s="132">
        <v>35.299999999999997</v>
      </c>
      <c r="H27" s="132">
        <v>30.8</v>
      </c>
      <c r="I27" s="132">
        <v>27.4</v>
      </c>
      <c r="J27" s="132">
        <v>24.8</v>
      </c>
      <c r="K27" s="132">
        <v>22.7</v>
      </c>
      <c r="L27" s="132">
        <v>21</v>
      </c>
      <c r="M27" s="132">
        <v>19.600000000000001</v>
      </c>
      <c r="N27" s="132">
        <v>18.399999999999999</v>
      </c>
      <c r="O27" s="132">
        <v>17.399999999999999</v>
      </c>
      <c r="P27" s="132">
        <v>16.5</v>
      </c>
      <c r="Q27" s="132">
        <v>15.7</v>
      </c>
      <c r="R27" s="132">
        <v>15.1</v>
      </c>
      <c r="S27" s="132">
        <v>14.5</v>
      </c>
      <c r="T27" s="132">
        <v>13.9</v>
      </c>
      <c r="U27" s="132">
        <v>13.4</v>
      </c>
    </row>
    <row r="28" spans="1:21" x14ac:dyDescent="0.25">
      <c r="A28" s="85">
        <v>17</v>
      </c>
      <c r="B28" s="132">
        <v>196.4</v>
      </c>
      <c r="C28" s="132">
        <v>100</v>
      </c>
      <c r="D28" s="132">
        <v>67.900000000000006</v>
      </c>
      <c r="E28" s="132">
        <v>51.9</v>
      </c>
      <c r="F28" s="132">
        <v>42.2</v>
      </c>
      <c r="G28" s="132">
        <v>35.799999999999997</v>
      </c>
      <c r="H28" s="132">
        <v>31.3</v>
      </c>
      <c r="I28" s="132">
        <v>27.8</v>
      </c>
      <c r="J28" s="132">
        <v>25.2</v>
      </c>
      <c r="K28" s="132">
        <v>23.1</v>
      </c>
      <c r="L28" s="132">
        <v>21.3</v>
      </c>
      <c r="M28" s="132">
        <v>19.899999999999999</v>
      </c>
      <c r="N28" s="132">
        <v>18.7</v>
      </c>
      <c r="O28" s="132">
        <v>17.600000000000001</v>
      </c>
      <c r="P28" s="132">
        <v>16.8</v>
      </c>
      <c r="Q28" s="132">
        <v>16</v>
      </c>
      <c r="R28" s="132">
        <v>15.3</v>
      </c>
      <c r="S28" s="132">
        <v>14.7</v>
      </c>
      <c r="T28" s="132">
        <v>14.1</v>
      </c>
      <c r="U28" s="132">
        <v>13.6</v>
      </c>
    </row>
    <row r="29" spans="1:21" x14ac:dyDescent="0.25">
      <c r="A29" s="85">
        <v>18</v>
      </c>
      <c r="B29" s="132">
        <v>199.3</v>
      </c>
      <c r="C29" s="132">
        <v>101.5</v>
      </c>
      <c r="D29" s="132">
        <v>68.900000000000006</v>
      </c>
      <c r="E29" s="132">
        <v>52.6</v>
      </c>
      <c r="F29" s="132">
        <v>42.9</v>
      </c>
      <c r="G29" s="132">
        <v>36.4</v>
      </c>
      <c r="H29" s="132">
        <v>31.7</v>
      </c>
      <c r="I29" s="132">
        <v>28.3</v>
      </c>
      <c r="J29" s="132">
        <v>25.6</v>
      </c>
      <c r="K29" s="132">
        <v>23.4</v>
      </c>
      <c r="L29" s="132">
        <v>21.7</v>
      </c>
      <c r="M29" s="132">
        <v>20.2</v>
      </c>
      <c r="N29" s="132">
        <v>19</v>
      </c>
      <c r="O29" s="132">
        <v>17.899999999999999</v>
      </c>
      <c r="P29" s="132">
        <v>17</v>
      </c>
      <c r="Q29" s="132">
        <v>16.2</v>
      </c>
      <c r="R29" s="132">
        <v>15.5</v>
      </c>
      <c r="S29" s="132">
        <v>14.9</v>
      </c>
      <c r="T29" s="132">
        <v>14.3</v>
      </c>
      <c r="U29" s="132">
        <v>13.9</v>
      </c>
    </row>
    <row r="30" spans="1:21" x14ac:dyDescent="0.25">
      <c r="A30" s="85">
        <v>19</v>
      </c>
      <c r="B30" s="132">
        <v>202.3</v>
      </c>
      <c r="C30" s="132">
        <v>103</v>
      </c>
      <c r="D30" s="132">
        <v>69.900000000000006</v>
      </c>
      <c r="E30" s="132">
        <v>53.4</v>
      </c>
      <c r="F30" s="132">
        <v>43.5</v>
      </c>
      <c r="G30" s="132">
        <v>36.9</v>
      </c>
      <c r="H30" s="132">
        <v>32.200000000000003</v>
      </c>
      <c r="I30" s="132">
        <v>28.7</v>
      </c>
      <c r="J30" s="132">
        <v>25.9</v>
      </c>
      <c r="K30" s="132">
        <v>23.8</v>
      </c>
      <c r="L30" s="132">
        <v>22</v>
      </c>
      <c r="M30" s="132">
        <v>20.5</v>
      </c>
      <c r="N30" s="132">
        <v>19.2</v>
      </c>
      <c r="O30" s="132">
        <v>18.2</v>
      </c>
      <c r="P30" s="132">
        <v>17.3</v>
      </c>
      <c r="Q30" s="132">
        <v>16.399999999999999</v>
      </c>
      <c r="R30" s="132">
        <v>15.7</v>
      </c>
      <c r="S30" s="132">
        <v>15.1</v>
      </c>
      <c r="T30" s="132">
        <v>14.6</v>
      </c>
      <c r="U30" s="132">
        <v>14.1</v>
      </c>
    </row>
    <row r="31" spans="1:21" x14ac:dyDescent="0.25">
      <c r="A31" s="85">
        <v>20</v>
      </c>
      <c r="B31" s="132">
        <v>205.2</v>
      </c>
      <c r="C31" s="132">
        <v>104.5</v>
      </c>
      <c r="D31" s="132">
        <v>70.900000000000006</v>
      </c>
      <c r="E31" s="132">
        <v>54.2</v>
      </c>
      <c r="F31" s="132">
        <v>44.1</v>
      </c>
      <c r="G31" s="132">
        <v>37.4</v>
      </c>
      <c r="H31" s="132">
        <v>32.700000000000003</v>
      </c>
      <c r="I31" s="132">
        <v>29.1</v>
      </c>
      <c r="J31" s="132">
        <v>26.3</v>
      </c>
      <c r="K31" s="132">
        <v>24.1</v>
      </c>
      <c r="L31" s="132">
        <v>22.3</v>
      </c>
      <c r="M31" s="132">
        <v>20.8</v>
      </c>
      <c r="N31" s="132">
        <v>19.5</v>
      </c>
      <c r="O31" s="132">
        <v>18.399999999999999</v>
      </c>
      <c r="P31" s="132">
        <v>17.5</v>
      </c>
      <c r="Q31" s="132">
        <v>16.7</v>
      </c>
      <c r="R31" s="132">
        <v>16</v>
      </c>
      <c r="S31" s="132">
        <v>15.3</v>
      </c>
      <c r="T31" s="132">
        <v>14.8</v>
      </c>
      <c r="U31" s="132">
        <v>14.3</v>
      </c>
    </row>
    <row r="32" spans="1:21" x14ac:dyDescent="0.25">
      <c r="A32" s="85">
        <v>21</v>
      </c>
      <c r="B32" s="132">
        <v>208.2</v>
      </c>
      <c r="C32" s="132">
        <v>106</v>
      </c>
      <c r="D32" s="132">
        <v>72</v>
      </c>
      <c r="E32" s="132">
        <v>55</v>
      </c>
      <c r="F32" s="132">
        <v>44.8</v>
      </c>
      <c r="G32" s="132">
        <v>38</v>
      </c>
      <c r="H32" s="132">
        <v>33.1</v>
      </c>
      <c r="I32" s="132">
        <v>29.5</v>
      </c>
      <c r="J32" s="132">
        <v>26.7</v>
      </c>
      <c r="K32" s="132">
        <v>24.5</v>
      </c>
      <c r="L32" s="132">
        <v>22.6</v>
      </c>
      <c r="M32" s="132">
        <v>21.1</v>
      </c>
      <c r="N32" s="132">
        <v>19.8</v>
      </c>
      <c r="O32" s="132">
        <v>18.7</v>
      </c>
      <c r="P32" s="132">
        <v>17.8</v>
      </c>
      <c r="Q32" s="132">
        <v>16.899999999999999</v>
      </c>
      <c r="R32" s="132">
        <v>16.2</v>
      </c>
      <c r="S32" s="132">
        <v>15.6</v>
      </c>
      <c r="T32" s="132">
        <v>15</v>
      </c>
      <c r="U32" s="132">
        <v>14.5</v>
      </c>
    </row>
    <row r="33" spans="1:21" x14ac:dyDescent="0.25">
      <c r="A33" s="85">
        <v>22</v>
      </c>
      <c r="B33" s="132">
        <v>211.2</v>
      </c>
      <c r="C33" s="132">
        <v>107.6</v>
      </c>
      <c r="D33" s="132">
        <v>73</v>
      </c>
      <c r="E33" s="132">
        <v>55.8</v>
      </c>
      <c r="F33" s="132">
        <v>45.4</v>
      </c>
      <c r="G33" s="132">
        <v>38.5</v>
      </c>
      <c r="H33" s="132">
        <v>33.6</v>
      </c>
      <c r="I33" s="132">
        <v>29.9</v>
      </c>
      <c r="J33" s="132">
        <v>27.1</v>
      </c>
      <c r="K33" s="132">
        <v>24.8</v>
      </c>
      <c r="L33" s="132">
        <v>22.9</v>
      </c>
      <c r="M33" s="132">
        <v>21.4</v>
      </c>
      <c r="N33" s="132">
        <v>20.100000000000001</v>
      </c>
      <c r="O33" s="132">
        <v>19</v>
      </c>
      <c r="P33" s="132">
        <v>18</v>
      </c>
      <c r="Q33" s="132">
        <v>17.2</v>
      </c>
      <c r="R33" s="132">
        <v>16.399999999999999</v>
      </c>
      <c r="S33" s="132">
        <v>15.8</v>
      </c>
      <c r="T33" s="132">
        <v>15.2</v>
      </c>
      <c r="U33" s="132">
        <v>14.7</v>
      </c>
    </row>
    <row r="34" spans="1:21" x14ac:dyDescent="0.25">
      <c r="A34" s="85">
        <v>23</v>
      </c>
      <c r="B34" s="132">
        <v>214.3</v>
      </c>
      <c r="C34" s="132">
        <v>109.1</v>
      </c>
      <c r="D34" s="132">
        <v>74.099999999999994</v>
      </c>
      <c r="E34" s="132">
        <v>56.6</v>
      </c>
      <c r="F34" s="132">
        <v>46.1</v>
      </c>
      <c r="G34" s="132">
        <v>39.1</v>
      </c>
      <c r="H34" s="132">
        <v>34.1</v>
      </c>
      <c r="I34" s="132">
        <v>30.4</v>
      </c>
      <c r="J34" s="132">
        <v>27.5</v>
      </c>
      <c r="K34" s="132">
        <v>25.2</v>
      </c>
      <c r="L34" s="132">
        <v>23.3</v>
      </c>
      <c r="M34" s="132">
        <v>21.7</v>
      </c>
      <c r="N34" s="132">
        <v>20.399999999999999</v>
      </c>
      <c r="O34" s="132">
        <v>19.3</v>
      </c>
      <c r="P34" s="132">
        <v>18.3</v>
      </c>
      <c r="Q34" s="132">
        <v>17.399999999999999</v>
      </c>
      <c r="R34" s="132">
        <v>16.7</v>
      </c>
      <c r="S34" s="132">
        <v>16</v>
      </c>
      <c r="T34" s="132">
        <v>15.4</v>
      </c>
      <c r="U34" s="132">
        <v>14.9</v>
      </c>
    </row>
    <row r="35" spans="1:21" x14ac:dyDescent="0.25">
      <c r="A35" s="85">
        <v>24</v>
      </c>
      <c r="B35" s="132">
        <v>217.4</v>
      </c>
      <c r="C35" s="132">
        <v>110.7</v>
      </c>
      <c r="D35" s="132">
        <v>75.2</v>
      </c>
      <c r="E35" s="132">
        <v>57.4</v>
      </c>
      <c r="F35" s="132">
        <v>46.8</v>
      </c>
      <c r="G35" s="132">
        <v>39.700000000000003</v>
      </c>
      <c r="H35" s="132">
        <v>34.6</v>
      </c>
      <c r="I35" s="132">
        <v>30.8</v>
      </c>
      <c r="J35" s="132">
        <v>27.9</v>
      </c>
      <c r="K35" s="132">
        <v>25.5</v>
      </c>
      <c r="L35" s="132">
        <v>23.6</v>
      </c>
      <c r="M35" s="132">
        <v>22</v>
      </c>
      <c r="N35" s="132">
        <v>20.7</v>
      </c>
      <c r="O35" s="132">
        <v>19.5</v>
      </c>
      <c r="P35" s="132">
        <v>18.600000000000001</v>
      </c>
      <c r="Q35" s="132">
        <v>17.7</v>
      </c>
      <c r="R35" s="132">
        <v>16.899999999999999</v>
      </c>
      <c r="S35" s="132">
        <v>16.3</v>
      </c>
      <c r="T35" s="132">
        <v>15.7</v>
      </c>
      <c r="U35" s="132">
        <v>15.1</v>
      </c>
    </row>
    <row r="36" spans="1:21" x14ac:dyDescent="0.25">
      <c r="A36" s="85">
        <v>25</v>
      </c>
      <c r="B36" s="132">
        <v>220.5</v>
      </c>
      <c r="C36" s="132">
        <v>112.3</v>
      </c>
      <c r="D36" s="132">
        <v>76.2</v>
      </c>
      <c r="E36" s="132">
        <v>58.2</v>
      </c>
      <c r="F36" s="132">
        <v>47.4</v>
      </c>
      <c r="G36" s="132">
        <v>40.200000000000003</v>
      </c>
      <c r="H36" s="132">
        <v>35.1</v>
      </c>
      <c r="I36" s="132">
        <v>31.3</v>
      </c>
      <c r="J36" s="132">
        <v>28.3</v>
      </c>
      <c r="K36" s="132">
        <v>25.9</v>
      </c>
      <c r="L36" s="132">
        <v>24</v>
      </c>
      <c r="M36" s="132">
        <v>22.4</v>
      </c>
      <c r="N36" s="132">
        <v>21</v>
      </c>
      <c r="O36" s="132">
        <v>19.8</v>
      </c>
      <c r="P36" s="132">
        <v>18.8</v>
      </c>
      <c r="Q36" s="132">
        <v>17.899999999999999</v>
      </c>
      <c r="R36" s="132">
        <v>17.2</v>
      </c>
      <c r="S36" s="132">
        <v>16.5</v>
      </c>
      <c r="T36" s="132">
        <v>15.9</v>
      </c>
      <c r="U36" s="132">
        <v>15.3</v>
      </c>
    </row>
    <row r="37" spans="1:21" x14ac:dyDescent="0.25">
      <c r="A37" s="85">
        <v>26</v>
      </c>
      <c r="B37" s="132">
        <v>223.7</v>
      </c>
      <c r="C37" s="132">
        <v>113.9</v>
      </c>
      <c r="D37" s="132">
        <v>77.3</v>
      </c>
      <c r="E37" s="132">
        <v>59.1</v>
      </c>
      <c r="F37" s="132">
        <v>48.1</v>
      </c>
      <c r="G37" s="132">
        <v>40.799999999999997</v>
      </c>
      <c r="H37" s="132">
        <v>35.6</v>
      </c>
      <c r="I37" s="132">
        <v>31.7</v>
      </c>
      <c r="J37" s="132">
        <v>28.7</v>
      </c>
      <c r="K37" s="132">
        <v>26.3</v>
      </c>
      <c r="L37" s="132">
        <v>24.3</v>
      </c>
      <c r="M37" s="132">
        <v>22.7</v>
      </c>
      <c r="N37" s="132">
        <v>21.3</v>
      </c>
      <c r="O37" s="132">
        <v>20.100000000000001</v>
      </c>
      <c r="P37" s="132">
        <v>19.100000000000001</v>
      </c>
      <c r="Q37" s="132">
        <v>18.2</v>
      </c>
      <c r="R37" s="132">
        <v>17.399999999999999</v>
      </c>
      <c r="S37" s="132">
        <v>16.7</v>
      </c>
      <c r="T37" s="132">
        <v>16.100000000000001</v>
      </c>
      <c r="U37" s="132">
        <v>15.6</v>
      </c>
    </row>
    <row r="38" spans="1:21" x14ac:dyDescent="0.25">
      <c r="A38" s="85">
        <v>27</v>
      </c>
      <c r="B38" s="132">
        <v>226.9</v>
      </c>
      <c r="C38" s="132">
        <v>115.6</v>
      </c>
      <c r="D38" s="132">
        <v>78.5</v>
      </c>
      <c r="E38" s="132">
        <v>59.9</v>
      </c>
      <c r="F38" s="132">
        <v>48.8</v>
      </c>
      <c r="G38" s="132">
        <v>41.4</v>
      </c>
      <c r="H38" s="132">
        <v>36.1</v>
      </c>
      <c r="I38" s="132">
        <v>32.200000000000003</v>
      </c>
      <c r="J38" s="132">
        <v>29.1</v>
      </c>
      <c r="K38" s="132">
        <v>26.7</v>
      </c>
      <c r="L38" s="132">
        <v>24.7</v>
      </c>
      <c r="M38" s="132">
        <v>23</v>
      </c>
      <c r="N38" s="132">
        <v>21.6</v>
      </c>
      <c r="O38" s="132">
        <v>20.399999999999999</v>
      </c>
      <c r="P38" s="132">
        <v>19.399999999999999</v>
      </c>
      <c r="Q38" s="132">
        <v>18.5</v>
      </c>
      <c r="R38" s="132">
        <v>17.7</v>
      </c>
      <c r="S38" s="132">
        <v>17</v>
      </c>
      <c r="T38" s="132">
        <v>16.399999999999999</v>
      </c>
      <c r="U38" s="132">
        <v>15.8</v>
      </c>
    </row>
    <row r="39" spans="1:21" x14ac:dyDescent="0.25">
      <c r="A39" s="85">
        <v>28</v>
      </c>
      <c r="B39" s="132">
        <v>230.2</v>
      </c>
      <c r="C39" s="132">
        <v>117.2</v>
      </c>
      <c r="D39" s="132">
        <v>79.599999999999994</v>
      </c>
      <c r="E39" s="132">
        <v>60.8</v>
      </c>
      <c r="F39" s="132">
        <v>49.5</v>
      </c>
      <c r="G39" s="132">
        <v>42</v>
      </c>
      <c r="H39" s="132">
        <v>36.700000000000003</v>
      </c>
      <c r="I39" s="132">
        <v>32.700000000000003</v>
      </c>
      <c r="J39" s="132">
        <v>29.5</v>
      </c>
      <c r="K39" s="132">
        <v>27.1</v>
      </c>
      <c r="L39" s="132">
        <v>25</v>
      </c>
      <c r="M39" s="132">
        <v>23.3</v>
      </c>
      <c r="N39" s="132">
        <v>21.9</v>
      </c>
      <c r="O39" s="132">
        <v>20.7</v>
      </c>
      <c r="P39" s="132">
        <v>19.7</v>
      </c>
      <c r="Q39" s="132">
        <v>18.8</v>
      </c>
      <c r="R39" s="132">
        <v>18</v>
      </c>
      <c r="S39" s="132">
        <v>17.2</v>
      </c>
      <c r="T39" s="132">
        <v>16.600000000000001</v>
      </c>
      <c r="U39" s="132">
        <v>16</v>
      </c>
    </row>
    <row r="40" spans="1:21" x14ac:dyDescent="0.25">
      <c r="A40" s="85">
        <v>29</v>
      </c>
      <c r="B40" s="132">
        <v>233.5</v>
      </c>
      <c r="C40" s="132">
        <v>118.9</v>
      </c>
      <c r="D40" s="132">
        <v>80.7</v>
      </c>
      <c r="E40" s="132">
        <v>61.7</v>
      </c>
      <c r="F40" s="132">
        <v>50.2</v>
      </c>
      <c r="G40" s="132">
        <v>42.6</v>
      </c>
      <c r="H40" s="132">
        <v>37.200000000000003</v>
      </c>
      <c r="I40" s="132">
        <v>33.1</v>
      </c>
      <c r="J40" s="132">
        <v>30</v>
      </c>
      <c r="K40" s="132">
        <v>27.5</v>
      </c>
      <c r="L40" s="132">
        <v>25.4</v>
      </c>
      <c r="M40" s="132">
        <v>23.7</v>
      </c>
      <c r="N40" s="132">
        <v>22.2</v>
      </c>
      <c r="O40" s="132">
        <v>21</v>
      </c>
      <c r="P40" s="132">
        <v>20</v>
      </c>
      <c r="Q40" s="132">
        <v>19</v>
      </c>
      <c r="R40" s="132">
        <v>18.2</v>
      </c>
      <c r="S40" s="132">
        <v>17.5</v>
      </c>
      <c r="T40" s="132">
        <v>16.899999999999999</v>
      </c>
      <c r="U40" s="132">
        <v>16.3</v>
      </c>
    </row>
    <row r="41" spans="1:21" x14ac:dyDescent="0.25">
      <c r="A41" s="85">
        <v>30</v>
      </c>
      <c r="B41" s="132">
        <v>236.9</v>
      </c>
      <c r="C41" s="132">
        <v>120.6</v>
      </c>
      <c r="D41" s="132">
        <v>81.900000000000006</v>
      </c>
      <c r="E41" s="132">
        <v>62.6</v>
      </c>
      <c r="F41" s="132">
        <v>51</v>
      </c>
      <c r="G41" s="132">
        <v>43.2</v>
      </c>
      <c r="H41" s="132">
        <v>37.700000000000003</v>
      </c>
      <c r="I41" s="132">
        <v>33.6</v>
      </c>
      <c r="J41" s="132">
        <v>30.4</v>
      </c>
      <c r="K41" s="132">
        <v>27.9</v>
      </c>
      <c r="L41" s="132">
        <v>25.8</v>
      </c>
      <c r="M41" s="132">
        <v>24</v>
      </c>
      <c r="N41" s="132">
        <v>22.6</v>
      </c>
      <c r="O41" s="132">
        <v>21.3</v>
      </c>
      <c r="P41" s="132">
        <v>20.3</v>
      </c>
      <c r="Q41" s="132">
        <v>19.3</v>
      </c>
      <c r="R41" s="132">
        <v>18.5</v>
      </c>
      <c r="S41" s="132">
        <v>17.8</v>
      </c>
      <c r="T41" s="132">
        <v>17.100000000000001</v>
      </c>
      <c r="U41" s="132">
        <v>16.5</v>
      </c>
    </row>
    <row r="42" spans="1:21" x14ac:dyDescent="0.25">
      <c r="A42" s="85">
        <v>31</v>
      </c>
      <c r="B42" s="132">
        <v>240.3</v>
      </c>
      <c r="C42" s="132">
        <v>122.4</v>
      </c>
      <c r="D42" s="132">
        <v>83.1</v>
      </c>
      <c r="E42" s="132">
        <v>63.5</v>
      </c>
      <c r="F42" s="132">
        <v>51.7</v>
      </c>
      <c r="G42" s="132">
        <v>43.9</v>
      </c>
      <c r="H42" s="132">
        <v>38.299999999999997</v>
      </c>
      <c r="I42" s="132">
        <v>34.1</v>
      </c>
      <c r="J42" s="132">
        <v>30.9</v>
      </c>
      <c r="K42" s="132">
        <v>28.3</v>
      </c>
      <c r="L42" s="132">
        <v>26.1</v>
      </c>
      <c r="M42" s="132">
        <v>24.4</v>
      </c>
      <c r="N42" s="132">
        <v>22.9</v>
      </c>
      <c r="O42" s="132">
        <v>21.6</v>
      </c>
      <c r="P42" s="132">
        <v>20.6</v>
      </c>
      <c r="Q42" s="132">
        <v>19.600000000000001</v>
      </c>
      <c r="R42" s="132">
        <v>18.8</v>
      </c>
      <c r="S42" s="132">
        <v>18</v>
      </c>
      <c r="T42" s="132">
        <v>17.399999999999999</v>
      </c>
      <c r="U42" s="132">
        <v>16.8</v>
      </c>
    </row>
    <row r="43" spans="1:21" x14ac:dyDescent="0.25">
      <c r="A43" s="85">
        <v>32</v>
      </c>
      <c r="B43" s="132">
        <v>243.7</v>
      </c>
      <c r="C43" s="132">
        <v>124.1</v>
      </c>
      <c r="D43" s="132">
        <v>84.3</v>
      </c>
      <c r="E43" s="132">
        <v>64.400000000000006</v>
      </c>
      <c r="F43" s="132">
        <v>52.4</v>
      </c>
      <c r="G43" s="132">
        <v>44.5</v>
      </c>
      <c r="H43" s="132">
        <v>38.799999999999997</v>
      </c>
      <c r="I43" s="132">
        <v>34.6</v>
      </c>
      <c r="J43" s="132">
        <v>31.3</v>
      </c>
      <c r="K43" s="132">
        <v>28.7</v>
      </c>
      <c r="L43" s="132">
        <v>26.5</v>
      </c>
      <c r="M43" s="132">
        <v>24.7</v>
      </c>
      <c r="N43" s="132">
        <v>23.2</v>
      </c>
      <c r="O43" s="132">
        <v>22</v>
      </c>
      <c r="P43" s="132">
        <v>20.9</v>
      </c>
      <c r="Q43" s="132">
        <v>19.899999999999999</v>
      </c>
      <c r="R43" s="132">
        <v>19</v>
      </c>
      <c r="S43" s="132">
        <v>18.3</v>
      </c>
      <c r="T43" s="132">
        <v>17.600000000000001</v>
      </c>
      <c r="U43" s="132">
        <v>17</v>
      </c>
    </row>
    <row r="44" spans="1:21" x14ac:dyDescent="0.25">
      <c r="A44" s="85">
        <v>33</v>
      </c>
      <c r="B44" s="132">
        <v>247.2</v>
      </c>
      <c r="C44" s="132">
        <v>125.9</v>
      </c>
      <c r="D44" s="132">
        <v>85.5</v>
      </c>
      <c r="E44" s="132">
        <v>65.3</v>
      </c>
      <c r="F44" s="132">
        <v>53.2</v>
      </c>
      <c r="G44" s="132">
        <v>45.1</v>
      </c>
      <c r="H44" s="132">
        <v>39.4</v>
      </c>
      <c r="I44" s="132">
        <v>35.1</v>
      </c>
      <c r="J44" s="132">
        <v>31.8</v>
      </c>
      <c r="K44" s="132">
        <v>29.1</v>
      </c>
      <c r="L44" s="132">
        <v>26.9</v>
      </c>
      <c r="M44" s="132">
        <v>25.1</v>
      </c>
      <c r="N44" s="132">
        <v>23.6</v>
      </c>
      <c r="O44" s="132">
        <v>22.3</v>
      </c>
      <c r="P44" s="132">
        <v>21.2</v>
      </c>
      <c r="Q44" s="132">
        <v>20.2</v>
      </c>
      <c r="R44" s="132">
        <v>19.3</v>
      </c>
      <c r="S44" s="132">
        <v>18.600000000000001</v>
      </c>
      <c r="T44" s="132">
        <v>17.899999999999999</v>
      </c>
      <c r="U44" s="132">
        <v>17.3</v>
      </c>
    </row>
    <row r="45" spans="1:21" x14ac:dyDescent="0.25">
      <c r="A45" s="85">
        <v>34</v>
      </c>
      <c r="B45" s="132">
        <v>250.8</v>
      </c>
      <c r="C45" s="132">
        <v>127.7</v>
      </c>
      <c r="D45" s="132">
        <v>86.7</v>
      </c>
      <c r="E45" s="132">
        <v>66.2</v>
      </c>
      <c r="F45" s="132">
        <v>54</v>
      </c>
      <c r="G45" s="132">
        <v>45.8</v>
      </c>
      <c r="H45" s="132">
        <v>40</v>
      </c>
      <c r="I45" s="132">
        <v>35.6</v>
      </c>
      <c r="J45" s="132">
        <v>32.200000000000003</v>
      </c>
      <c r="K45" s="132">
        <v>29.5</v>
      </c>
      <c r="L45" s="132">
        <v>27.3</v>
      </c>
      <c r="M45" s="132">
        <v>25.5</v>
      </c>
      <c r="N45" s="132">
        <v>23.9</v>
      </c>
      <c r="O45" s="132">
        <v>22.6</v>
      </c>
      <c r="P45" s="132">
        <v>21.5</v>
      </c>
      <c r="Q45" s="132">
        <v>20.5</v>
      </c>
      <c r="R45" s="132">
        <v>19.600000000000001</v>
      </c>
      <c r="S45" s="132">
        <v>18.8</v>
      </c>
      <c r="T45" s="132">
        <v>18.2</v>
      </c>
      <c r="U45" s="132">
        <v>17.5</v>
      </c>
    </row>
    <row r="46" spans="1:21" x14ac:dyDescent="0.25">
      <c r="A46" s="85">
        <v>35</v>
      </c>
      <c r="B46" s="132">
        <v>254.3</v>
      </c>
      <c r="C46" s="132">
        <v>129.6</v>
      </c>
      <c r="D46" s="132">
        <v>88</v>
      </c>
      <c r="E46" s="132">
        <v>67.2</v>
      </c>
      <c r="F46" s="132">
        <v>54.8</v>
      </c>
      <c r="G46" s="132">
        <v>46.5</v>
      </c>
      <c r="H46" s="132">
        <v>40.5</v>
      </c>
      <c r="I46" s="132">
        <v>36.1</v>
      </c>
      <c r="J46" s="132">
        <v>32.700000000000003</v>
      </c>
      <c r="K46" s="132">
        <v>29.9</v>
      </c>
      <c r="L46" s="132">
        <v>27.7</v>
      </c>
      <c r="M46" s="132">
        <v>25.9</v>
      </c>
      <c r="N46" s="132">
        <v>24.3</v>
      </c>
      <c r="O46" s="132">
        <v>22.9</v>
      </c>
      <c r="P46" s="132">
        <v>21.8</v>
      </c>
      <c r="Q46" s="132">
        <v>20.8</v>
      </c>
      <c r="R46" s="132">
        <v>19.899999999999999</v>
      </c>
      <c r="S46" s="132">
        <v>19.100000000000001</v>
      </c>
      <c r="T46" s="132">
        <v>18.399999999999999</v>
      </c>
      <c r="U46" s="132">
        <v>17.8</v>
      </c>
    </row>
    <row r="47" spans="1:21" x14ac:dyDescent="0.25">
      <c r="A47" s="85">
        <v>36</v>
      </c>
      <c r="B47" s="132">
        <v>258</v>
      </c>
      <c r="C47" s="132">
        <v>131.4</v>
      </c>
      <c r="D47" s="132">
        <v>89.2</v>
      </c>
      <c r="E47" s="132">
        <v>68.2</v>
      </c>
      <c r="F47" s="132">
        <v>55.5</v>
      </c>
      <c r="G47" s="132">
        <v>47.1</v>
      </c>
      <c r="H47" s="132">
        <v>41.1</v>
      </c>
      <c r="I47" s="132">
        <v>36.6</v>
      </c>
      <c r="J47" s="132">
        <v>33.200000000000003</v>
      </c>
      <c r="K47" s="132">
        <v>30.4</v>
      </c>
      <c r="L47" s="132">
        <v>28.1</v>
      </c>
      <c r="M47" s="132">
        <v>26.2</v>
      </c>
      <c r="N47" s="132">
        <v>24.6</v>
      </c>
      <c r="O47" s="132">
        <v>23.3</v>
      </c>
      <c r="P47" s="132">
        <v>22.1</v>
      </c>
      <c r="Q47" s="132">
        <v>21.1</v>
      </c>
      <c r="R47" s="132">
        <v>20.2</v>
      </c>
      <c r="S47" s="132">
        <v>19.399999999999999</v>
      </c>
      <c r="T47" s="132">
        <v>18.7</v>
      </c>
      <c r="U47" s="132">
        <v>18.100000000000001</v>
      </c>
    </row>
    <row r="48" spans="1:21" x14ac:dyDescent="0.25">
      <c r="A48" s="85">
        <v>37</v>
      </c>
      <c r="B48" s="132">
        <v>261.7</v>
      </c>
      <c r="C48" s="132">
        <v>133.30000000000001</v>
      </c>
      <c r="D48" s="132">
        <v>90.5</v>
      </c>
      <c r="E48" s="132">
        <v>69.099999999999994</v>
      </c>
      <c r="F48" s="132">
        <v>56.3</v>
      </c>
      <c r="G48" s="132">
        <v>47.8</v>
      </c>
      <c r="H48" s="132">
        <v>41.7</v>
      </c>
      <c r="I48" s="132">
        <v>37.200000000000003</v>
      </c>
      <c r="J48" s="132">
        <v>33.6</v>
      </c>
      <c r="K48" s="132">
        <v>30.8</v>
      </c>
      <c r="L48" s="132">
        <v>28.5</v>
      </c>
      <c r="M48" s="132">
        <v>26.6</v>
      </c>
      <c r="N48" s="132">
        <v>25</v>
      </c>
      <c r="O48" s="132">
        <v>23.6</v>
      </c>
      <c r="P48" s="132">
        <v>22.4</v>
      </c>
      <c r="Q48" s="132">
        <v>21.4</v>
      </c>
      <c r="R48" s="132">
        <v>20.5</v>
      </c>
      <c r="S48" s="132">
        <v>19.7</v>
      </c>
      <c r="T48" s="132">
        <v>19</v>
      </c>
      <c r="U48" s="132">
        <v>18.399999999999999</v>
      </c>
    </row>
    <row r="49" spans="1:21" x14ac:dyDescent="0.25">
      <c r="A49" s="85">
        <v>38</v>
      </c>
      <c r="B49" s="132">
        <v>265.39999999999998</v>
      </c>
      <c r="C49" s="132">
        <v>135.19999999999999</v>
      </c>
      <c r="D49" s="132">
        <v>91.8</v>
      </c>
      <c r="E49" s="132">
        <v>70.099999999999994</v>
      </c>
      <c r="F49" s="132">
        <v>57.2</v>
      </c>
      <c r="G49" s="132">
        <v>48.5</v>
      </c>
      <c r="H49" s="132">
        <v>42.3</v>
      </c>
      <c r="I49" s="132">
        <v>37.700000000000003</v>
      </c>
      <c r="J49" s="132">
        <v>34.1</v>
      </c>
      <c r="K49" s="132">
        <v>31.3</v>
      </c>
      <c r="L49" s="132">
        <v>29</v>
      </c>
      <c r="M49" s="132">
        <v>27</v>
      </c>
      <c r="N49" s="132">
        <v>25.4</v>
      </c>
      <c r="O49" s="132">
        <v>24</v>
      </c>
      <c r="P49" s="132">
        <v>22.8</v>
      </c>
      <c r="Q49" s="132">
        <v>21.7</v>
      </c>
      <c r="R49" s="132">
        <v>20.8</v>
      </c>
      <c r="S49" s="132">
        <v>20</v>
      </c>
      <c r="T49" s="132">
        <v>19.3</v>
      </c>
      <c r="U49" s="132">
        <v>18.7</v>
      </c>
    </row>
    <row r="50" spans="1:21" x14ac:dyDescent="0.25">
      <c r="A50" s="85">
        <v>39</v>
      </c>
      <c r="B50" s="132">
        <v>269.2</v>
      </c>
      <c r="C50" s="132">
        <v>137.1</v>
      </c>
      <c r="D50" s="132">
        <v>93.1</v>
      </c>
      <c r="E50" s="132">
        <v>71.2</v>
      </c>
      <c r="F50" s="132">
        <v>58</v>
      </c>
      <c r="G50" s="132">
        <v>49.2</v>
      </c>
      <c r="H50" s="132">
        <v>43</v>
      </c>
      <c r="I50" s="132">
        <v>38.299999999999997</v>
      </c>
      <c r="J50" s="132">
        <v>34.6</v>
      </c>
      <c r="K50" s="132">
        <v>31.7</v>
      </c>
      <c r="L50" s="132">
        <v>29.4</v>
      </c>
      <c r="M50" s="132">
        <v>27.4</v>
      </c>
      <c r="N50" s="132">
        <v>25.8</v>
      </c>
      <c r="O50" s="132">
        <v>24.3</v>
      </c>
      <c r="P50" s="132">
        <v>23.1</v>
      </c>
      <c r="Q50" s="132">
        <v>22.1</v>
      </c>
      <c r="R50" s="132">
        <v>21.1</v>
      </c>
      <c r="S50" s="132">
        <v>20.3</v>
      </c>
      <c r="T50" s="132">
        <v>19.600000000000001</v>
      </c>
      <c r="U50" s="132">
        <v>18.899999999999999</v>
      </c>
    </row>
    <row r="51" spans="1:21" x14ac:dyDescent="0.25">
      <c r="A51" s="85">
        <v>40</v>
      </c>
      <c r="B51" s="132">
        <v>273</v>
      </c>
      <c r="C51" s="132">
        <v>139.1</v>
      </c>
      <c r="D51" s="132">
        <v>94.5</v>
      </c>
      <c r="E51" s="132">
        <v>72.2</v>
      </c>
      <c r="F51" s="132">
        <v>58.8</v>
      </c>
      <c r="G51" s="132">
        <v>49.9</v>
      </c>
      <c r="H51" s="132">
        <v>43.6</v>
      </c>
      <c r="I51" s="132">
        <v>38.799999999999997</v>
      </c>
      <c r="J51" s="132">
        <v>35.200000000000003</v>
      </c>
      <c r="K51" s="132">
        <v>32.200000000000003</v>
      </c>
      <c r="L51" s="132">
        <v>29.8</v>
      </c>
      <c r="M51" s="132">
        <v>27.8</v>
      </c>
      <c r="N51" s="132">
        <v>26.1</v>
      </c>
      <c r="O51" s="132">
        <v>24.7</v>
      </c>
      <c r="P51" s="132">
        <v>23.5</v>
      </c>
      <c r="Q51" s="132">
        <v>22.4</v>
      </c>
      <c r="R51" s="132">
        <v>21.5</v>
      </c>
      <c r="S51" s="132">
        <v>20.6</v>
      </c>
      <c r="T51" s="132">
        <v>19.899999999999999</v>
      </c>
      <c r="U51" s="132">
        <v>19.3</v>
      </c>
    </row>
    <row r="52" spans="1:21" x14ac:dyDescent="0.25">
      <c r="A52" s="85">
        <v>41</v>
      </c>
      <c r="B52" s="132">
        <v>276.89999999999998</v>
      </c>
      <c r="C52" s="132">
        <v>141.1</v>
      </c>
      <c r="D52" s="132">
        <v>95.8</v>
      </c>
      <c r="E52" s="132">
        <v>73.2</v>
      </c>
      <c r="F52" s="132">
        <v>59.7</v>
      </c>
      <c r="G52" s="132">
        <v>50.7</v>
      </c>
      <c r="H52" s="132">
        <v>44.2</v>
      </c>
      <c r="I52" s="132">
        <v>39.4</v>
      </c>
      <c r="J52" s="132">
        <v>35.700000000000003</v>
      </c>
      <c r="K52" s="132">
        <v>32.700000000000003</v>
      </c>
      <c r="L52" s="132">
        <v>30.3</v>
      </c>
      <c r="M52" s="132">
        <v>28.2</v>
      </c>
      <c r="N52" s="132">
        <v>26.5</v>
      </c>
      <c r="O52" s="132">
        <v>25.1</v>
      </c>
      <c r="P52" s="132">
        <v>23.8</v>
      </c>
      <c r="Q52" s="132">
        <v>22.8</v>
      </c>
      <c r="R52" s="132">
        <v>21.8</v>
      </c>
      <c r="S52" s="132">
        <v>21</v>
      </c>
      <c r="T52" s="132">
        <v>20.2</v>
      </c>
      <c r="U52" s="132">
        <v>19.600000000000001</v>
      </c>
    </row>
    <row r="53" spans="1:21" x14ac:dyDescent="0.25">
      <c r="A53" s="85">
        <v>42</v>
      </c>
      <c r="B53" s="132">
        <v>280.89999999999998</v>
      </c>
      <c r="C53" s="132">
        <v>143.1</v>
      </c>
      <c r="D53" s="132">
        <v>97.2</v>
      </c>
      <c r="E53" s="132">
        <v>74.3</v>
      </c>
      <c r="F53" s="132">
        <v>60.5</v>
      </c>
      <c r="G53" s="132">
        <v>51.4</v>
      </c>
      <c r="H53" s="132">
        <v>44.9</v>
      </c>
      <c r="I53" s="132">
        <v>40</v>
      </c>
      <c r="J53" s="132">
        <v>36.200000000000003</v>
      </c>
      <c r="K53" s="132">
        <v>33.200000000000003</v>
      </c>
      <c r="L53" s="132">
        <v>30.7</v>
      </c>
      <c r="M53" s="132">
        <v>28.7</v>
      </c>
      <c r="N53" s="132">
        <v>27</v>
      </c>
      <c r="O53" s="132">
        <v>25.5</v>
      </c>
      <c r="P53" s="132">
        <v>24.2</v>
      </c>
      <c r="Q53" s="132">
        <v>23.1</v>
      </c>
      <c r="R53" s="132">
        <v>22.2</v>
      </c>
      <c r="S53" s="132">
        <v>21.3</v>
      </c>
      <c r="T53" s="132">
        <v>20.6</v>
      </c>
      <c r="U53" s="132">
        <v>19.899999999999999</v>
      </c>
    </row>
    <row r="54" spans="1:21" x14ac:dyDescent="0.25">
      <c r="A54" s="85">
        <v>43</v>
      </c>
      <c r="B54" s="132">
        <v>284.89999999999998</v>
      </c>
      <c r="C54" s="132">
        <v>145.19999999999999</v>
      </c>
      <c r="D54" s="132">
        <v>98.6</v>
      </c>
      <c r="E54" s="132">
        <v>75.400000000000006</v>
      </c>
      <c r="F54" s="132">
        <v>61.4</v>
      </c>
      <c r="G54" s="132">
        <v>52.1</v>
      </c>
      <c r="H54" s="132">
        <v>45.5</v>
      </c>
      <c r="I54" s="132">
        <v>40.6</v>
      </c>
      <c r="J54" s="132">
        <v>36.700000000000003</v>
      </c>
      <c r="K54" s="132">
        <v>33.700000000000003</v>
      </c>
      <c r="L54" s="132">
        <v>31.2</v>
      </c>
      <c r="M54" s="132">
        <v>29.1</v>
      </c>
      <c r="N54" s="132">
        <v>27.4</v>
      </c>
      <c r="O54" s="132">
        <v>25.9</v>
      </c>
      <c r="P54" s="132">
        <v>24.6</v>
      </c>
      <c r="Q54" s="132">
        <v>23.5</v>
      </c>
      <c r="R54" s="132">
        <v>22.5</v>
      </c>
      <c r="S54" s="132">
        <v>21.7</v>
      </c>
      <c r="T54" s="132">
        <v>20.9</v>
      </c>
      <c r="U54" s="132">
        <v>20.2</v>
      </c>
    </row>
    <row r="55" spans="1:21" x14ac:dyDescent="0.25">
      <c r="A55" s="85">
        <v>44</v>
      </c>
      <c r="B55" s="132">
        <v>289</v>
      </c>
      <c r="C55" s="132">
        <v>147.19999999999999</v>
      </c>
      <c r="D55" s="132">
        <v>100</v>
      </c>
      <c r="E55" s="132">
        <v>76.400000000000006</v>
      </c>
      <c r="F55" s="132">
        <v>62.3</v>
      </c>
      <c r="G55" s="132">
        <v>52.9</v>
      </c>
      <c r="H55" s="132">
        <v>46.2</v>
      </c>
      <c r="I55" s="132">
        <v>41.2</v>
      </c>
      <c r="J55" s="132">
        <v>37.299999999999997</v>
      </c>
      <c r="K55" s="132">
        <v>34.200000000000003</v>
      </c>
      <c r="L55" s="132">
        <v>31.7</v>
      </c>
      <c r="M55" s="132">
        <v>29.6</v>
      </c>
      <c r="N55" s="132">
        <v>27.8</v>
      </c>
      <c r="O55" s="132">
        <v>26.3</v>
      </c>
      <c r="P55" s="132">
        <v>25</v>
      </c>
      <c r="Q55" s="132">
        <v>23.9</v>
      </c>
      <c r="R55" s="132">
        <v>22.9</v>
      </c>
      <c r="S55" s="132">
        <v>22</v>
      </c>
      <c r="T55" s="132">
        <v>21.3</v>
      </c>
      <c r="U55" s="132">
        <v>20.6</v>
      </c>
    </row>
    <row r="56" spans="1:21" x14ac:dyDescent="0.25">
      <c r="A56" s="85">
        <v>45</v>
      </c>
      <c r="B56" s="132">
        <v>293.10000000000002</v>
      </c>
      <c r="C56" s="132">
        <v>149.4</v>
      </c>
      <c r="D56" s="132">
        <v>101.5</v>
      </c>
      <c r="E56" s="132">
        <v>77.599999999999994</v>
      </c>
      <c r="F56" s="132">
        <v>63.2</v>
      </c>
      <c r="G56" s="132">
        <v>53.7</v>
      </c>
      <c r="H56" s="132">
        <v>46.9</v>
      </c>
      <c r="I56" s="132">
        <v>41.8</v>
      </c>
      <c r="J56" s="132">
        <v>37.799999999999997</v>
      </c>
      <c r="K56" s="132">
        <v>34.700000000000003</v>
      </c>
      <c r="L56" s="132">
        <v>32.1</v>
      </c>
      <c r="M56" s="132">
        <v>30</v>
      </c>
      <c r="N56" s="132">
        <v>28.2</v>
      </c>
      <c r="O56" s="132">
        <v>26.7</v>
      </c>
      <c r="P56" s="132">
        <v>25.4</v>
      </c>
      <c r="Q56" s="132">
        <v>24.3</v>
      </c>
      <c r="R56" s="132">
        <v>23.3</v>
      </c>
      <c r="S56" s="132">
        <v>22.4</v>
      </c>
      <c r="T56" s="132">
        <v>21.6</v>
      </c>
      <c r="U56" s="132">
        <v>20.9</v>
      </c>
    </row>
    <row r="57" spans="1:21" x14ac:dyDescent="0.25">
      <c r="A57" s="85">
        <v>46</v>
      </c>
      <c r="B57" s="132">
        <v>297.3</v>
      </c>
      <c r="C57" s="132">
        <v>151.5</v>
      </c>
      <c r="D57" s="132">
        <v>102.9</v>
      </c>
      <c r="E57" s="132">
        <v>78.7</v>
      </c>
      <c r="F57" s="132">
        <v>64.099999999999994</v>
      </c>
      <c r="G57" s="132">
        <v>54.5</v>
      </c>
      <c r="H57" s="132">
        <v>47.6</v>
      </c>
      <c r="I57" s="132">
        <v>42.4</v>
      </c>
      <c r="J57" s="132">
        <v>38.4</v>
      </c>
      <c r="K57" s="132">
        <v>35.200000000000003</v>
      </c>
      <c r="L57" s="132">
        <v>32.700000000000003</v>
      </c>
      <c r="M57" s="132">
        <v>30.5</v>
      </c>
      <c r="N57" s="132">
        <v>28.7</v>
      </c>
      <c r="O57" s="132">
        <v>27.2</v>
      </c>
      <c r="P57" s="132">
        <v>25.8</v>
      </c>
      <c r="Q57" s="132">
        <v>24.7</v>
      </c>
      <c r="R57" s="132">
        <v>23.7</v>
      </c>
      <c r="S57" s="132">
        <v>22.8</v>
      </c>
      <c r="T57" s="132">
        <v>22</v>
      </c>
      <c r="U57" s="132"/>
    </row>
    <row r="58" spans="1:21" x14ac:dyDescent="0.25">
      <c r="A58" s="85">
        <v>47</v>
      </c>
      <c r="B58" s="132">
        <v>301.60000000000002</v>
      </c>
      <c r="C58" s="132">
        <v>153.69999999999999</v>
      </c>
      <c r="D58" s="132">
        <v>104.4</v>
      </c>
      <c r="E58" s="132">
        <v>79.8</v>
      </c>
      <c r="F58" s="132">
        <v>65.099999999999994</v>
      </c>
      <c r="G58" s="132">
        <v>55.3</v>
      </c>
      <c r="H58" s="132">
        <v>48.3</v>
      </c>
      <c r="I58" s="132">
        <v>43.1</v>
      </c>
      <c r="J58" s="132">
        <v>39</v>
      </c>
      <c r="K58" s="132">
        <v>35.799999999999997</v>
      </c>
      <c r="L58" s="132">
        <v>33.200000000000003</v>
      </c>
      <c r="M58" s="132">
        <v>31</v>
      </c>
      <c r="N58" s="132">
        <v>29.2</v>
      </c>
      <c r="O58" s="132">
        <v>27.6</v>
      </c>
      <c r="P58" s="132">
        <v>26.3</v>
      </c>
      <c r="Q58" s="132">
        <v>25.1</v>
      </c>
      <c r="R58" s="132">
        <v>24.1</v>
      </c>
      <c r="S58" s="132">
        <v>23.2</v>
      </c>
      <c r="T58" s="132"/>
      <c r="U58" s="132"/>
    </row>
    <row r="59" spans="1:21" x14ac:dyDescent="0.25">
      <c r="A59" s="85">
        <v>48</v>
      </c>
      <c r="B59" s="132">
        <v>305.89999999999998</v>
      </c>
      <c r="C59" s="132">
        <v>155.9</v>
      </c>
      <c r="D59" s="132">
        <v>106</v>
      </c>
      <c r="E59" s="132">
        <v>81</v>
      </c>
      <c r="F59" s="132">
        <v>66.099999999999994</v>
      </c>
      <c r="G59" s="132">
        <v>56.1</v>
      </c>
      <c r="H59" s="132">
        <v>49</v>
      </c>
      <c r="I59" s="132">
        <v>43.7</v>
      </c>
      <c r="J59" s="132">
        <v>39.6</v>
      </c>
      <c r="K59" s="132">
        <v>36.4</v>
      </c>
      <c r="L59" s="132">
        <v>33.700000000000003</v>
      </c>
      <c r="M59" s="132">
        <v>31.5</v>
      </c>
      <c r="N59" s="132">
        <v>29.7</v>
      </c>
      <c r="O59" s="132">
        <v>28.1</v>
      </c>
      <c r="P59" s="132">
        <v>26.7</v>
      </c>
      <c r="Q59" s="132">
        <v>25.5</v>
      </c>
      <c r="R59" s="132">
        <v>24.5</v>
      </c>
      <c r="S59" s="132"/>
      <c r="T59" s="132"/>
      <c r="U59" s="132"/>
    </row>
    <row r="60" spans="1:21" x14ac:dyDescent="0.25">
      <c r="A60" s="85">
        <v>49</v>
      </c>
      <c r="B60" s="132">
        <v>310.3</v>
      </c>
      <c r="C60" s="132">
        <v>158.19999999999999</v>
      </c>
      <c r="D60" s="132">
        <v>107.5</v>
      </c>
      <c r="E60" s="132">
        <v>82.2</v>
      </c>
      <c r="F60" s="132">
        <v>67.099999999999994</v>
      </c>
      <c r="G60" s="132">
        <v>57</v>
      </c>
      <c r="H60" s="132">
        <v>49.8</v>
      </c>
      <c r="I60" s="132">
        <v>44.5</v>
      </c>
      <c r="J60" s="132">
        <v>40.299999999999997</v>
      </c>
      <c r="K60" s="132">
        <v>37</v>
      </c>
      <c r="L60" s="132">
        <v>34.299999999999997</v>
      </c>
      <c r="M60" s="132">
        <v>32.1</v>
      </c>
      <c r="N60" s="132">
        <v>30.2</v>
      </c>
      <c r="O60" s="132">
        <v>28.6</v>
      </c>
      <c r="P60" s="132">
        <v>27.2</v>
      </c>
      <c r="Q60" s="132">
        <v>26</v>
      </c>
      <c r="R60" s="132"/>
      <c r="S60" s="132"/>
      <c r="T60" s="132"/>
      <c r="U60" s="132"/>
    </row>
    <row r="61" spans="1:21" x14ac:dyDescent="0.25">
      <c r="A61" s="85">
        <v>50</v>
      </c>
      <c r="B61" s="132">
        <v>314.89999999999998</v>
      </c>
      <c r="C61" s="132">
        <v>160.6</v>
      </c>
      <c r="D61" s="132">
        <v>109.2</v>
      </c>
      <c r="E61" s="132">
        <v>83.5</v>
      </c>
      <c r="F61" s="132">
        <v>68.099999999999994</v>
      </c>
      <c r="G61" s="132">
        <v>57.9</v>
      </c>
      <c r="H61" s="132">
        <v>50.6</v>
      </c>
      <c r="I61" s="132">
        <v>45.2</v>
      </c>
      <c r="J61" s="132">
        <v>41</v>
      </c>
      <c r="K61" s="132">
        <v>37.6</v>
      </c>
      <c r="L61" s="132">
        <v>34.9</v>
      </c>
      <c r="M61" s="132">
        <v>32.6</v>
      </c>
      <c r="N61" s="132">
        <v>30.7</v>
      </c>
      <c r="O61" s="132">
        <v>29.1</v>
      </c>
      <c r="P61" s="132">
        <v>27.7</v>
      </c>
      <c r="Q61" s="132"/>
      <c r="R61" s="132"/>
      <c r="S61" s="132"/>
      <c r="T61" s="132"/>
      <c r="U61" s="132"/>
    </row>
    <row r="62" spans="1:21" x14ac:dyDescent="0.25">
      <c r="A62" s="85">
        <v>51</v>
      </c>
      <c r="B62" s="132">
        <v>319.5</v>
      </c>
      <c r="C62" s="132">
        <v>163</v>
      </c>
      <c r="D62" s="132">
        <v>110.8</v>
      </c>
      <c r="E62" s="132">
        <v>84.8</v>
      </c>
      <c r="F62" s="132">
        <v>69.2</v>
      </c>
      <c r="G62" s="132">
        <v>58.8</v>
      </c>
      <c r="H62" s="132">
        <v>51.5</v>
      </c>
      <c r="I62" s="132">
        <v>45.9</v>
      </c>
      <c r="J62" s="132">
        <v>41.7</v>
      </c>
      <c r="K62" s="132">
        <v>38.299999999999997</v>
      </c>
      <c r="L62" s="132">
        <v>35.5</v>
      </c>
      <c r="M62" s="132">
        <v>33.200000000000003</v>
      </c>
      <c r="N62" s="132">
        <v>31.3</v>
      </c>
      <c r="O62" s="132">
        <v>29.6</v>
      </c>
      <c r="P62" s="132"/>
      <c r="Q62" s="132"/>
      <c r="R62" s="132"/>
      <c r="S62" s="132"/>
      <c r="T62" s="132"/>
      <c r="U62" s="132"/>
    </row>
    <row r="63" spans="1:21" x14ac:dyDescent="0.25">
      <c r="A63" s="85">
        <v>52</v>
      </c>
      <c r="B63" s="132">
        <v>324.3</v>
      </c>
      <c r="C63" s="132">
        <v>165.4</v>
      </c>
      <c r="D63" s="132">
        <v>112.5</v>
      </c>
      <c r="E63" s="132">
        <v>86.1</v>
      </c>
      <c r="F63" s="132">
        <v>70.3</v>
      </c>
      <c r="G63" s="132">
        <v>59.8</v>
      </c>
      <c r="H63" s="132">
        <v>52.3</v>
      </c>
      <c r="I63" s="132">
        <v>46.7</v>
      </c>
      <c r="J63" s="132">
        <v>42.4</v>
      </c>
      <c r="K63" s="132">
        <v>38.9</v>
      </c>
      <c r="L63" s="132">
        <v>36.1</v>
      </c>
      <c r="M63" s="132">
        <v>33.799999999999997</v>
      </c>
      <c r="N63" s="132">
        <v>31.8</v>
      </c>
      <c r="O63" s="132"/>
      <c r="P63" s="132"/>
      <c r="Q63" s="132"/>
      <c r="R63" s="132"/>
      <c r="S63" s="132"/>
      <c r="T63" s="132"/>
      <c r="U63" s="132"/>
    </row>
    <row r="64" spans="1:21" x14ac:dyDescent="0.25">
      <c r="A64" s="85">
        <v>53</v>
      </c>
      <c r="B64" s="132">
        <v>329.1</v>
      </c>
      <c r="C64" s="132">
        <v>167.9</v>
      </c>
      <c r="D64" s="132">
        <v>114.3</v>
      </c>
      <c r="E64" s="132">
        <v>87.5</v>
      </c>
      <c r="F64" s="132">
        <v>71.400000000000006</v>
      </c>
      <c r="G64" s="132">
        <v>60.8</v>
      </c>
      <c r="H64" s="132">
        <v>53.2</v>
      </c>
      <c r="I64" s="132">
        <v>47.5</v>
      </c>
      <c r="J64" s="132">
        <v>43.1</v>
      </c>
      <c r="K64" s="132">
        <v>39.6</v>
      </c>
      <c r="L64" s="132">
        <v>36.700000000000003</v>
      </c>
      <c r="M64" s="132">
        <v>34.4</v>
      </c>
      <c r="N64" s="132"/>
      <c r="O64" s="132"/>
      <c r="P64" s="132"/>
      <c r="Q64" s="132"/>
      <c r="R64" s="132"/>
      <c r="S64" s="132"/>
      <c r="T64" s="132"/>
      <c r="U64" s="132"/>
    </row>
    <row r="65" spans="1:21" x14ac:dyDescent="0.25">
      <c r="A65" s="85">
        <v>54</v>
      </c>
      <c r="B65" s="132">
        <v>334</v>
      </c>
      <c r="C65" s="132">
        <v>170.5</v>
      </c>
      <c r="D65" s="132">
        <v>116</v>
      </c>
      <c r="E65" s="132">
        <v>88.8</v>
      </c>
      <c r="F65" s="132">
        <v>72.599999999999994</v>
      </c>
      <c r="G65" s="132">
        <v>61.7</v>
      </c>
      <c r="H65" s="132">
        <v>54</v>
      </c>
      <c r="I65" s="132">
        <v>48.3</v>
      </c>
      <c r="J65" s="132">
        <v>43.8</v>
      </c>
      <c r="K65" s="132">
        <v>40.299999999999997</v>
      </c>
      <c r="L65" s="132">
        <v>37.4</v>
      </c>
      <c r="M65" s="132"/>
      <c r="N65" s="132"/>
      <c r="O65" s="132"/>
      <c r="P65" s="132"/>
      <c r="Q65" s="132"/>
      <c r="R65" s="132"/>
      <c r="S65" s="132"/>
      <c r="T65" s="132"/>
      <c r="U65" s="132"/>
    </row>
    <row r="66" spans="1:21" x14ac:dyDescent="0.25">
      <c r="A66" s="85">
        <v>55</v>
      </c>
      <c r="B66" s="132">
        <v>339</v>
      </c>
      <c r="C66" s="132">
        <v>173.1</v>
      </c>
      <c r="D66" s="132">
        <v>117.8</v>
      </c>
      <c r="E66" s="132">
        <v>90.3</v>
      </c>
      <c r="F66" s="132">
        <v>73.7</v>
      </c>
      <c r="G66" s="132">
        <v>62.8</v>
      </c>
      <c r="H66" s="132">
        <v>55</v>
      </c>
      <c r="I66" s="132">
        <v>49.1</v>
      </c>
      <c r="J66" s="132">
        <v>44.6</v>
      </c>
      <c r="K66" s="132">
        <v>41</v>
      </c>
      <c r="L66" s="132"/>
      <c r="M66" s="132"/>
      <c r="N66" s="132"/>
      <c r="O66" s="132"/>
      <c r="P66" s="132"/>
      <c r="Q66" s="132"/>
      <c r="R66" s="132"/>
      <c r="S66" s="132"/>
      <c r="T66" s="132"/>
      <c r="U66" s="132"/>
    </row>
    <row r="67" spans="1:21" x14ac:dyDescent="0.25">
      <c r="A67" s="85">
        <v>56</v>
      </c>
      <c r="B67" s="132">
        <v>344.1</v>
      </c>
      <c r="C67" s="132">
        <v>175.8</v>
      </c>
      <c r="D67" s="132">
        <v>119.7</v>
      </c>
      <c r="E67" s="132">
        <v>91.7</v>
      </c>
      <c r="F67" s="132">
        <v>75</v>
      </c>
      <c r="G67" s="132">
        <v>63.8</v>
      </c>
      <c r="H67" s="132">
        <v>55.9</v>
      </c>
      <c r="I67" s="132">
        <v>50</v>
      </c>
      <c r="J67" s="132">
        <v>45.4</v>
      </c>
      <c r="K67" s="132"/>
      <c r="L67" s="132"/>
      <c r="M67" s="132"/>
      <c r="N67" s="132"/>
      <c r="O67" s="132"/>
      <c r="P67" s="132"/>
      <c r="Q67" s="132"/>
      <c r="R67" s="132"/>
      <c r="S67" s="132"/>
      <c r="T67" s="132"/>
      <c r="U67" s="132"/>
    </row>
    <row r="68" spans="1:21" x14ac:dyDescent="0.25">
      <c r="A68" s="85">
        <v>57</v>
      </c>
      <c r="B68" s="132">
        <v>349.4</v>
      </c>
      <c r="C68" s="132">
        <v>178.5</v>
      </c>
      <c r="D68" s="132">
        <v>121.6</v>
      </c>
      <c r="E68" s="132">
        <v>93.2</v>
      </c>
      <c r="F68" s="132">
        <v>76.2</v>
      </c>
      <c r="G68" s="132">
        <v>64.900000000000006</v>
      </c>
      <c r="H68" s="132">
        <v>56.9</v>
      </c>
      <c r="I68" s="132">
        <v>50.9</v>
      </c>
      <c r="J68" s="132"/>
      <c r="K68" s="132"/>
      <c r="L68" s="132"/>
      <c r="M68" s="132"/>
      <c r="N68" s="132"/>
      <c r="O68" s="132"/>
      <c r="P68" s="132"/>
      <c r="Q68" s="132"/>
      <c r="R68" s="132"/>
      <c r="S68" s="132"/>
      <c r="T68" s="132"/>
      <c r="U68" s="132"/>
    </row>
    <row r="69" spans="1:21" x14ac:dyDescent="0.25">
      <c r="A69" s="85">
        <v>58</v>
      </c>
      <c r="B69" s="132">
        <v>354.9</v>
      </c>
      <c r="C69" s="132">
        <v>181.4</v>
      </c>
      <c r="D69" s="132">
        <v>123.6</v>
      </c>
      <c r="E69" s="132">
        <v>94.8</v>
      </c>
      <c r="F69" s="132">
        <v>77.5</v>
      </c>
      <c r="G69" s="132">
        <v>66</v>
      </c>
      <c r="H69" s="132">
        <v>57.9</v>
      </c>
      <c r="I69" s="132"/>
      <c r="J69" s="132"/>
      <c r="K69" s="132"/>
      <c r="L69" s="132"/>
      <c r="M69" s="132"/>
      <c r="N69" s="132"/>
      <c r="O69" s="132"/>
      <c r="P69" s="132"/>
      <c r="Q69" s="132"/>
      <c r="R69" s="132"/>
      <c r="S69" s="132"/>
      <c r="T69" s="132"/>
      <c r="U69" s="132"/>
    </row>
    <row r="70" spans="1:21" x14ac:dyDescent="0.25">
      <c r="A70" s="85">
        <v>59</v>
      </c>
      <c r="B70" s="132">
        <v>360.6</v>
      </c>
      <c r="C70" s="132">
        <v>184.4</v>
      </c>
      <c r="D70" s="132">
        <v>125.7</v>
      </c>
      <c r="E70" s="132">
        <v>96.4</v>
      </c>
      <c r="F70" s="132">
        <v>78.900000000000006</v>
      </c>
      <c r="G70" s="132">
        <v>67.2</v>
      </c>
      <c r="H70" s="132"/>
      <c r="I70" s="132"/>
      <c r="J70" s="132"/>
      <c r="K70" s="132"/>
      <c r="L70" s="132"/>
      <c r="M70" s="132"/>
      <c r="N70" s="132"/>
      <c r="O70" s="132"/>
      <c r="P70" s="132"/>
      <c r="Q70" s="132"/>
      <c r="R70" s="132"/>
      <c r="S70" s="132"/>
      <c r="T70" s="132"/>
      <c r="U70" s="132"/>
    </row>
    <row r="71" spans="1:21" x14ac:dyDescent="0.25">
      <c r="A71" s="85">
        <v>60</v>
      </c>
      <c r="B71" s="132">
        <v>366.5</v>
      </c>
      <c r="C71" s="132">
        <v>187.5</v>
      </c>
      <c r="D71" s="132">
        <v>127.8</v>
      </c>
      <c r="E71" s="132">
        <v>98.1</v>
      </c>
      <c r="F71" s="132">
        <v>80.3</v>
      </c>
      <c r="G71" s="132"/>
      <c r="H71" s="132"/>
      <c r="I71" s="132"/>
      <c r="J71" s="132"/>
      <c r="K71" s="132"/>
      <c r="L71" s="132"/>
      <c r="M71" s="132"/>
      <c r="N71" s="132"/>
      <c r="O71" s="132"/>
      <c r="P71" s="132"/>
      <c r="Q71" s="132"/>
      <c r="R71" s="132"/>
      <c r="S71" s="132"/>
      <c r="T71" s="132"/>
      <c r="U71" s="132"/>
    </row>
    <row r="72" spans="1:21" x14ac:dyDescent="0.25">
      <c r="A72" s="85">
        <v>61</v>
      </c>
      <c r="B72" s="132">
        <v>372.7</v>
      </c>
      <c r="C72" s="132">
        <v>190.7</v>
      </c>
      <c r="D72" s="132">
        <v>130.1</v>
      </c>
      <c r="E72" s="132">
        <v>99.9</v>
      </c>
      <c r="F72" s="132"/>
      <c r="G72" s="132"/>
      <c r="H72" s="132"/>
      <c r="I72" s="132"/>
      <c r="J72" s="132"/>
      <c r="K72" s="132"/>
      <c r="L72" s="132"/>
      <c r="M72" s="132"/>
      <c r="N72" s="132"/>
      <c r="O72" s="132"/>
      <c r="P72" s="132"/>
      <c r="Q72" s="132"/>
      <c r="R72" s="132"/>
      <c r="S72" s="132"/>
      <c r="T72" s="132"/>
      <c r="U72" s="132"/>
    </row>
    <row r="73" spans="1:21" x14ac:dyDescent="0.25">
      <c r="A73" s="85">
        <v>62</v>
      </c>
      <c r="B73" s="132">
        <v>379.2</v>
      </c>
      <c r="C73" s="132">
        <v>194</v>
      </c>
      <c r="D73" s="132">
        <v>132.4</v>
      </c>
      <c r="E73" s="132"/>
      <c r="F73" s="132"/>
      <c r="G73" s="132"/>
      <c r="H73" s="132"/>
      <c r="I73" s="132"/>
      <c r="J73" s="132"/>
      <c r="K73" s="132"/>
      <c r="L73" s="132"/>
      <c r="M73" s="132"/>
      <c r="N73" s="132"/>
      <c r="O73" s="132"/>
      <c r="P73" s="132"/>
      <c r="Q73" s="132"/>
      <c r="R73" s="132"/>
      <c r="S73" s="132"/>
      <c r="T73" s="132"/>
      <c r="U73" s="132"/>
    </row>
    <row r="74" spans="1:21" x14ac:dyDescent="0.25">
      <c r="A74" s="85">
        <v>63</v>
      </c>
      <c r="B74" s="132">
        <v>385.9</v>
      </c>
      <c r="C74" s="132">
        <v>197.6</v>
      </c>
      <c r="D74" s="132"/>
      <c r="E74" s="132"/>
      <c r="F74" s="132"/>
      <c r="G74" s="132"/>
      <c r="H74" s="132"/>
      <c r="I74" s="132"/>
      <c r="J74" s="132"/>
      <c r="K74" s="132"/>
      <c r="L74" s="132"/>
      <c r="M74" s="132"/>
      <c r="N74" s="132"/>
      <c r="O74" s="132"/>
      <c r="P74" s="132"/>
      <c r="Q74" s="132"/>
      <c r="R74" s="132"/>
      <c r="S74" s="132"/>
      <c r="T74" s="132"/>
      <c r="U74" s="132"/>
    </row>
    <row r="75" spans="1:21" x14ac:dyDescent="0.25">
      <c r="A75" s="85">
        <v>64</v>
      </c>
      <c r="B75" s="132">
        <v>392.9</v>
      </c>
      <c r="C75" s="132"/>
      <c r="D75" s="132"/>
      <c r="E75" s="132"/>
      <c r="F75" s="132"/>
      <c r="G75" s="132"/>
      <c r="H75" s="132"/>
      <c r="I75" s="132"/>
      <c r="J75" s="132"/>
      <c r="K75" s="132"/>
      <c r="L75" s="132"/>
      <c r="M75" s="132"/>
      <c r="N75" s="132"/>
      <c r="O75" s="132"/>
      <c r="P75" s="132"/>
      <c r="Q75" s="132"/>
      <c r="R75" s="132"/>
      <c r="S75" s="132"/>
      <c r="T75" s="132"/>
      <c r="U75" s="132"/>
    </row>
  </sheetData>
  <sheetProtection algorithmName="SHA-512" hashValue="rAK9R36KDPTqapDEhyEBKn7m+c17m2b15x/pfxRKafS0lzTgNsT+QdZ7DyvWVLpnsOElT5vWDy12EBm9WZdrGA==" saltValue="4Rk6dAd3CZZ0R2QDufX5Nw==" spinCount="100000" sheet="1" objects="1" scenarios="1"/>
  <conditionalFormatting sqref="A26:A75">
    <cfRule type="expression" dxfId="579" priority="11" stopIfTrue="1">
      <formula>MOD(ROW(),2)=0</formula>
    </cfRule>
    <cfRule type="expression" dxfId="578" priority="12" stopIfTrue="1">
      <formula>MOD(ROW(),2)&lt;&gt;0</formula>
    </cfRule>
  </conditionalFormatting>
  <conditionalFormatting sqref="B26:U75">
    <cfRule type="expression" dxfId="577" priority="13" stopIfTrue="1">
      <formula>MOD(ROW(),2)=0</formula>
    </cfRule>
    <cfRule type="expression" dxfId="576" priority="14" stopIfTrue="1">
      <formula>MOD(ROW(),2)&lt;&gt;0</formula>
    </cfRule>
  </conditionalFormatting>
  <conditionalFormatting sqref="A6:A16 A18:A21">
    <cfRule type="expression" dxfId="575" priority="15" stopIfTrue="1">
      <formula>MOD(ROW(),2)=0</formula>
    </cfRule>
    <cfRule type="expression" dxfId="574" priority="16" stopIfTrue="1">
      <formula>MOD(ROW(),2)&lt;&gt;0</formula>
    </cfRule>
  </conditionalFormatting>
  <conditionalFormatting sqref="B6:U16 C17:U21">
    <cfRule type="expression" dxfId="573" priority="17" stopIfTrue="1">
      <formula>MOD(ROW(),2)=0</formula>
    </cfRule>
    <cfRule type="expression" dxfId="572" priority="18" stopIfTrue="1">
      <formula>MOD(ROW(),2)&lt;&gt;0</formula>
    </cfRule>
  </conditionalFormatting>
  <conditionalFormatting sqref="A17">
    <cfRule type="expression" dxfId="571" priority="9" stopIfTrue="1">
      <formula>MOD(ROW(),2)=0</formula>
    </cfRule>
    <cfRule type="expression" dxfId="570" priority="10" stopIfTrue="1">
      <formula>MOD(ROW(),2)&lt;&gt;0</formula>
    </cfRule>
  </conditionalFormatting>
  <conditionalFormatting sqref="B17">
    <cfRule type="expression" dxfId="569" priority="7" stopIfTrue="1">
      <formula>MOD(ROW(),2)=0</formula>
    </cfRule>
    <cfRule type="expression" dxfId="568" priority="8" stopIfTrue="1">
      <formula>MOD(ROW(),2)&lt;&gt;0</formula>
    </cfRule>
  </conditionalFormatting>
  <conditionalFormatting sqref="B18">
    <cfRule type="expression" dxfId="567" priority="5" stopIfTrue="1">
      <formula>MOD(ROW(),2)=0</formula>
    </cfRule>
    <cfRule type="expression" dxfId="566" priority="6" stopIfTrue="1">
      <formula>MOD(ROW(),2)&lt;&gt;0</formula>
    </cfRule>
  </conditionalFormatting>
  <conditionalFormatting sqref="B20:B21">
    <cfRule type="expression" dxfId="565" priority="3" stopIfTrue="1">
      <formula>MOD(ROW(),2)=0</formula>
    </cfRule>
    <cfRule type="expression" dxfId="564" priority="4" stopIfTrue="1">
      <formula>MOD(ROW(),2)&lt;&gt;0</formula>
    </cfRule>
  </conditionalFormatting>
  <conditionalFormatting sqref="B19">
    <cfRule type="expression" dxfId="563" priority="1" stopIfTrue="1">
      <formula>MOD(ROW(),2)=0</formula>
    </cfRule>
    <cfRule type="expression" dxfId="562" priority="2" stopIfTrue="1">
      <formula>MOD(ROW(),2)&lt;&gt;0</formula>
    </cfRule>
  </conditionalFormatting>
  <hyperlinks>
    <hyperlink ref="B24" location="Assumptions!A1" display="Assumptions" xr:uid="{C11FB690-0A30-429E-88BC-178B3DB7F0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6F3F0-F703-4167-9553-DBEBEBB73184}">
  <sheetPr codeName="Sheet98"/>
  <dimension ref="A1:V1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x-713</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612</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713</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613</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614</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185.2</v>
      </c>
      <c r="C27" s="132">
        <v>94.3</v>
      </c>
      <c r="D27" s="132">
        <v>64</v>
      </c>
      <c r="E27" s="132">
        <v>48.9</v>
      </c>
      <c r="F27" s="132">
        <v>39.799999999999997</v>
      </c>
      <c r="G27" s="132">
        <v>33.799999999999997</v>
      </c>
      <c r="H27" s="132">
        <v>29.5</v>
      </c>
      <c r="I27" s="132">
        <v>26.3</v>
      </c>
      <c r="J27" s="132">
        <v>23.7</v>
      </c>
      <c r="K27" s="132">
        <v>21.7</v>
      </c>
      <c r="L27" s="132">
        <v>20.100000000000001</v>
      </c>
      <c r="M27" s="132">
        <v>18.8</v>
      </c>
      <c r="N27" s="132">
        <v>17.600000000000001</v>
      </c>
      <c r="O27" s="132">
        <v>16.600000000000001</v>
      </c>
      <c r="P27" s="132">
        <v>15.8</v>
      </c>
      <c r="Q27" s="132">
        <v>15.1</v>
      </c>
      <c r="R27" s="132">
        <v>14.4</v>
      </c>
      <c r="S27" s="132">
        <v>13.8</v>
      </c>
      <c r="T27" s="132">
        <v>13.3</v>
      </c>
      <c r="U27" s="132">
        <v>12.9</v>
      </c>
    </row>
    <row r="28" spans="1:21" x14ac:dyDescent="0.25">
      <c r="A28" s="85">
        <v>17</v>
      </c>
      <c r="B28" s="132">
        <v>187.9</v>
      </c>
      <c r="C28" s="132">
        <v>95.7</v>
      </c>
      <c r="D28" s="132">
        <v>65</v>
      </c>
      <c r="E28" s="132">
        <v>49.6</v>
      </c>
      <c r="F28" s="132">
        <v>40.4</v>
      </c>
      <c r="G28" s="132">
        <v>34.299999999999997</v>
      </c>
      <c r="H28" s="132">
        <v>29.9</v>
      </c>
      <c r="I28" s="132">
        <v>26.6</v>
      </c>
      <c r="J28" s="132">
        <v>24.1</v>
      </c>
      <c r="K28" s="132">
        <v>22.1</v>
      </c>
      <c r="L28" s="132">
        <v>20.399999999999999</v>
      </c>
      <c r="M28" s="132">
        <v>19</v>
      </c>
      <c r="N28" s="132">
        <v>17.899999999999999</v>
      </c>
      <c r="O28" s="132">
        <v>16.899999999999999</v>
      </c>
      <c r="P28" s="132">
        <v>16</v>
      </c>
      <c r="Q28" s="132">
        <v>15.3</v>
      </c>
      <c r="R28" s="132">
        <v>14.6</v>
      </c>
      <c r="S28" s="132">
        <v>14</v>
      </c>
      <c r="T28" s="132">
        <v>13.5</v>
      </c>
      <c r="U28" s="132">
        <v>13.1</v>
      </c>
    </row>
    <row r="29" spans="1:21" x14ac:dyDescent="0.25">
      <c r="A29" s="85">
        <v>18</v>
      </c>
      <c r="B29" s="132">
        <v>190.7</v>
      </c>
      <c r="C29" s="132">
        <v>97.1</v>
      </c>
      <c r="D29" s="132">
        <v>65.900000000000006</v>
      </c>
      <c r="E29" s="132">
        <v>50.3</v>
      </c>
      <c r="F29" s="132">
        <v>41</v>
      </c>
      <c r="G29" s="132">
        <v>34.799999999999997</v>
      </c>
      <c r="H29" s="132">
        <v>30.4</v>
      </c>
      <c r="I29" s="132">
        <v>27</v>
      </c>
      <c r="J29" s="132">
        <v>24.5</v>
      </c>
      <c r="K29" s="132">
        <v>22.4</v>
      </c>
      <c r="L29" s="132">
        <v>20.7</v>
      </c>
      <c r="M29" s="132">
        <v>19.3</v>
      </c>
      <c r="N29" s="132">
        <v>18.100000000000001</v>
      </c>
      <c r="O29" s="132">
        <v>17.100000000000001</v>
      </c>
      <c r="P29" s="132">
        <v>16.3</v>
      </c>
      <c r="Q29" s="132">
        <v>15.5</v>
      </c>
      <c r="R29" s="132">
        <v>14.8</v>
      </c>
      <c r="S29" s="132">
        <v>14.2</v>
      </c>
      <c r="T29" s="132">
        <v>13.7</v>
      </c>
      <c r="U29" s="132">
        <v>13.3</v>
      </c>
    </row>
    <row r="30" spans="1:21" x14ac:dyDescent="0.25">
      <c r="A30" s="85">
        <v>19</v>
      </c>
      <c r="B30" s="132">
        <v>193.5</v>
      </c>
      <c r="C30" s="132">
        <v>98.5</v>
      </c>
      <c r="D30" s="132">
        <v>66.900000000000006</v>
      </c>
      <c r="E30" s="132">
        <v>51.1</v>
      </c>
      <c r="F30" s="132">
        <v>41.6</v>
      </c>
      <c r="G30" s="132">
        <v>35.299999999999997</v>
      </c>
      <c r="H30" s="132">
        <v>30.8</v>
      </c>
      <c r="I30" s="132">
        <v>27.4</v>
      </c>
      <c r="J30" s="132">
        <v>24.8</v>
      </c>
      <c r="K30" s="132">
        <v>22.7</v>
      </c>
      <c r="L30" s="132">
        <v>21</v>
      </c>
      <c r="M30" s="132">
        <v>19.600000000000001</v>
      </c>
      <c r="N30" s="132">
        <v>18.399999999999999</v>
      </c>
      <c r="O30" s="132">
        <v>17.399999999999999</v>
      </c>
      <c r="P30" s="132">
        <v>16.5</v>
      </c>
      <c r="Q30" s="132">
        <v>15.7</v>
      </c>
      <c r="R30" s="132">
        <v>15.1</v>
      </c>
      <c r="S30" s="132">
        <v>14.5</v>
      </c>
      <c r="T30" s="132">
        <v>13.9</v>
      </c>
      <c r="U30" s="132">
        <v>13.4</v>
      </c>
    </row>
    <row r="31" spans="1:21" x14ac:dyDescent="0.25">
      <c r="A31" s="85">
        <v>20</v>
      </c>
      <c r="B31" s="132">
        <v>196.3</v>
      </c>
      <c r="C31" s="132">
        <v>99.9</v>
      </c>
      <c r="D31" s="132">
        <v>67.900000000000006</v>
      </c>
      <c r="E31" s="132">
        <v>51.8</v>
      </c>
      <c r="F31" s="132">
        <v>42.2</v>
      </c>
      <c r="G31" s="132">
        <v>35.799999999999997</v>
      </c>
      <c r="H31" s="132">
        <v>31.2</v>
      </c>
      <c r="I31" s="132">
        <v>27.8</v>
      </c>
      <c r="J31" s="132">
        <v>25.2</v>
      </c>
      <c r="K31" s="132">
        <v>23.1</v>
      </c>
      <c r="L31" s="132">
        <v>21.3</v>
      </c>
      <c r="M31" s="132">
        <v>19.899999999999999</v>
      </c>
      <c r="N31" s="132">
        <v>18.7</v>
      </c>
      <c r="O31" s="132">
        <v>17.600000000000001</v>
      </c>
      <c r="P31" s="132">
        <v>16.7</v>
      </c>
      <c r="Q31" s="132">
        <v>16</v>
      </c>
      <c r="R31" s="132">
        <v>15.3</v>
      </c>
      <c r="S31" s="132">
        <v>14.7</v>
      </c>
      <c r="T31" s="132">
        <v>14.1</v>
      </c>
      <c r="U31" s="132">
        <v>13.6</v>
      </c>
    </row>
    <row r="32" spans="1:21" x14ac:dyDescent="0.25">
      <c r="A32" s="85">
        <v>21</v>
      </c>
      <c r="B32" s="132">
        <v>199.1</v>
      </c>
      <c r="C32" s="132">
        <v>101.4</v>
      </c>
      <c r="D32" s="132">
        <v>68.8</v>
      </c>
      <c r="E32" s="132">
        <v>52.6</v>
      </c>
      <c r="F32" s="132">
        <v>42.8</v>
      </c>
      <c r="G32" s="132">
        <v>36.299999999999997</v>
      </c>
      <c r="H32" s="132">
        <v>31.7</v>
      </c>
      <c r="I32" s="132">
        <v>28.2</v>
      </c>
      <c r="J32" s="132">
        <v>25.5</v>
      </c>
      <c r="K32" s="132">
        <v>23.4</v>
      </c>
      <c r="L32" s="132">
        <v>21.6</v>
      </c>
      <c r="M32" s="132">
        <v>20.2</v>
      </c>
      <c r="N32" s="132">
        <v>18.899999999999999</v>
      </c>
      <c r="O32" s="132">
        <v>17.899999999999999</v>
      </c>
      <c r="P32" s="132">
        <v>17</v>
      </c>
      <c r="Q32" s="132">
        <v>16.2</v>
      </c>
      <c r="R32" s="132">
        <v>15.5</v>
      </c>
      <c r="S32" s="132">
        <v>14.9</v>
      </c>
      <c r="T32" s="132">
        <v>14.3</v>
      </c>
      <c r="U32" s="132">
        <v>13.8</v>
      </c>
    </row>
    <row r="33" spans="1:21" x14ac:dyDescent="0.25">
      <c r="A33" s="85">
        <v>22</v>
      </c>
      <c r="B33" s="132">
        <v>202</v>
      </c>
      <c r="C33" s="132">
        <v>102.9</v>
      </c>
      <c r="D33" s="132">
        <v>69.8</v>
      </c>
      <c r="E33" s="132">
        <v>53.3</v>
      </c>
      <c r="F33" s="132">
        <v>43.4</v>
      </c>
      <c r="G33" s="132">
        <v>36.9</v>
      </c>
      <c r="H33" s="132">
        <v>32.200000000000003</v>
      </c>
      <c r="I33" s="132">
        <v>28.6</v>
      </c>
      <c r="J33" s="132">
        <v>25.9</v>
      </c>
      <c r="K33" s="132">
        <v>23.7</v>
      </c>
      <c r="L33" s="132">
        <v>21.9</v>
      </c>
      <c r="M33" s="132">
        <v>20.5</v>
      </c>
      <c r="N33" s="132">
        <v>19.2</v>
      </c>
      <c r="O33" s="132">
        <v>18.2</v>
      </c>
      <c r="P33" s="132">
        <v>17.2</v>
      </c>
      <c r="Q33" s="132">
        <v>16.399999999999999</v>
      </c>
      <c r="R33" s="132">
        <v>15.7</v>
      </c>
      <c r="S33" s="132">
        <v>15.1</v>
      </c>
      <c r="T33" s="132">
        <v>14.5</v>
      </c>
      <c r="U33" s="132">
        <v>14</v>
      </c>
    </row>
    <row r="34" spans="1:21" x14ac:dyDescent="0.25">
      <c r="A34" s="85">
        <v>23</v>
      </c>
      <c r="B34" s="132">
        <v>204.9</v>
      </c>
      <c r="C34" s="132">
        <v>104.3</v>
      </c>
      <c r="D34" s="132">
        <v>70.8</v>
      </c>
      <c r="E34" s="132">
        <v>54.1</v>
      </c>
      <c r="F34" s="132">
        <v>44.1</v>
      </c>
      <c r="G34" s="132">
        <v>37.4</v>
      </c>
      <c r="H34" s="132">
        <v>32.6</v>
      </c>
      <c r="I34" s="132">
        <v>29.1</v>
      </c>
      <c r="J34" s="132">
        <v>26.3</v>
      </c>
      <c r="K34" s="132">
        <v>24.1</v>
      </c>
      <c r="L34" s="132">
        <v>22.3</v>
      </c>
      <c r="M34" s="132">
        <v>20.8</v>
      </c>
      <c r="N34" s="132">
        <v>19.5</v>
      </c>
      <c r="O34" s="132">
        <v>18.399999999999999</v>
      </c>
      <c r="P34" s="132">
        <v>17.5</v>
      </c>
      <c r="Q34" s="132">
        <v>16.7</v>
      </c>
      <c r="R34" s="132">
        <v>16</v>
      </c>
      <c r="S34" s="132">
        <v>15.3</v>
      </c>
      <c r="T34" s="132">
        <v>14.8</v>
      </c>
      <c r="U34" s="132">
        <v>14.3</v>
      </c>
    </row>
    <row r="35" spans="1:21" x14ac:dyDescent="0.25">
      <c r="A35" s="85">
        <v>24</v>
      </c>
      <c r="B35" s="132">
        <v>207.8</v>
      </c>
      <c r="C35" s="132">
        <v>105.8</v>
      </c>
      <c r="D35" s="132">
        <v>71.900000000000006</v>
      </c>
      <c r="E35" s="132">
        <v>54.9</v>
      </c>
      <c r="F35" s="132">
        <v>44.7</v>
      </c>
      <c r="G35" s="132">
        <v>37.9</v>
      </c>
      <c r="H35" s="132">
        <v>33.1</v>
      </c>
      <c r="I35" s="132">
        <v>29.5</v>
      </c>
      <c r="J35" s="132">
        <v>26.7</v>
      </c>
      <c r="K35" s="132">
        <v>24.4</v>
      </c>
      <c r="L35" s="132">
        <v>22.6</v>
      </c>
      <c r="M35" s="132">
        <v>21.1</v>
      </c>
      <c r="N35" s="132">
        <v>19.8</v>
      </c>
      <c r="O35" s="132">
        <v>18.7</v>
      </c>
      <c r="P35" s="132">
        <v>17.7</v>
      </c>
      <c r="Q35" s="132">
        <v>16.899999999999999</v>
      </c>
      <c r="R35" s="132">
        <v>16.2</v>
      </c>
      <c r="S35" s="132">
        <v>15.5</v>
      </c>
      <c r="T35" s="132">
        <v>15</v>
      </c>
      <c r="U35" s="132">
        <v>14.5</v>
      </c>
    </row>
    <row r="36" spans="1:21" x14ac:dyDescent="0.25">
      <c r="A36" s="85">
        <v>25</v>
      </c>
      <c r="B36" s="132">
        <v>210.8</v>
      </c>
      <c r="C36" s="132">
        <v>107.4</v>
      </c>
      <c r="D36" s="132">
        <v>72.900000000000006</v>
      </c>
      <c r="E36" s="132">
        <v>55.7</v>
      </c>
      <c r="F36" s="132">
        <v>45.3</v>
      </c>
      <c r="G36" s="132">
        <v>38.5</v>
      </c>
      <c r="H36" s="132">
        <v>33.6</v>
      </c>
      <c r="I36" s="132">
        <v>29.9</v>
      </c>
      <c r="J36" s="132">
        <v>27</v>
      </c>
      <c r="K36" s="132">
        <v>24.8</v>
      </c>
      <c r="L36" s="132">
        <v>22.9</v>
      </c>
      <c r="M36" s="132">
        <v>21.4</v>
      </c>
      <c r="N36" s="132">
        <v>20.100000000000001</v>
      </c>
      <c r="O36" s="132">
        <v>19</v>
      </c>
      <c r="P36" s="132">
        <v>18</v>
      </c>
      <c r="Q36" s="132">
        <v>17.2</v>
      </c>
      <c r="R36" s="132">
        <v>16.399999999999999</v>
      </c>
      <c r="S36" s="132">
        <v>15.8</v>
      </c>
      <c r="T36" s="132">
        <v>15.2</v>
      </c>
      <c r="U36" s="132">
        <v>14.7</v>
      </c>
    </row>
    <row r="37" spans="1:21" x14ac:dyDescent="0.25">
      <c r="A37" s="85">
        <v>26</v>
      </c>
      <c r="B37" s="132">
        <v>213.8</v>
      </c>
      <c r="C37" s="132">
        <v>108.9</v>
      </c>
      <c r="D37" s="132">
        <v>73.900000000000006</v>
      </c>
      <c r="E37" s="132">
        <v>56.5</v>
      </c>
      <c r="F37" s="132">
        <v>46</v>
      </c>
      <c r="G37" s="132">
        <v>39</v>
      </c>
      <c r="H37" s="132">
        <v>34.1</v>
      </c>
      <c r="I37" s="132">
        <v>30.3</v>
      </c>
      <c r="J37" s="132">
        <v>27.4</v>
      </c>
      <c r="K37" s="132">
        <v>25.1</v>
      </c>
      <c r="L37" s="132">
        <v>23.2</v>
      </c>
      <c r="M37" s="132">
        <v>21.7</v>
      </c>
      <c r="N37" s="132">
        <v>20.399999999999999</v>
      </c>
      <c r="O37" s="132">
        <v>19.2</v>
      </c>
      <c r="P37" s="132">
        <v>18.3</v>
      </c>
      <c r="Q37" s="132">
        <v>17.399999999999999</v>
      </c>
      <c r="R37" s="132">
        <v>16.7</v>
      </c>
      <c r="S37" s="132">
        <v>16</v>
      </c>
      <c r="T37" s="132">
        <v>15.4</v>
      </c>
      <c r="U37" s="132">
        <v>14.9</v>
      </c>
    </row>
    <row r="38" spans="1:21" x14ac:dyDescent="0.25">
      <c r="A38" s="85">
        <v>27</v>
      </c>
      <c r="B38" s="132">
        <v>216.9</v>
      </c>
      <c r="C38" s="132">
        <v>110.5</v>
      </c>
      <c r="D38" s="132">
        <v>75</v>
      </c>
      <c r="E38" s="132">
        <v>57.3</v>
      </c>
      <c r="F38" s="132">
        <v>46.7</v>
      </c>
      <c r="G38" s="132">
        <v>39.6</v>
      </c>
      <c r="H38" s="132">
        <v>34.5</v>
      </c>
      <c r="I38" s="132">
        <v>30.8</v>
      </c>
      <c r="J38" s="132">
        <v>27.8</v>
      </c>
      <c r="K38" s="132">
        <v>25.5</v>
      </c>
      <c r="L38" s="132">
        <v>23.6</v>
      </c>
      <c r="M38" s="132">
        <v>22</v>
      </c>
      <c r="N38" s="132">
        <v>20.7</v>
      </c>
      <c r="O38" s="132">
        <v>19.5</v>
      </c>
      <c r="P38" s="132">
        <v>18.5</v>
      </c>
      <c r="Q38" s="132">
        <v>17.7</v>
      </c>
      <c r="R38" s="132">
        <v>16.899999999999999</v>
      </c>
      <c r="S38" s="132">
        <v>16.2</v>
      </c>
      <c r="T38" s="132">
        <v>15.6</v>
      </c>
      <c r="U38" s="132">
        <v>15.1</v>
      </c>
    </row>
    <row r="39" spans="1:21" x14ac:dyDescent="0.25">
      <c r="A39" s="85">
        <v>28</v>
      </c>
      <c r="B39" s="132">
        <v>220</v>
      </c>
      <c r="C39" s="132">
        <v>112</v>
      </c>
      <c r="D39" s="132">
        <v>76.099999999999994</v>
      </c>
      <c r="E39" s="132">
        <v>58.1</v>
      </c>
      <c r="F39" s="132">
        <v>47.3</v>
      </c>
      <c r="G39" s="132">
        <v>40.200000000000003</v>
      </c>
      <c r="H39" s="132">
        <v>35</v>
      </c>
      <c r="I39" s="132">
        <v>31.2</v>
      </c>
      <c r="J39" s="132">
        <v>28.2</v>
      </c>
      <c r="K39" s="132">
        <v>25.9</v>
      </c>
      <c r="L39" s="132">
        <v>23.9</v>
      </c>
      <c r="M39" s="132">
        <v>22.3</v>
      </c>
      <c r="N39" s="132">
        <v>21</v>
      </c>
      <c r="O39" s="132">
        <v>19.8</v>
      </c>
      <c r="P39" s="132">
        <v>18.8</v>
      </c>
      <c r="Q39" s="132">
        <v>17.899999999999999</v>
      </c>
      <c r="R39" s="132">
        <v>17.2</v>
      </c>
      <c r="S39" s="132">
        <v>16.5</v>
      </c>
      <c r="T39" s="132">
        <v>15.9</v>
      </c>
      <c r="U39" s="132">
        <v>15.3</v>
      </c>
    </row>
    <row r="40" spans="1:21" x14ac:dyDescent="0.25">
      <c r="A40" s="85">
        <v>29</v>
      </c>
      <c r="B40" s="132">
        <v>223.2</v>
      </c>
      <c r="C40" s="132">
        <v>113.6</v>
      </c>
      <c r="D40" s="132">
        <v>77.2</v>
      </c>
      <c r="E40" s="132">
        <v>58.9</v>
      </c>
      <c r="F40" s="132">
        <v>48</v>
      </c>
      <c r="G40" s="132">
        <v>40.700000000000003</v>
      </c>
      <c r="H40" s="132">
        <v>35.5</v>
      </c>
      <c r="I40" s="132">
        <v>31.7</v>
      </c>
      <c r="J40" s="132">
        <v>28.6</v>
      </c>
      <c r="K40" s="132">
        <v>26.2</v>
      </c>
      <c r="L40" s="132">
        <v>24.3</v>
      </c>
      <c r="M40" s="132">
        <v>22.6</v>
      </c>
      <c r="N40" s="132">
        <v>21.3</v>
      </c>
      <c r="O40" s="132">
        <v>20.100000000000001</v>
      </c>
      <c r="P40" s="132">
        <v>19.100000000000001</v>
      </c>
      <c r="Q40" s="132">
        <v>18.2</v>
      </c>
      <c r="R40" s="132">
        <v>17.399999999999999</v>
      </c>
      <c r="S40" s="132">
        <v>16.7</v>
      </c>
      <c r="T40" s="132">
        <v>16.100000000000001</v>
      </c>
      <c r="U40" s="132">
        <v>15.6</v>
      </c>
    </row>
    <row r="41" spans="1:21" x14ac:dyDescent="0.25">
      <c r="A41" s="85">
        <v>30</v>
      </c>
      <c r="B41" s="132">
        <v>226.3</v>
      </c>
      <c r="C41" s="132">
        <v>115.3</v>
      </c>
      <c r="D41" s="132">
        <v>78.3</v>
      </c>
      <c r="E41" s="132">
        <v>59.8</v>
      </c>
      <c r="F41" s="132">
        <v>48.7</v>
      </c>
      <c r="G41" s="132">
        <v>41.3</v>
      </c>
      <c r="H41" s="132">
        <v>36.1</v>
      </c>
      <c r="I41" s="132">
        <v>32.1</v>
      </c>
      <c r="J41" s="132">
        <v>29.1</v>
      </c>
      <c r="K41" s="132">
        <v>26.6</v>
      </c>
      <c r="L41" s="132">
        <v>24.6</v>
      </c>
      <c r="M41" s="132">
        <v>23</v>
      </c>
      <c r="N41" s="132">
        <v>21.6</v>
      </c>
      <c r="O41" s="132">
        <v>20.399999999999999</v>
      </c>
      <c r="P41" s="132">
        <v>19.399999999999999</v>
      </c>
      <c r="Q41" s="132">
        <v>18.5</v>
      </c>
      <c r="R41" s="132">
        <v>17.7</v>
      </c>
      <c r="S41" s="132">
        <v>17</v>
      </c>
      <c r="T41" s="132">
        <v>16.3</v>
      </c>
      <c r="U41" s="132">
        <v>15.8</v>
      </c>
    </row>
    <row r="42" spans="1:21" x14ac:dyDescent="0.25">
      <c r="A42" s="85">
        <v>31</v>
      </c>
      <c r="B42" s="132">
        <v>229.6</v>
      </c>
      <c r="C42" s="132">
        <v>116.9</v>
      </c>
      <c r="D42" s="132">
        <v>79.400000000000006</v>
      </c>
      <c r="E42" s="132">
        <v>60.6</v>
      </c>
      <c r="F42" s="132">
        <v>49.4</v>
      </c>
      <c r="G42" s="132">
        <v>41.9</v>
      </c>
      <c r="H42" s="132">
        <v>36.6</v>
      </c>
      <c r="I42" s="132">
        <v>32.6</v>
      </c>
      <c r="J42" s="132">
        <v>29.5</v>
      </c>
      <c r="K42" s="132">
        <v>27</v>
      </c>
      <c r="L42" s="132">
        <v>25</v>
      </c>
      <c r="M42" s="132">
        <v>23.3</v>
      </c>
      <c r="N42" s="132">
        <v>21.9</v>
      </c>
      <c r="O42" s="132">
        <v>20.7</v>
      </c>
      <c r="P42" s="132">
        <v>19.600000000000001</v>
      </c>
      <c r="Q42" s="132">
        <v>18.7</v>
      </c>
      <c r="R42" s="132">
        <v>17.899999999999999</v>
      </c>
      <c r="S42" s="132">
        <v>17.2</v>
      </c>
      <c r="T42" s="132">
        <v>16.600000000000001</v>
      </c>
      <c r="U42" s="132">
        <v>16</v>
      </c>
    </row>
    <row r="43" spans="1:21" x14ac:dyDescent="0.25">
      <c r="A43" s="85">
        <v>32</v>
      </c>
      <c r="B43" s="132">
        <v>232.8</v>
      </c>
      <c r="C43" s="132">
        <v>118.6</v>
      </c>
      <c r="D43" s="132">
        <v>80.5</v>
      </c>
      <c r="E43" s="132">
        <v>61.5</v>
      </c>
      <c r="F43" s="132">
        <v>50.1</v>
      </c>
      <c r="G43" s="132">
        <v>42.5</v>
      </c>
      <c r="H43" s="132">
        <v>37.1</v>
      </c>
      <c r="I43" s="132">
        <v>33.1</v>
      </c>
      <c r="J43" s="132">
        <v>29.9</v>
      </c>
      <c r="K43" s="132">
        <v>27.4</v>
      </c>
      <c r="L43" s="132">
        <v>25.3</v>
      </c>
      <c r="M43" s="132">
        <v>23.6</v>
      </c>
      <c r="N43" s="132">
        <v>22.2</v>
      </c>
      <c r="O43" s="132">
        <v>21</v>
      </c>
      <c r="P43" s="132">
        <v>19.899999999999999</v>
      </c>
      <c r="Q43" s="132">
        <v>19</v>
      </c>
      <c r="R43" s="132">
        <v>18.2</v>
      </c>
      <c r="S43" s="132">
        <v>17.5</v>
      </c>
      <c r="T43" s="132">
        <v>16.8</v>
      </c>
      <c r="U43" s="132">
        <v>16.3</v>
      </c>
    </row>
    <row r="44" spans="1:21" x14ac:dyDescent="0.25">
      <c r="A44" s="85">
        <v>33</v>
      </c>
      <c r="B44" s="132">
        <v>236.2</v>
      </c>
      <c r="C44" s="132">
        <v>120.3</v>
      </c>
      <c r="D44" s="132">
        <v>81.7</v>
      </c>
      <c r="E44" s="132">
        <v>62.4</v>
      </c>
      <c r="F44" s="132">
        <v>50.8</v>
      </c>
      <c r="G44" s="132">
        <v>43.1</v>
      </c>
      <c r="H44" s="132">
        <v>37.6</v>
      </c>
      <c r="I44" s="132">
        <v>33.5</v>
      </c>
      <c r="J44" s="132">
        <v>30.3</v>
      </c>
      <c r="K44" s="132">
        <v>27.8</v>
      </c>
      <c r="L44" s="132">
        <v>25.7</v>
      </c>
      <c r="M44" s="132">
        <v>24</v>
      </c>
      <c r="N44" s="132">
        <v>22.5</v>
      </c>
      <c r="O44" s="132">
        <v>21.3</v>
      </c>
      <c r="P44" s="132">
        <v>20.2</v>
      </c>
      <c r="Q44" s="132">
        <v>19.3</v>
      </c>
      <c r="R44" s="132">
        <v>18.5</v>
      </c>
      <c r="S44" s="132">
        <v>17.7</v>
      </c>
      <c r="T44" s="132">
        <v>17.100000000000001</v>
      </c>
      <c r="U44" s="132">
        <v>16.5</v>
      </c>
    </row>
    <row r="45" spans="1:21" x14ac:dyDescent="0.25">
      <c r="A45" s="85">
        <v>34</v>
      </c>
      <c r="B45" s="132">
        <v>239.5</v>
      </c>
      <c r="C45" s="132">
        <v>122</v>
      </c>
      <c r="D45" s="132">
        <v>82.8</v>
      </c>
      <c r="E45" s="132">
        <v>63.3</v>
      </c>
      <c r="F45" s="132">
        <v>51.6</v>
      </c>
      <c r="G45" s="132">
        <v>43.7</v>
      </c>
      <c r="H45" s="132">
        <v>38.200000000000003</v>
      </c>
      <c r="I45" s="132">
        <v>34</v>
      </c>
      <c r="J45" s="132">
        <v>30.8</v>
      </c>
      <c r="K45" s="132">
        <v>28.2</v>
      </c>
      <c r="L45" s="132">
        <v>26.1</v>
      </c>
      <c r="M45" s="132">
        <v>24.3</v>
      </c>
      <c r="N45" s="132">
        <v>22.9</v>
      </c>
      <c r="O45" s="132">
        <v>21.6</v>
      </c>
      <c r="P45" s="132">
        <v>20.5</v>
      </c>
      <c r="Q45" s="132">
        <v>19.600000000000001</v>
      </c>
      <c r="R45" s="132">
        <v>18.7</v>
      </c>
      <c r="S45" s="132">
        <v>18</v>
      </c>
      <c r="T45" s="132">
        <v>17.3</v>
      </c>
      <c r="U45" s="132">
        <v>16.8</v>
      </c>
    </row>
    <row r="46" spans="1:21" x14ac:dyDescent="0.25">
      <c r="A46" s="85">
        <v>35</v>
      </c>
      <c r="B46" s="132">
        <v>242.9</v>
      </c>
      <c r="C46" s="132">
        <v>123.7</v>
      </c>
      <c r="D46" s="132">
        <v>84</v>
      </c>
      <c r="E46" s="132">
        <v>64.2</v>
      </c>
      <c r="F46" s="132">
        <v>52.3</v>
      </c>
      <c r="G46" s="132">
        <v>44.4</v>
      </c>
      <c r="H46" s="132">
        <v>38.700000000000003</v>
      </c>
      <c r="I46" s="132">
        <v>34.5</v>
      </c>
      <c r="J46" s="132">
        <v>31.2</v>
      </c>
      <c r="K46" s="132">
        <v>28.6</v>
      </c>
      <c r="L46" s="132">
        <v>26.5</v>
      </c>
      <c r="M46" s="132">
        <v>24.7</v>
      </c>
      <c r="N46" s="132">
        <v>23.2</v>
      </c>
      <c r="O46" s="132">
        <v>21.9</v>
      </c>
      <c r="P46" s="132">
        <v>20.8</v>
      </c>
      <c r="Q46" s="132">
        <v>19.899999999999999</v>
      </c>
      <c r="R46" s="132">
        <v>19</v>
      </c>
      <c r="S46" s="132">
        <v>18.3</v>
      </c>
      <c r="T46" s="132">
        <v>17.600000000000001</v>
      </c>
      <c r="U46" s="132">
        <v>17</v>
      </c>
    </row>
    <row r="47" spans="1:21" x14ac:dyDescent="0.25">
      <c r="A47" s="85">
        <v>36</v>
      </c>
      <c r="B47" s="132">
        <v>246.3</v>
      </c>
      <c r="C47" s="132">
        <v>125.5</v>
      </c>
      <c r="D47" s="132">
        <v>85.2</v>
      </c>
      <c r="E47" s="132">
        <v>65.099999999999994</v>
      </c>
      <c r="F47" s="132">
        <v>53</v>
      </c>
      <c r="G47" s="132">
        <v>45</v>
      </c>
      <c r="H47" s="132">
        <v>39.299999999999997</v>
      </c>
      <c r="I47" s="132">
        <v>35</v>
      </c>
      <c r="J47" s="132">
        <v>31.7</v>
      </c>
      <c r="K47" s="132">
        <v>29</v>
      </c>
      <c r="L47" s="132">
        <v>26.9</v>
      </c>
      <c r="M47" s="132">
        <v>25.1</v>
      </c>
      <c r="N47" s="132">
        <v>23.5</v>
      </c>
      <c r="O47" s="132">
        <v>22.2</v>
      </c>
      <c r="P47" s="132">
        <v>21.1</v>
      </c>
      <c r="Q47" s="132">
        <v>20.100000000000001</v>
      </c>
      <c r="R47" s="132">
        <v>19.3</v>
      </c>
      <c r="S47" s="132">
        <v>18.5</v>
      </c>
      <c r="T47" s="132">
        <v>17.899999999999999</v>
      </c>
      <c r="U47" s="132">
        <v>17.3</v>
      </c>
    </row>
    <row r="48" spans="1:21" x14ac:dyDescent="0.25">
      <c r="A48" s="85">
        <v>37</v>
      </c>
      <c r="B48" s="132">
        <v>249.8</v>
      </c>
      <c r="C48" s="132">
        <v>127.3</v>
      </c>
      <c r="D48" s="132">
        <v>86.4</v>
      </c>
      <c r="E48" s="132">
        <v>66</v>
      </c>
      <c r="F48" s="132">
        <v>53.8</v>
      </c>
      <c r="G48" s="132">
        <v>45.7</v>
      </c>
      <c r="H48" s="132">
        <v>39.799999999999997</v>
      </c>
      <c r="I48" s="132">
        <v>35.5</v>
      </c>
      <c r="J48" s="132">
        <v>32.1</v>
      </c>
      <c r="K48" s="132">
        <v>29.4</v>
      </c>
      <c r="L48" s="132">
        <v>27.2</v>
      </c>
      <c r="M48" s="132">
        <v>25.4</v>
      </c>
      <c r="N48" s="132">
        <v>23.9</v>
      </c>
      <c r="O48" s="132">
        <v>22.6</v>
      </c>
      <c r="P48" s="132">
        <v>21.4</v>
      </c>
      <c r="Q48" s="132">
        <v>20.399999999999999</v>
      </c>
      <c r="R48" s="132">
        <v>19.600000000000001</v>
      </c>
      <c r="S48" s="132">
        <v>18.8</v>
      </c>
      <c r="T48" s="132">
        <v>18.100000000000001</v>
      </c>
      <c r="U48" s="132">
        <v>17.5</v>
      </c>
    </row>
    <row r="49" spans="1:21" x14ac:dyDescent="0.25">
      <c r="A49" s="85">
        <v>38</v>
      </c>
      <c r="B49" s="132">
        <v>253.4</v>
      </c>
      <c r="C49" s="132">
        <v>129.1</v>
      </c>
      <c r="D49" s="132">
        <v>87.6</v>
      </c>
      <c r="E49" s="132">
        <v>67</v>
      </c>
      <c r="F49" s="132">
        <v>54.6</v>
      </c>
      <c r="G49" s="132">
        <v>46.3</v>
      </c>
      <c r="H49" s="132">
        <v>40.4</v>
      </c>
      <c r="I49" s="132">
        <v>36</v>
      </c>
      <c r="J49" s="132">
        <v>32.6</v>
      </c>
      <c r="K49" s="132">
        <v>29.9</v>
      </c>
      <c r="L49" s="132">
        <v>27.6</v>
      </c>
      <c r="M49" s="132">
        <v>25.8</v>
      </c>
      <c r="N49" s="132">
        <v>24.2</v>
      </c>
      <c r="O49" s="132">
        <v>22.9</v>
      </c>
      <c r="P49" s="132">
        <v>21.8</v>
      </c>
      <c r="Q49" s="132">
        <v>20.8</v>
      </c>
      <c r="R49" s="132">
        <v>19.899999999999999</v>
      </c>
      <c r="S49" s="132">
        <v>19.100000000000001</v>
      </c>
      <c r="T49" s="132">
        <v>18.399999999999999</v>
      </c>
      <c r="U49" s="132">
        <v>17.8</v>
      </c>
    </row>
    <row r="50" spans="1:21" x14ac:dyDescent="0.25">
      <c r="A50" s="85">
        <v>39</v>
      </c>
      <c r="B50" s="132">
        <v>256.89999999999998</v>
      </c>
      <c r="C50" s="132">
        <v>130.9</v>
      </c>
      <c r="D50" s="132">
        <v>88.9</v>
      </c>
      <c r="E50" s="132">
        <v>67.900000000000006</v>
      </c>
      <c r="F50" s="132">
        <v>55.3</v>
      </c>
      <c r="G50" s="132">
        <v>47</v>
      </c>
      <c r="H50" s="132">
        <v>41</v>
      </c>
      <c r="I50" s="132">
        <v>36.5</v>
      </c>
      <c r="J50" s="132">
        <v>33.1</v>
      </c>
      <c r="K50" s="132">
        <v>30.3</v>
      </c>
      <c r="L50" s="132">
        <v>28</v>
      </c>
      <c r="M50" s="132">
        <v>26.2</v>
      </c>
      <c r="N50" s="132">
        <v>24.6</v>
      </c>
      <c r="O50" s="132">
        <v>23.2</v>
      </c>
      <c r="P50" s="132">
        <v>22.1</v>
      </c>
      <c r="Q50" s="132">
        <v>21.1</v>
      </c>
      <c r="R50" s="132">
        <v>20.2</v>
      </c>
      <c r="S50" s="132">
        <v>19.399999999999999</v>
      </c>
      <c r="T50" s="132">
        <v>18.7</v>
      </c>
      <c r="U50" s="132">
        <v>18.100000000000001</v>
      </c>
    </row>
    <row r="51" spans="1:21" x14ac:dyDescent="0.25">
      <c r="A51" s="85">
        <v>40</v>
      </c>
      <c r="B51" s="132">
        <v>260.60000000000002</v>
      </c>
      <c r="C51" s="132">
        <v>132.69999999999999</v>
      </c>
      <c r="D51" s="132">
        <v>90.2</v>
      </c>
      <c r="E51" s="132">
        <v>68.900000000000006</v>
      </c>
      <c r="F51" s="132">
        <v>56.1</v>
      </c>
      <c r="G51" s="132">
        <v>47.7</v>
      </c>
      <c r="H51" s="132">
        <v>41.6</v>
      </c>
      <c r="I51" s="132">
        <v>37.1</v>
      </c>
      <c r="J51" s="132">
        <v>33.6</v>
      </c>
      <c r="K51" s="132">
        <v>30.7</v>
      </c>
      <c r="L51" s="132">
        <v>28.5</v>
      </c>
      <c r="M51" s="132">
        <v>26.6</v>
      </c>
      <c r="N51" s="132">
        <v>25</v>
      </c>
      <c r="O51" s="132">
        <v>23.6</v>
      </c>
      <c r="P51" s="132">
        <v>22.4</v>
      </c>
      <c r="Q51" s="132">
        <v>21.4</v>
      </c>
      <c r="R51" s="132">
        <v>20.5</v>
      </c>
      <c r="S51" s="132">
        <v>19.7</v>
      </c>
      <c r="T51" s="132">
        <v>19</v>
      </c>
      <c r="U51" s="132">
        <v>18.399999999999999</v>
      </c>
    </row>
    <row r="52" spans="1:21" x14ac:dyDescent="0.25">
      <c r="A52" s="85">
        <v>41</v>
      </c>
      <c r="B52" s="132">
        <v>264.3</v>
      </c>
      <c r="C52" s="132">
        <v>134.6</v>
      </c>
      <c r="D52" s="132">
        <v>91.5</v>
      </c>
      <c r="E52" s="132">
        <v>69.900000000000006</v>
      </c>
      <c r="F52" s="132">
        <v>56.9</v>
      </c>
      <c r="G52" s="132">
        <v>48.3</v>
      </c>
      <c r="H52" s="132">
        <v>42.2</v>
      </c>
      <c r="I52" s="132">
        <v>37.6</v>
      </c>
      <c r="J52" s="132">
        <v>34</v>
      </c>
      <c r="K52" s="132">
        <v>31.2</v>
      </c>
      <c r="L52" s="132">
        <v>28.9</v>
      </c>
      <c r="M52" s="132">
        <v>27</v>
      </c>
      <c r="N52" s="132">
        <v>25.3</v>
      </c>
      <c r="O52" s="132">
        <v>24</v>
      </c>
      <c r="P52" s="132">
        <v>22.8</v>
      </c>
      <c r="Q52" s="132">
        <v>21.7</v>
      </c>
      <c r="R52" s="132">
        <v>20.8</v>
      </c>
      <c r="S52" s="132">
        <v>20</v>
      </c>
      <c r="T52" s="132">
        <v>19.3</v>
      </c>
      <c r="U52" s="132">
        <v>18.7</v>
      </c>
    </row>
    <row r="53" spans="1:21" x14ac:dyDescent="0.25">
      <c r="A53" s="85">
        <v>42</v>
      </c>
      <c r="B53" s="132">
        <v>268</v>
      </c>
      <c r="C53" s="132">
        <v>136.5</v>
      </c>
      <c r="D53" s="132">
        <v>92.8</v>
      </c>
      <c r="E53" s="132">
        <v>70.900000000000006</v>
      </c>
      <c r="F53" s="132">
        <v>57.8</v>
      </c>
      <c r="G53" s="132">
        <v>49</v>
      </c>
      <c r="H53" s="132">
        <v>42.8</v>
      </c>
      <c r="I53" s="132">
        <v>38.200000000000003</v>
      </c>
      <c r="J53" s="132">
        <v>34.5</v>
      </c>
      <c r="K53" s="132">
        <v>31.7</v>
      </c>
      <c r="L53" s="132">
        <v>29.3</v>
      </c>
      <c r="M53" s="132">
        <v>27.4</v>
      </c>
      <c r="N53" s="132">
        <v>25.7</v>
      </c>
      <c r="O53" s="132">
        <v>24.3</v>
      </c>
      <c r="P53" s="132">
        <v>23.1</v>
      </c>
      <c r="Q53" s="132">
        <v>22.1</v>
      </c>
      <c r="R53" s="132">
        <v>21.1</v>
      </c>
      <c r="S53" s="132">
        <v>20.3</v>
      </c>
      <c r="T53" s="132">
        <v>19.600000000000001</v>
      </c>
      <c r="U53" s="132">
        <v>19</v>
      </c>
    </row>
    <row r="54" spans="1:21" x14ac:dyDescent="0.25">
      <c r="A54" s="85">
        <v>43</v>
      </c>
      <c r="B54" s="132">
        <v>271.8</v>
      </c>
      <c r="C54" s="132">
        <v>138.5</v>
      </c>
      <c r="D54" s="132">
        <v>94.1</v>
      </c>
      <c r="E54" s="132">
        <v>71.900000000000006</v>
      </c>
      <c r="F54" s="132">
        <v>58.6</v>
      </c>
      <c r="G54" s="132">
        <v>49.7</v>
      </c>
      <c r="H54" s="132">
        <v>43.4</v>
      </c>
      <c r="I54" s="132">
        <v>38.700000000000003</v>
      </c>
      <c r="J54" s="132">
        <v>35</v>
      </c>
      <c r="K54" s="132">
        <v>32.1</v>
      </c>
      <c r="L54" s="132">
        <v>29.7</v>
      </c>
      <c r="M54" s="132">
        <v>27.8</v>
      </c>
      <c r="N54" s="132">
        <v>26.1</v>
      </c>
      <c r="O54" s="132">
        <v>24.7</v>
      </c>
      <c r="P54" s="132">
        <v>23.5</v>
      </c>
      <c r="Q54" s="132">
        <v>22.4</v>
      </c>
      <c r="R54" s="132">
        <v>21.5</v>
      </c>
      <c r="S54" s="132">
        <v>20.7</v>
      </c>
      <c r="T54" s="132">
        <v>19.899999999999999</v>
      </c>
      <c r="U54" s="132">
        <v>19.3</v>
      </c>
    </row>
    <row r="55" spans="1:21" x14ac:dyDescent="0.25">
      <c r="A55" s="85">
        <v>44</v>
      </c>
      <c r="B55" s="132">
        <v>275.60000000000002</v>
      </c>
      <c r="C55" s="132">
        <v>140.4</v>
      </c>
      <c r="D55" s="132">
        <v>95.4</v>
      </c>
      <c r="E55" s="132">
        <v>72.900000000000006</v>
      </c>
      <c r="F55" s="132">
        <v>59.4</v>
      </c>
      <c r="G55" s="132">
        <v>50.5</v>
      </c>
      <c r="H55" s="132">
        <v>44.1</v>
      </c>
      <c r="I55" s="132">
        <v>39.299999999999997</v>
      </c>
      <c r="J55" s="132">
        <v>35.6</v>
      </c>
      <c r="K55" s="132">
        <v>32.6</v>
      </c>
      <c r="L55" s="132">
        <v>30.2</v>
      </c>
      <c r="M55" s="132">
        <v>28.2</v>
      </c>
      <c r="N55" s="132">
        <v>26.5</v>
      </c>
      <c r="O55" s="132">
        <v>25.1</v>
      </c>
      <c r="P55" s="132">
        <v>23.8</v>
      </c>
      <c r="Q55" s="132">
        <v>22.8</v>
      </c>
      <c r="R55" s="132">
        <v>21.8</v>
      </c>
      <c r="S55" s="132">
        <v>21</v>
      </c>
      <c r="T55" s="132">
        <v>20.3</v>
      </c>
      <c r="U55" s="132">
        <v>19.600000000000001</v>
      </c>
    </row>
    <row r="56" spans="1:21" x14ac:dyDescent="0.25">
      <c r="A56" s="85">
        <v>45</v>
      </c>
      <c r="B56" s="132">
        <v>279.5</v>
      </c>
      <c r="C56" s="132">
        <v>142.4</v>
      </c>
      <c r="D56" s="132">
        <v>96.8</v>
      </c>
      <c r="E56" s="132">
        <v>74</v>
      </c>
      <c r="F56" s="132">
        <v>60.3</v>
      </c>
      <c r="G56" s="132">
        <v>51.2</v>
      </c>
      <c r="H56" s="132">
        <v>44.7</v>
      </c>
      <c r="I56" s="132">
        <v>39.9</v>
      </c>
      <c r="J56" s="132">
        <v>36.1</v>
      </c>
      <c r="K56" s="132">
        <v>33.1</v>
      </c>
      <c r="L56" s="132">
        <v>30.7</v>
      </c>
      <c r="M56" s="132">
        <v>28.6</v>
      </c>
      <c r="N56" s="132">
        <v>26.9</v>
      </c>
      <c r="O56" s="132">
        <v>25.5</v>
      </c>
      <c r="P56" s="132">
        <v>24.2</v>
      </c>
      <c r="Q56" s="132">
        <v>23.1</v>
      </c>
      <c r="R56" s="132">
        <v>22.2</v>
      </c>
      <c r="S56" s="132">
        <v>21.4</v>
      </c>
      <c r="T56" s="132">
        <v>20.6</v>
      </c>
      <c r="U56" s="132">
        <v>20</v>
      </c>
    </row>
    <row r="57" spans="1:21" x14ac:dyDescent="0.25">
      <c r="A57" s="85">
        <v>46</v>
      </c>
      <c r="B57" s="132">
        <v>283.5</v>
      </c>
      <c r="C57" s="132">
        <v>144.5</v>
      </c>
      <c r="D57" s="132">
        <v>98.2</v>
      </c>
      <c r="E57" s="132">
        <v>75</v>
      </c>
      <c r="F57" s="132">
        <v>61.2</v>
      </c>
      <c r="G57" s="132">
        <v>51.9</v>
      </c>
      <c r="H57" s="132">
        <v>45.4</v>
      </c>
      <c r="I57" s="132">
        <v>40.5</v>
      </c>
      <c r="J57" s="132">
        <v>36.6</v>
      </c>
      <c r="K57" s="132">
        <v>33.6</v>
      </c>
      <c r="L57" s="132">
        <v>31.1</v>
      </c>
      <c r="M57" s="132">
        <v>29.1</v>
      </c>
      <c r="N57" s="132">
        <v>27.4</v>
      </c>
      <c r="O57" s="132">
        <v>25.9</v>
      </c>
      <c r="P57" s="132">
        <v>24.6</v>
      </c>
      <c r="Q57" s="132">
        <v>23.5</v>
      </c>
      <c r="R57" s="132">
        <v>22.6</v>
      </c>
      <c r="S57" s="132">
        <v>21.7</v>
      </c>
      <c r="T57" s="132">
        <v>21</v>
      </c>
      <c r="U57" s="132">
        <v>20.3</v>
      </c>
    </row>
    <row r="58" spans="1:21" x14ac:dyDescent="0.25">
      <c r="A58" s="85">
        <v>47</v>
      </c>
      <c r="B58" s="132">
        <v>287.5</v>
      </c>
      <c r="C58" s="132">
        <v>146.5</v>
      </c>
      <c r="D58" s="132">
        <v>99.6</v>
      </c>
      <c r="E58" s="132">
        <v>76.099999999999994</v>
      </c>
      <c r="F58" s="132">
        <v>62.1</v>
      </c>
      <c r="G58" s="132">
        <v>52.7</v>
      </c>
      <c r="H58" s="132">
        <v>46</v>
      </c>
      <c r="I58" s="132">
        <v>41.1</v>
      </c>
      <c r="J58" s="132">
        <v>37.200000000000003</v>
      </c>
      <c r="K58" s="132">
        <v>34.1</v>
      </c>
      <c r="L58" s="132">
        <v>31.6</v>
      </c>
      <c r="M58" s="132">
        <v>29.6</v>
      </c>
      <c r="N58" s="132">
        <v>27.8</v>
      </c>
      <c r="O58" s="132">
        <v>26.3</v>
      </c>
      <c r="P58" s="132">
        <v>25</v>
      </c>
      <c r="Q58" s="132">
        <v>23.9</v>
      </c>
      <c r="R58" s="132">
        <v>23</v>
      </c>
      <c r="S58" s="132">
        <v>22.1</v>
      </c>
      <c r="T58" s="132">
        <v>21.4</v>
      </c>
      <c r="U58" s="132"/>
    </row>
    <row r="59" spans="1:21" x14ac:dyDescent="0.25">
      <c r="A59" s="85">
        <v>48</v>
      </c>
      <c r="B59" s="132">
        <v>291.60000000000002</v>
      </c>
      <c r="C59" s="132">
        <v>148.6</v>
      </c>
      <c r="D59" s="132">
        <v>101</v>
      </c>
      <c r="E59" s="132">
        <v>77.2</v>
      </c>
      <c r="F59" s="132">
        <v>63</v>
      </c>
      <c r="G59" s="132">
        <v>53.5</v>
      </c>
      <c r="H59" s="132">
        <v>46.8</v>
      </c>
      <c r="I59" s="132">
        <v>41.7</v>
      </c>
      <c r="J59" s="132">
        <v>37.799999999999997</v>
      </c>
      <c r="K59" s="132">
        <v>34.700000000000003</v>
      </c>
      <c r="L59" s="132">
        <v>32.1</v>
      </c>
      <c r="M59" s="132">
        <v>30</v>
      </c>
      <c r="N59" s="132">
        <v>28.3</v>
      </c>
      <c r="O59" s="132">
        <v>26.8</v>
      </c>
      <c r="P59" s="132">
        <v>25.5</v>
      </c>
      <c r="Q59" s="132">
        <v>24.4</v>
      </c>
      <c r="R59" s="132">
        <v>23.4</v>
      </c>
      <c r="S59" s="132">
        <v>22.5</v>
      </c>
      <c r="T59" s="132"/>
      <c r="U59" s="132"/>
    </row>
    <row r="60" spans="1:21" x14ac:dyDescent="0.25">
      <c r="A60" s="85">
        <v>49</v>
      </c>
      <c r="B60" s="132">
        <v>295.8</v>
      </c>
      <c r="C60" s="132">
        <v>150.80000000000001</v>
      </c>
      <c r="D60" s="132">
        <v>102.5</v>
      </c>
      <c r="E60" s="132">
        <v>78.400000000000006</v>
      </c>
      <c r="F60" s="132">
        <v>63.9</v>
      </c>
      <c r="G60" s="132">
        <v>54.3</v>
      </c>
      <c r="H60" s="132">
        <v>47.5</v>
      </c>
      <c r="I60" s="132">
        <v>42.4</v>
      </c>
      <c r="J60" s="132">
        <v>38.4</v>
      </c>
      <c r="K60" s="132">
        <v>35.200000000000003</v>
      </c>
      <c r="L60" s="132">
        <v>32.700000000000003</v>
      </c>
      <c r="M60" s="132">
        <v>30.5</v>
      </c>
      <c r="N60" s="132">
        <v>28.8</v>
      </c>
      <c r="O60" s="132">
        <v>27.2</v>
      </c>
      <c r="P60" s="132">
        <v>25.9</v>
      </c>
      <c r="Q60" s="132">
        <v>24.8</v>
      </c>
      <c r="R60" s="132">
        <v>23.8</v>
      </c>
      <c r="S60" s="132"/>
      <c r="T60" s="132"/>
      <c r="U60" s="132"/>
    </row>
    <row r="61" spans="1:21" x14ac:dyDescent="0.25">
      <c r="A61" s="85">
        <v>50</v>
      </c>
      <c r="B61" s="132">
        <v>300.10000000000002</v>
      </c>
      <c r="C61" s="132">
        <v>153</v>
      </c>
      <c r="D61" s="132">
        <v>104</v>
      </c>
      <c r="E61" s="132">
        <v>79.599999999999994</v>
      </c>
      <c r="F61" s="132">
        <v>64.900000000000006</v>
      </c>
      <c r="G61" s="132">
        <v>55.2</v>
      </c>
      <c r="H61" s="132">
        <v>48.2</v>
      </c>
      <c r="I61" s="132">
        <v>43.1</v>
      </c>
      <c r="J61" s="132">
        <v>39</v>
      </c>
      <c r="K61" s="132">
        <v>35.799999999999997</v>
      </c>
      <c r="L61" s="132">
        <v>33.200000000000003</v>
      </c>
      <c r="M61" s="132">
        <v>31.1</v>
      </c>
      <c r="N61" s="132">
        <v>29.3</v>
      </c>
      <c r="O61" s="132">
        <v>27.7</v>
      </c>
      <c r="P61" s="132">
        <v>26.4</v>
      </c>
      <c r="Q61" s="132">
        <v>25.2</v>
      </c>
      <c r="R61" s="132"/>
      <c r="S61" s="132"/>
      <c r="T61" s="132"/>
      <c r="U61" s="132"/>
    </row>
    <row r="62" spans="1:21" x14ac:dyDescent="0.25">
      <c r="A62" s="85">
        <v>51</v>
      </c>
      <c r="B62" s="132">
        <v>304.39999999999998</v>
      </c>
      <c r="C62" s="132">
        <v>155.30000000000001</v>
      </c>
      <c r="D62" s="132">
        <v>105.6</v>
      </c>
      <c r="E62" s="132">
        <v>80.8</v>
      </c>
      <c r="F62" s="132">
        <v>65.900000000000006</v>
      </c>
      <c r="G62" s="132">
        <v>56.1</v>
      </c>
      <c r="H62" s="132">
        <v>49</v>
      </c>
      <c r="I62" s="132">
        <v>43.8</v>
      </c>
      <c r="J62" s="132">
        <v>39.700000000000003</v>
      </c>
      <c r="K62" s="132">
        <v>36.4</v>
      </c>
      <c r="L62" s="132">
        <v>33.799999999999997</v>
      </c>
      <c r="M62" s="132">
        <v>31.6</v>
      </c>
      <c r="N62" s="132">
        <v>29.8</v>
      </c>
      <c r="O62" s="132">
        <v>28.2</v>
      </c>
      <c r="P62" s="132">
        <v>26.9</v>
      </c>
      <c r="Q62" s="132"/>
      <c r="R62" s="132"/>
      <c r="S62" s="132"/>
      <c r="T62" s="132"/>
      <c r="U62" s="132"/>
    </row>
    <row r="63" spans="1:21" x14ac:dyDescent="0.25">
      <c r="A63" s="85">
        <v>52</v>
      </c>
      <c r="B63" s="132">
        <v>308.89999999999998</v>
      </c>
      <c r="C63" s="132">
        <v>157.6</v>
      </c>
      <c r="D63" s="132">
        <v>107.2</v>
      </c>
      <c r="E63" s="132">
        <v>82</v>
      </c>
      <c r="F63" s="132">
        <v>67</v>
      </c>
      <c r="G63" s="132">
        <v>56.9</v>
      </c>
      <c r="H63" s="132">
        <v>49.8</v>
      </c>
      <c r="I63" s="132">
        <v>44.5</v>
      </c>
      <c r="J63" s="132">
        <v>40.4</v>
      </c>
      <c r="K63" s="132">
        <v>37.1</v>
      </c>
      <c r="L63" s="132">
        <v>34.4</v>
      </c>
      <c r="M63" s="132">
        <v>32.200000000000003</v>
      </c>
      <c r="N63" s="132">
        <v>30.3</v>
      </c>
      <c r="O63" s="132">
        <v>28.7</v>
      </c>
      <c r="P63" s="132"/>
      <c r="Q63" s="132"/>
      <c r="R63" s="132"/>
      <c r="S63" s="132"/>
      <c r="T63" s="132"/>
      <c r="U63" s="132"/>
    </row>
    <row r="64" spans="1:21" x14ac:dyDescent="0.25">
      <c r="A64" s="85">
        <v>53</v>
      </c>
      <c r="B64" s="132">
        <v>313.3</v>
      </c>
      <c r="C64" s="132">
        <v>159.9</v>
      </c>
      <c r="D64" s="132">
        <v>108.8</v>
      </c>
      <c r="E64" s="132">
        <v>83.3</v>
      </c>
      <c r="F64" s="132">
        <v>68</v>
      </c>
      <c r="G64" s="132">
        <v>57.9</v>
      </c>
      <c r="H64" s="132">
        <v>50.6</v>
      </c>
      <c r="I64" s="132">
        <v>45.2</v>
      </c>
      <c r="J64" s="132">
        <v>41</v>
      </c>
      <c r="K64" s="132">
        <v>37.700000000000003</v>
      </c>
      <c r="L64" s="132">
        <v>35</v>
      </c>
      <c r="M64" s="132">
        <v>32.700000000000003</v>
      </c>
      <c r="N64" s="132">
        <v>30.9</v>
      </c>
      <c r="O64" s="132"/>
      <c r="P64" s="132"/>
      <c r="Q64" s="132"/>
      <c r="R64" s="132"/>
      <c r="S64" s="132"/>
      <c r="T64" s="132"/>
      <c r="U64" s="132"/>
    </row>
    <row r="65" spans="1:21" x14ac:dyDescent="0.25">
      <c r="A65" s="85">
        <v>54</v>
      </c>
      <c r="B65" s="132">
        <v>317.89999999999998</v>
      </c>
      <c r="C65" s="132">
        <v>162.30000000000001</v>
      </c>
      <c r="D65" s="132">
        <v>110.4</v>
      </c>
      <c r="E65" s="132">
        <v>84.6</v>
      </c>
      <c r="F65" s="132">
        <v>69.099999999999994</v>
      </c>
      <c r="G65" s="132">
        <v>58.8</v>
      </c>
      <c r="H65" s="132">
        <v>51.4</v>
      </c>
      <c r="I65" s="132">
        <v>46</v>
      </c>
      <c r="J65" s="132">
        <v>41.7</v>
      </c>
      <c r="K65" s="132">
        <v>38.4</v>
      </c>
      <c r="L65" s="132">
        <v>35.6</v>
      </c>
      <c r="M65" s="132">
        <v>33.4</v>
      </c>
      <c r="N65" s="132"/>
      <c r="O65" s="132"/>
      <c r="P65" s="132"/>
      <c r="Q65" s="132"/>
      <c r="R65" s="132"/>
      <c r="S65" s="132"/>
      <c r="T65" s="132"/>
      <c r="U65" s="132"/>
    </row>
    <row r="66" spans="1:21" x14ac:dyDescent="0.25">
      <c r="A66" s="85">
        <v>55</v>
      </c>
      <c r="B66" s="132">
        <v>322.60000000000002</v>
      </c>
      <c r="C66" s="132">
        <v>164.7</v>
      </c>
      <c r="D66" s="132">
        <v>112.1</v>
      </c>
      <c r="E66" s="132">
        <v>85.9</v>
      </c>
      <c r="F66" s="132">
        <v>70.2</v>
      </c>
      <c r="G66" s="132">
        <v>59.7</v>
      </c>
      <c r="H66" s="132">
        <v>52.3</v>
      </c>
      <c r="I66" s="132">
        <v>46.7</v>
      </c>
      <c r="J66" s="132">
        <v>42.4</v>
      </c>
      <c r="K66" s="132">
        <v>39</v>
      </c>
      <c r="L66" s="132">
        <v>36.299999999999997</v>
      </c>
      <c r="M66" s="132"/>
      <c r="N66" s="132"/>
      <c r="O66" s="132"/>
      <c r="P66" s="132"/>
      <c r="Q66" s="132"/>
      <c r="R66" s="132"/>
      <c r="S66" s="132"/>
      <c r="T66" s="132"/>
      <c r="U66" s="132"/>
    </row>
    <row r="67" spans="1:21" x14ac:dyDescent="0.25">
      <c r="A67" s="85">
        <v>56</v>
      </c>
      <c r="B67" s="132">
        <v>327.39999999999998</v>
      </c>
      <c r="C67" s="132">
        <v>167.2</v>
      </c>
      <c r="D67" s="132">
        <v>113.9</v>
      </c>
      <c r="E67" s="132">
        <v>87.3</v>
      </c>
      <c r="F67" s="132">
        <v>71.3</v>
      </c>
      <c r="G67" s="132">
        <v>60.7</v>
      </c>
      <c r="H67" s="132">
        <v>53.2</v>
      </c>
      <c r="I67" s="132">
        <v>47.5</v>
      </c>
      <c r="J67" s="132">
        <v>43.2</v>
      </c>
      <c r="K67" s="132">
        <v>39.700000000000003</v>
      </c>
      <c r="L67" s="132"/>
      <c r="M67" s="132"/>
      <c r="N67" s="132"/>
      <c r="O67" s="132"/>
      <c r="P67" s="132"/>
      <c r="Q67" s="132"/>
      <c r="R67" s="132"/>
      <c r="S67" s="132"/>
      <c r="T67" s="132"/>
      <c r="U67" s="132"/>
    </row>
    <row r="68" spans="1:21" x14ac:dyDescent="0.25">
      <c r="A68" s="85">
        <v>57</v>
      </c>
      <c r="B68" s="132">
        <v>332.3</v>
      </c>
      <c r="C68" s="132">
        <v>169.8</v>
      </c>
      <c r="D68" s="132">
        <v>115.7</v>
      </c>
      <c r="E68" s="132">
        <v>88.7</v>
      </c>
      <c r="F68" s="132">
        <v>72.5</v>
      </c>
      <c r="G68" s="132">
        <v>61.7</v>
      </c>
      <c r="H68" s="132">
        <v>54.1</v>
      </c>
      <c r="I68" s="132">
        <v>48.4</v>
      </c>
      <c r="J68" s="132">
        <v>44</v>
      </c>
      <c r="K68" s="132"/>
      <c r="L68" s="132"/>
      <c r="M68" s="132"/>
      <c r="N68" s="132"/>
      <c r="O68" s="132"/>
      <c r="P68" s="132"/>
      <c r="Q68" s="132"/>
      <c r="R68" s="132"/>
      <c r="S68" s="132"/>
      <c r="T68" s="132"/>
      <c r="U68" s="132"/>
    </row>
    <row r="69" spans="1:21" x14ac:dyDescent="0.25">
      <c r="A69" s="85">
        <v>58</v>
      </c>
      <c r="B69" s="132">
        <v>337.4</v>
      </c>
      <c r="C69" s="132">
        <v>172.5</v>
      </c>
      <c r="D69" s="132">
        <v>117.5</v>
      </c>
      <c r="E69" s="132">
        <v>90.1</v>
      </c>
      <c r="F69" s="132">
        <v>73.7</v>
      </c>
      <c r="G69" s="132">
        <v>62.8</v>
      </c>
      <c r="H69" s="132">
        <v>55</v>
      </c>
      <c r="I69" s="132">
        <v>49.3</v>
      </c>
      <c r="J69" s="132"/>
      <c r="K69" s="132"/>
      <c r="L69" s="132"/>
      <c r="M69" s="132"/>
      <c r="N69" s="132"/>
      <c r="O69" s="132"/>
      <c r="P69" s="132"/>
      <c r="Q69" s="132"/>
      <c r="R69" s="132"/>
      <c r="S69" s="132"/>
      <c r="T69" s="132"/>
      <c r="U69" s="132"/>
    </row>
    <row r="70" spans="1:21" x14ac:dyDescent="0.25">
      <c r="A70" s="85">
        <v>59</v>
      </c>
      <c r="B70" s="132">
        <v>342.7</v>
      </c>
      <c r="C70" s="132">
        <v>175.2</v>
      </c>
      <c r="D70" s="132">
        <v>119.4</v>
      </c>
      <c r="E70" s="132">
        <v>91.6</v>
      </c>
      <c r="F70" s="132">
        <v>74.900000000000006</v>
      </c>
      <c r="G70" s="132">
        <v>63.9</v>
      </c>
      <c r="H70" s="132">
        <v>56</v>
      </c>
      <c r="I70" s="132"/>
      <c r="J70" s="132"/>
      <c r="K70" s="132"/>
      <c r="L70" s="132"/>
      <c r="M70" s="132"/>
      <c r="N70" s="132"/>
      <c r="O70" s="132"/>
      <c r="P70" s="132"/>
      <c r="Q70" s="132"/>
      <c r="R70" s="132"/>
      <c r="S70" s="132"/>
      <c r="T70" s="132"/>
      <c r="U70" s="132"/>
    </row>
    <row r="71" spans="1:21" x14ac:dyDescent="0.25">
      <c r="A71" s="85">
        <v>60</v>
      </c>
      <c r="B71" s="132">
        <v>348.2</v>
      </c>
      <c r="C71" s="132">
        <v>178.1</v>
      </c>
      <c r="D71" s="132">
        <v>121.4</v>
      </c>
      <c r="E71" s="132">
        <v>93.2</v>
      </c>
      <c r="F71" s="132">
        <v>76.2</v>
      </c>
      <c r="G71" s="132">
        <v>65</v>
      </c>
      <c r="H71" s="132"/>
      <c r="I71" s="132"/>
      <c r="J71" s="132"/>
      <c r="K71" s="132"/>
      <c r="L71" s="132"/>
      <c r="M71" s="132"/>
      <c r="N71" s="132"/>
      <c r="O71" s="132"/>
      <c r="P71" s="132"/>
      <c r="Q71" s="132"/>
      <c r="R71" s="132"/>
      <c r="S71" s="132"/>
      <c r="T71" s="132"/>
      <c r="U71" s="132"/>
    </row>
    <row r="72" spans="1:21" x14ac:dyDescent="0.25">
      <c r="A72" s="85">
        <v>61</v>
      </c>
      <c r="B72" s="132">
        <v>353.9</v>
      </c>
      <c r="C72" s="132">
        <v>181.1</v>
      </c>
      <c r="D72" s="132">
        <v>123.5</v>
      </c>
      <c r="E72" s="132">
        <v>94.8</v>
      </c>
      <c r="F72" s="132">
        <v>77.599999999999994</v>
      </c>
      <c r="G72" s="132"/>
      <c r="H72" s="132"/>
      <c r="I72" s="132"/>
      <c r="J72" s="132"/>
      <c r="K72" s="132"/>
      <c r="L72" s="132"/>
      <c r="M72" s="132"/>
      <c r="N72" s="132"/>
      <c r="O72" s="132"/>
      <c r="P72" s="132"/>
      <c r="Q72" s="132"/>
      <c r="R72" s="132"/>
      <c r="S72" s="132"/>
      <c r="T72" s="132"/>
      <c r="U72" s="132"/>
    </row>
    <row r="73" spans="1:21" x14ac:dyDescent="0.25">
      <c r="A73" s="85">
        <v>62</v>
      </c>
      <c r="B73" s="132">
        <v>359.9</v>
      </c>
      <c r="C73" s="132">
        <v>184.2</v>
      </c>
      <c r="D73" s="132">
        <v>125.7</v>
      </c>
      <c r="E73" s="132">
        <v>96.5</v>
      </c>
      <c r="F73" s="132"/>
      <c r="G73" s="132"/>
      <c r="H73" s="132"/>
      <c r="I73" s="132"/>
      <c r="J73" s="132"/>
      <c r="K73" s="132"/>
      <c r="L73" s="132"/>
      <c r="M73" s="132"/>
      <c r="N73" s="132"/>
      <c r="O73" s="132"/>
      <c r="P73" s="132"/>
      <c r="Q73" s="132"/>
      <c r="R73" s="132"/>
      <c r="S73" s="132"/>
      <c r="T73" s="132"/>
      <c r="U73" s="132"/>
    </row>
    <row r="74" spans="1:21" x14ac:dyDescent="0.25">
      <c r="A74" s="85">
        <v>63</v>
      </c>
      <c r="B74" s="132">
        <v>366.2</v>
      </c>
      <c r="C74" s="132">
        <v>187.5</v>
      </c>
      <c r="D74" s="132">
        <v>128</v>
      </c>
      <c r="E74" s="132"/>
      <c r="F74" s="132"/>
      <c r="G74" s="132"/>
      <c r="H74" s="132"/>
      <c r="I74" s="132"/>
      <c r="J74" s="132"/>
      <c r="K74" s="132"/>
      <c r="L74" s="132"/>
      <c r="M74" s="132"/>
      <c r="N74" s="132"/>
      <c r="O74" s="132"/>
      <c r="P74" s="132"/>
      <c r="Q74" s="132"/>
      <c r="R74" s="132"/>
      <c r="S74" s="132"/>
      <c r="T74" s="132"/>
      <c r="U74" s="132"/>
    </row>
    <row r="75" spans="1:21" x14ac:dyDescent="0.25">
      <c r="A75" s="85">
        <v>64</v>
      </c>
      <c r="B75" s="132">
        <v>372.8</v>
      </c>
      <c r="C75" s="132">
        <v>190.9</v>
      </c>
      <c r="D75" s="132"/>
      <c r="E75" s="132"/>
      <c r="F75" s="132"/>
      <c r="G75" s="132"/>
      <c r="H75" s="132"/>
      <c r="I75" s="132"/>
      <c r="J75" s="132"/>
      <c r="K75" s="132"/>
      <c r="L75" s="132"/>
      <c r="M75" s="132"/>
      <c r="N75" s="132"/>
      <c r="O75" s="132"/>
      <c r="P75" s="132"/>
      <c r="Q75" s="132"/>
      <c r="R75" s="132"/>
      <c r="S75" s="132"/>
      <c r="T75" s="132"/>
      <c r="U75" s="132"/>
    </row>
    <row r="76" spans="1:21" x14ac:dyDescent="0.25">
      <c r="A76" s="85">
        <v>65</v>
      </c>
      <c r="B76" s="132">
        <v>379.7</v>
      </c>
      <c r="C76" s="132"/>
      <c r="D76" s="132"/>
      <c r="E76" s="132"/>
      <c r="F76" s="132"/>
      <c r="G76" s="132"/>
      <c r="H76" s="132"/>
      <c r="I76" s="132"/>
      <c r="J76" s="132"/>
      <c r="K76" s="132"/>
      <c r="L76" s="132"/>
      <c r="M76" s="132"/>
      <c r="N76" s="132"/>
      <c r="O76" s="132"/>
      <c r="P76" s="132"/>
      <c r="Q76" s="132"/>
      <c r="R76" s="132"/>
      <c r="S76" s="132"/>
      <c r="T76" s="132"/>
      <c r="U76" s="132"/>
    </row>
    <row r="129" spans="22:22" x14ac:dyDescent="0.25">
      <c r="V129" s="26" t="b">
        <f t="shared" ref="V129" si="0">V78=V27</f>
        <v>1</v>
      </c>
    </row>
    <row r="130" spans="22:22" x14ac:dyDescent="0.25">
      <c r="V130" s="26" t="b">
        <f t="shared" ref="V130" si="1">V79=V28</f>
        <v>1</v>
      </c>
    </row>
    <row r="131" spans="22:22" x14ac:dyDescent="0.25">
      <c r="V131" s="26" t="b">
        <f t="shared" ref="V131" si="2">V80=V29</f>
        <v>1</v>
      </c>
    </row>
    <row r="132" spans="22:22" x14ac:dyDescent="0.25">
      <c r="V132" s="26" t="b">
        <f t="shared" ref="V132" si="3">V81=V30</f>
        <v>1</v>
      </c>
    </row>
    <row r="133" spans="22:22" x14ac:dyDescent="0.25">
      <c r="V133" s="26" t="b">
        <f t="shared" ref="V133" si="4">V82=V31</f>
        <v>1</v>
      </c>
    </row>
    <row r="134" spans="22:22" x14ac:dyDescent="0.25">
      <c r="V134" s="26" t="b">
        <f t="shared" ref="V134" si="5">V83=V32</f>
        <v>1</v>
      </c>
    </row>
    <row r="135" spans="22:22" x14ac:dyDescent="0.25">
      <c r="V135" s="26" t="b">
        <f t="shared" ref="V135" si="6">V84=V33</f>
        <v>1</v>
      </c>
    </row>
    <row r="136" spans="22:22" x14ac:dyDescent="0.25">
      <c r="V136" s="26" t="b">
        <f t="shared" ref="V136" si="7">V85=V34</f>
        <v>1</v>
      </c>
    </row>
    <row r="137" spans="22:22" x14ac:dyDescent="0.25">
      <c r="V137" s="26" t="b">
        <f t="shared" ref="V137" si="8">V86=V35</f>
        <v>1</v>
      </c>
    </row>
    <row r="138" spans="22:22" x14ac:dyDescent="0.25">
      <c r="V138" s="26" t="b">
        <f t="shared" ref="V138" si="9">V87=V36</f>
        <v>1</v>
      </c>
    </row>
    <row r="139" spans="22:22" x14ac:dyDescent="0.25">
      <c r="V139" s="26" t="b">
        <f t="shared" ref="V139" si="10">V88=V37</f>
        <v>1</v>
      </c>
    </row>
    <row r="140" spans="22:22" x14ac:dyDescent="0.25">
      <c r="V140" s="26" t="b">
        <f t="shared" ref="V140" si="11">V89=V38</f>
        <v>1</v>
      </c>
    </row>
    <row r="141" spans="22:22" x14ac:dyDescent="0.25">
      <c r="V141" s="26" t="b">
        <f t="shared" ref="V141" si="12">V90=V39</f>
        <v>1</v>
      </c>
    </row>
    <row r="142" spans="22:22" x14ac:dyDescent="0.25">
      <c r="V142" s="26" t="b">
        <f t="shared" ref="V142" si="13">V91=V40</f>
        <v>1</v>
      </c>
    </row>
    <row r="143" spans="22:22" x14ac:dyDescent="0.25">
      <c r="V143" s="26" t="b">
        <f t="shared" ref="V143" si="14">V92=V41</f>
        <v>1</v>
      </c>
    </row>
    <row r="144" spans="22:22" x14ac:dyDescent="0.25">
      <c r="V144" s="26" t="b">
        <f t="shared" ref="V144" si="15">V93=V42</f>
        <v>1</v>
      </c>
    </row>
    <row r="145" spans="22:22" x14ac:dyDescent="0.25">
      <c r="V145" s="26" t="b">
        <f t="shared" ref="V145" si="16">V94=V43</f>
        <v>1</v>
      </c>
    </row>
    <row r="146" spans="22:22" x14ac:dyDescent="0.25">
      <c r="V146" s="26" t="b">
        <f t="shared" ref="V146" si="17">V95=V44</f>
        <v>1</v>
      </c>
    </row>
    <row r="147" spans="22:22" x14ac:dyDescent="0.25">
      <c r="V147" s="26" t="b">
        <f t="shared" ref="V147" si="18">V96=V45</f>
        <v>1</v>
      </c>
    </row>
    <row r="148" spans="22:22" x14ac:dyDescent="0.25">
      <c r="V148" s="26" t="b">
        <f t="shared" ref="V148" si="19">V97=V46</f>
        <v>1</v>
      </c>
    </row>
    <row r="149" spans="22:22" x14ac:dyDescent="0.25">
      <c r="V149" s="26" t="b">
        <f t="shared" ref="V149" si="20">V98=V47</f>
        <v>1</v>
      </c>
    </row>
    <row r="150" spans="22:22" x14ac:dyDescent="0.25">
      <c r="V150" s="26" t="b">
        <f t="shared" ref="V150" si="21">V99=V48</f>
        <v>1</v>
      </c>
    </row>
    <row r="151" spans="22:22" x14ac:dyDescent="0.25">
      <c r="V151" s="26" t="b">
        <f t="shared" ref="V151" si="22">V100=V49</f>
        <v>1</v>
      </c>
    </row>
    <row r="152" spans="22:22" x14ac:dyDescent="0.25">
      <c r="V152" s="26" t="b">
        <f t="shared" ref="V152" si="23">V101=V50</f>
        <v>1</v>
      </c>
    </row>
    <row r="153" spans="22:22" x14ac:dyDescent="0.25">
      <c r="V153" s="26" t="b">
        <f t="shared" ref="V153" si="24">V102=V51</f>
        <v>1</v>
      </c>
    </row>
    <row r="154" spans="22:22" x14ac:dyDescent="0.25">
      <c r="V154" s="26" t="b">
        <f t="shared" ref="V154" si="25">V103=V52</f>
        <v>1</v>
      </c>
    </row>
    <row r="155" spans="22:22" x14ac:dyDescent="0.25">
      <c r="V155" s="26" t="b">
        <f t="shared" ref="V155" si="26">V104=V53</f>
        <v>1</v>
      </c>
    </row>
    <row r="156" spans="22:22" x14ac:dyDescent="0.25">
      <c r="V156" s="26" t="b">
        <f t="shared" ref="V156" si="27">V105=V54</f>
        <v>1</v>
      </c>
    </row>
    <row r="157" spans="22:22" x14ac:dyDescent="0.25">
      <c r="V157" s="26" t="b">
        <f t="shared" ref="V157" si="28">V106=V55</f>
        <v>1</v>
      </c>
    </row>
    <row r="158" spans="22:22" x14ac:dyDescent="0.25">
      <c r="V158" s="26" t="b">
        <f t="shared" ref="V158" si="29">V107=V56</f>
        <v>1</v>
      </c>
    </row>
    <row r="159" spans="22:22" x14ac:dyDescent="0.25">
      <c r="V159" s="26" t="b">
        <f t="shared" ref="V159" si="30">V108=V57</f>
        <v>1</v>
      </c>
    </row>
    <row r="160" spans="22:22" x14ac:dyDescent="0.25">
      <c r="V160" s="26" t="b">
        <f t="shared" ref="V160" si="31">V109=V58</f>
        <v>1</v>
      </c>
    </row>
    <row r="161" spans="22:22" x14ac:dyDescent="0.25">
      <c r="V161" s="26" t="b">
        <f t="shared" ref="V161" si="32">V110=V59</f>
        <v>1</v>
      </c>
    </row>
    <row r="162" spans="22:22" x14ac:dyDescent="0.25">
      <c r="V162" s="26" t="b">
        <f t="shared" ref="V162" si="33">V111=V60</f>
        <v>1</v>
      </c>
    </row>
    <row r="163" spans="22:22" x14ac:dyDescent="0.25">
      <c r="V163" s="26" t="b">
        <f t="shared" ref="V163" si="34">V112=V61</f>
        <v>1</v>
      </c>
    </row>
    <row r="164" spans="22:22" x14ac:dyDescent="0.25">
      <c r="V164" s="26" t="b">
        <f t="shared" ref="V164" si="35">V113=V62</f>
        <v>1</v>
      </c>
    </row>
    <row r="165" spans="22:22" x14ac:dyDescent="0.25">
      <c r="V165" s="26" t="b">
        <f t="shared" ref="V165" si="36">V114=V63</f>
        <v>1</v>
      </c>
    </row>
    <row r="166" spans="22:22" x14ac:dyDescent="0.25">
      <c r="V166" s="26" t="b">
        <f t="shared" ref="V166" si="37">V115=V64</f>
        <v>1</v>
      </c>
    </row>
    <row r="167" spans="22:22" x14ac:dyDescent="0.25">
      <c r="V167" s="26" t="b">
        <f t="shared" ref="V167" si="38">V116=V65</f>
        <v>1</v>
      </c>
    </row>
    <row r="168" spans="22:22" x14ac:dyDescent="0.25">
      <c r="V168" s="26" t="b">
        <f t="shared" ref="V168" si="39">V117=V66</f>
        <v>1</v>
      </c>
    </row>
    <row r="169" spans="22:22" x14ac:dyDescent="0.25">
      <c r="V169" s="26" t="b">
        <f t="shared" ref="V169" si="40">V118=V67</f>
        <v>1</v>
      </c>
    </row>
    <row r="170" spans="22:22" x14ac:dyDescent="0.25">
      <c r="V170" s="26" t="b">
        <f t="shared" ref="V170" si="41">V119=V68</f>
        <v>1</v>
      </c>
    </row>
    <row r="171" spans="22:22" x14ac:dyDescent="0.25">
      <c r="V171" s="26" t="b">
        <f t="shared" ref="V171" si="42">V120=V69</f>
        <v>1</v>
      </c>
    </row>
    <row r="172" spans="22:22" x14ac:dyDescent="0.25">
      <c r="V172" s="26" t="b">
        <f t="shared" ref="V172" si="43">V121=V70</f>
        <v>1</v>
      </c>
    </row>
    <row r="173" spans="22:22" x14ac:dyDescent="0.25">
      <c r="V173" s="26" t="b">
        <f t="shared" ref="V173" si="44">V122=V71</f>
        <v>1</v>
      </c>
    </row>
    <row r="174" spans="22:22" x14ac:dyDescent="0.25">
      <c r="V174" s="26" t="b">
        <f t="shared" ref="V174" si="45">V123=V72</f>
        <v>1</v>
      </c>
    </row>
    <row r="175" spans="22:22" x14ac:dyDescent="0.25">
      <c r="V175" s="26" t="b">
        <f t="shared" ref="V175" si="46">V124=V73</f>
        <v>1</v>
      </c>
    </row>
    <row r="176" spans="22:22" x14ac:dyDescent="0.25">
      <c r="V176" s="26" t="b">
        <f t="shared" ref="V176" si="47">V125=V74</f>
        <v>1</v>
      </c>
    </row>
    <row r="177" spans="22:22" x14ac:dyDescent="0.25">
      <c r="V177" s="26" t="b">
        <f t="shared" ref="V177" si="48">V126=V75</f>
        <v>1</v>
      </c>
    </row>
    <row r="178" spans="22:22" x14ac:dyDescent="0.25">
      <c r="V178" s="26" t="b">
        <f t="shared" ref="V178" si="49">V127=V76</f>
        <v>1</v>
      </c>
    </row>
  </sheetData>
  <sheetProtection algorithmName="SHA-512" hashValue="2ggVSPLC66+NtEFvfN94hiSKSXoYxjEvP74cvNtrRZq1z6Du3oflTv4lUsAv7SGTJO+cNahIDHnV8QWX3IQEGQ==" saltValue="usb0jZ9oVeaMoq7roZuUFA==" spinCount="100000" sheet="1" objects="1" scenarios="1"/>
  <conditionalFormatting sqref="A26:A76">
    <cfRule type="expression" dxfId="561" priority="11" stopIfTrue="1">
      <formula>MOD(ROW(),2)=0</formula>
    </cfRule>
    <cfRule type="expression" dxfId="560" priority="12" stopIfTrue="1">
      <formula>MOD(ROW(),2)&lt;&gt;0</formula>
    </cfRule>
  </conditionalFormatting>
  <conditionalFormatting sqref="B26:U76">
    <cfRule type="expression" dxfId="559" priority="13" stopIfTrue="1">
      <formula>MOD(ROW(),2)=0</formula>
    </cfRule>
    <cfRule type="expression" dxfId="558" priority="14" stopIfTrue="1">
      <formula>MOD(ROW(),2)&lt;&gt;0</formula>
    </cfRule>
  </conditionalFormatting>
  <conditionalFormatting sqref="A6:A16 A18:A21">
    <cfRule type="expression" dxfId="557" priority="15" stopIfTrue="1">
      <formula>MOD(ROW(),2)=0</formula>
    </cfRule>
    <cfRule type="expression" dxfId="556" priority="16" stopIfTrue="1">
      <formula>MOD(ROW(),2)&lt;&gt;0</formula>
    </cfRule>
  </conditionalFormatting>
  <conditionalFormatting sqref="B6:U16 C17:U21">
    <cfRule type="expression" dxfId="555" priority="17" stopIfTrue="1">
      <formula>MOD(ROW(),2)=0</formula>
    </cfRule>
    <cfRule type="expression" dxfId="554" priority="18" stopIfTrue="1">
      <formula>MOD(ROW(),2)&lt;&gt;0</formula>
    </cfRule>
  </conditionalFormatting>
  <conditionalFormatting sqref="A17">
    <cfRule type="expression" dxfId="553" priority="9" stopIfTrue="1">
      <formula>MOD(ROW(),2)=0</formula>
    </cfRule>
    <cfRule type="expression" dxfId="552" priority="10" stopIfTrue="1">
      <formula>MOD(ROW(),2)&lt;&gt;0</formula>
    </cfRule>
  </conditionalFormatting>
  <conditionalFormatting sqref="B17">
    <cfRule type="expression" dxfId="551" priority="7" stopIfTrue="1">
      <formula>MOD(ROW(),2)=0</formula>
    </cfRule>
    <cfRule type="expression" dxfId="550" priority="8" stopIfTrue="1">
      <formula>MOD(ROW(),2)&lt;&gt;0</formula>
    </cfRule>
  </conditionalFormatting>
  <conditionalFormatting sqref="B18">
    <cfRule type="expression" dxfId="549" priority="5" stopIfTrue="1">
      <formula>MOD(ROW(),2)=0</formula>
    </cfRule>
    <cfRule type="expression" dxfId="548" priority="6" stopIfTrue="1">
      <formula>MOD(ROW(),2)&lt;&gt;0</formula>
    </cfRule>
  </conditionalFormatting>
  <conditionalFormatting sqref="B20:B21">
    <cfRule type="expression" dxfId="547" priority="3" stopIfTrue="1">
      <formula>MOD(ROW(),2)=0</formula>
    </cfRule>
    <cfRule type="expression" dxfId="546" priority="4" stopIfTrue="1">
      <formula>MOD(ROW(),2)&lt;&gt;0</formula>
    </cfRule>
  </conditionalFormatting>
  <conditionalFormatting sqref="B19">
    <cfRule type="expression" dxfId="545" priority="1" stopIfTrue="1">
      <formula>MOD(ROW(),2)=0</formula>
    </cfRule>
    <cfRule type="expression" dxfId="544" priority="2" stopIfTrue="1">
      <formula>MOD(ROW(),2)&lt;&gt;0</formula>
    </cfRule>
  </conditionalFormatting>
  <hyperlinks>
    <hyperlink ref="B24" location="Assumptions!A1" display="Assumptions" xr:uid="{BE5CE9CD-9C8A-4D3B-967E-9E37230602D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23B25-B6F0-4049-B88C-EDD70F6D9F4C}">
  <sheetPr codeName="Sheet99"/>
  <dimension ref="A1:U7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x-714</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615</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714</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616</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617</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177.1</v>
      </c>
      <c r="C27" s="132">
        <v>90.2</v>
      </c>
      <c r="D27" s="132">
        <v>61.2</v>
      </c>
      <c r="E27" s="132">
        <v>46.8</v>
      </c>
      <c r="F27" s="132">
        <v>38.1</v>
      </c>
      <c r="G27" s="132">
        <v>32.299999999999997</v>
      </c>
      <c r="H27" s="132">
        <v>28.2</v>
      </c>
      <c r="I27" s="132">
        <v>25.1</v>
      </c>
      <c r="J27" s="132">
        <v>22.7</v>
      </c>
      <c r="K27" s="132">
        <v>20.8</v>
      </c>
      <c r="L27" s="132">
        <v>19.2</v>
      </c>
      <c r="M27" s="132">
        <v>17.899999999999999</v>
      </c>
      <c r="N27" s="132">
        <v>16.8</v>
      </c>
      <c r="O27" s="132">
        <v>15.9</v>
      </c>
      <c r="P27" s="132">
        <v>15.1</v>
      </c>
      <c r="Q27" s="132">
        <v>14.4</v>
      </c>
      <c r="R27" s="132">
        <v>13.8</v>
      </c>
      <c r="S27" s="132">
        <v>13.2</v>
      </c>
      <c r="T27" s="132">
        <v>12.7</v>
      </c>
      <c r="U27" s="132">
        <v>12.3</v>
      </c>
    </row>
    <row r="28" spans="1:21" x14ac:dyDescent="0.25">
      <c r="A28" s="85">
        <v>17</v>
      </c>
      <c r="B28" s="132">
        <v>179.7</v>
      </c>
      <c r="C28" s="132">
        <v>91.5</v>
      </c>
      <c r="D28" s="132">
        <v>62.1</v>
      </c>
      <c r="E28" s="132">
        <v>47.4</v>
      </c>
      <c r="F28" s="132">
        <v>38.6</v>
      </c>
      <c r="G28" s="132">
        <v>32.799999999999997</v>
      </c>
      <c r="H28" s="132">
        <v>28.6</v>
      </c>
      <c r="I28" s="132">
        <v>25.5</v>
      </c>
      <c r="J28" s="132">
        <v>23</v>
      </c>
      <c r="K28" s="132">
        <v>21.1</v>
      </c>
      <c r="L28" s="132">
        <v>19.5</v>
      </c>
      <c r="M28" s="132">
        <v>18.2</v>
      </c>
      <c r="N28" s="132">
        <v>17.100000000000001</v>
      </c>
      <c r="O28" s="132">
        <v>16.100000000000001</v>
      </c>
      <c r="P28" s="132">
        <v>15.3</v>
      </c>
      <c r="Q28" s="132">
        <v>14.6</v>
      </c>
      <c r="R28" s="132">
        <v>14</v>
      </c>
      <c r="S28" s="132">
        <v>13.4</v>
      </c>
      <c r="T28" s="132">
        <v>12.9</v>
      </c>
      <c r="U28" s="132">
        <v>12.5</v>
      </c>
    </row>
    <row r="29" spans="1:21" x14ac:dyDescent="0.25">
      <c r="A29" s="85">
        <v>18</v>
      </c>
      <c r="B29" s="132">
        <v>182.3</v>
      </c>
      <c r="C29" s="132">
        <v>92.8</v>
      </c>
      <c r="D29" s="132">
        <v>63</v>
      </c>
      <c r="E29" s="132">
        <v>48.1</v>
      </c>
      <c r="F29" s="132">
        <v>39.200000000000003</v>
      </c>
      <c r="G29" s="132">
        <v>33.299999999999997</v>
      </c>
      <c r="H29" s="132">
        <v>29</v>
      </c>
      <c r="I29" s="132">
        <v>25.8</v>
      </c>
      <c r="J29" s="132">
        <v>23.4</v>
      </c>
      <c r="K29" s="132">
        <v>21.4</v>
      </c>
      <c r="L29" s="132">
        <v>19.8</v>
      </c>
      <c r="M29" s="132">
        <v>18.5</v>
      </c>
      <c r="N29" s="132">
        <v>17.3</v>
      </c>
      <c r="O29" s="132">
        <v>16.399999999999999</v>
      </c>
      <c r="P29" s="132">
        <v>15.5</v>
      </c>
      <c r="Q29" s="132">
        <v>14.8</v>
      </c>
      <c r="R29" s="132">
        <v>14.2</v>
      </c>
      <c r="S29" s="132">
        <v>13.6</v>
      </c>
      <c r="T29" s="132">
        <v>13.1</v>
      </c>
      <c r="U29" s="132">
        <v>12.7</v>
      </c>
    </row>
    <row r="30" spans="1:21" x14ac:dyDescent="0.25">
      <c r="A30" s="85">
        <v>19</v>
      </c>
      <c r="B30" s="132">
        <v>184.9</v>
      </c>
      <c r="C30" s="132">
        <v>94.2</v>
      </c>
      <c r="D30" s="132">
        <v>63.9</v>
      </c>
      <c r="E30" s="132">
        <v>48.8</v>
      </c>
      <c r="F30" s="132">
        <v>39.799999999999997</v>
      </c>
      <c r="G30" s="132">
        <v>33.700000000000003</v>
      </c>
      <c r="H30" s="132">
        <v>29.4</v>
      </c>
      <c r="I30" s="132">
        <v>26.2</v>
      </c>
      <c r="J30" s="132">
        <v>23.7</v>
      </c>
      <c r="K30" s="132">
        <v>21.7</v>
      </c>
      <c r="L30" s="132">
        <v>20.100000000000001</v>
      </c>
      <c r="M30" s="132">
        <v>18.7</v>
      </c>
      <c r="N30" s="132">
        <v>17.600000000000001</v>
      </c>
      <c r="O30" s="132">
        <v>16.600000000000001</v>
      </c>
      <c r="P30" s="132">
        <v>15.8</v>
      </c>
      <c r="Q30" s="132">
        <v>15</v>
      </c>
      <c r="R30" s="132">
        <v>14.4</v>
      </c>
      <c r="S30" s="132">
        <v>13.8</v>
      </c>
      <c r="T30" s="132">
        <v>13.3</v>
      </c>
      <c r="U30" s="132">
        <v>12.9</v>
      </c>
    </row>
    <row r="31" spans="1:21" x14ac:dyDescent="0.25">
      <c r="A31" s="85">
        <v>20</v>
      </c>
      <c r="B31" s="132">
        <v>187.6</v>
      </c>
      <c r="C31" s="132">
        <v>95.5</v>
      </c>
      <c r="D31" s="132">
        <v>64.900000000000006</v>
      </c>
      <c r="E31" s="132">
        <v>49.5</v>
      </c>
      <c r="F31" s="132">
        <v>40.299999999999997</v>
      </c>
      <c r="G31" s="132">
        <v>34.200000000000003</v>
      </c>
      <c r="H31" s="132">
        <v>29.9</v>
      </c>
      <c r="I31" s="132">
        <v>26.6</v>
      </c>
      <c r="J31" s="132">
        <v>24.1</v>
      </c>
      <c r="K31" s="132">
        <v>22</v>
      </c>
      <c r="L31" s="132">
        <v>20.399999999999999</v>
      </c>
      <c r="M31" s="132">
        <v>19</v>
      </c>
      <c r="N31" s="132">
        <v>17.8</v>
      </c>
      <c r="O31" s="132">
        <v>16.899999999999999</v>
      </c>
      <c r="P31" s="132">
        <v>16</v>
      </c>
      <c r="Q31" s="132">
        <v>15.3</v>
      </c>
      <c r="R31" s="132">
        <v>14.6</v>
      </c>
      <c r="S31" s="132">
        <v>14</v>
      </c>
      <c r="T31" s="132">
        <v>13.5</v>
      </c>
      <c r="U31" s="132">
        <v>13</v>
      </c>
    </row>
    <row r="32" spans="1:21" x14ac:dyDescent="0.25">
      <c r="A32" s="85">
        <v>21</v>
      </c>
      <c r="B32" s="132">
        <v>190.3</v>
      </c>
      <c r="C32" s="132">
        <v>96.9</v>
      </c>
      <c r="D32" s="132">
        <v>65.8</v>
      </c>
      <c r="E32" s="132">
        <v>50.2</v>
      </c>
      <c r="F32" s="132">
        <v>40.9</v>
      </c>
      <c r="G32" s="132">
        <v>34.700000000000003</v>
      </c>
      <c r="H32" s="132">
        <v>30.3</v>
      </c>
      <c r="I32" s="132">
        <v>27</v>
      </c>
      <c r="J32" s="132">
        <v>24.4</v>
      </c>
      <c r="K32" s="132">
        <v>22.4</v>
      </c>
      <c r="L32" s="132">
        <v>20.7</v>
      </c>
      <c r="M32" s="132">
        <v>19.3</v>
      </c>
      <c r="N32" s="132">
        <v>18.100000000000001</v>
      </c>
      <c r="O32" s="132">
        <v>17.100000000000001</v>
      </c>
      <c r="P32" s="132">
        <v>16.2</v>
      </c>
      <c r="Q32" s="132">
        <v>15.5</v>
      </c>
      <c r="R32" s="132">
        <v>14.8</v>
      </c>
      <c r="S32" s="132">
        <v>14.2</v>
      </c>
      <c r="T32" s="132">
        <v>13.7</v>
      </c>
      <c r="U32" s="132">
        <v>13.2</v>
      </c>
    </row>
    <row r="33" spans="1:21" x14ac:dyDescent="0.25">
      <c r="A33" s="85">
        <v>22</v>
      </c>
      <c r="B33" s="132">
        <v>193</v>
      </c>
      <c r="C33" s="132">
        <v>98.3</v>
      </c>
      <c r="D33" s="132">
        <v>66.7</v>
      </c>
      <c r="E33" s="132">
        <v>51</v>
      </c>
      <c r="F33" s="132">
        <v>41.5</v>
      </c>
      <c r="G33" s="132">
        <v>35.200000000000003</v>
      </c>
      <c r="H33" s="132">
        <v>30.7</v>
      </c>
      <c r="I33" s="132">
        <v>27.4</v>
      </c>
      <c r="J33" s="132">
        <v>24.8</v>
      </c>
      <c r="K33" s="132">
        <v>22.7</v>
      </c>
      <c r="L33" s="132">
        <v>21</v>
      </c>
      <c r="M33" s="132">
        <v>19.600000000000001</v>
      </c>
      <c r="N33" s="132">
        <v>18.399999999999999</v>
      </c>
      <c r="O33" s="132">
        <v>17.3</v>
      </c>
      <c r="P33" s="132">
        <v>16.5</v>
      </c>
      <c r="Q33" s="132">
        <v>15.7</v>
      </c>
      <c r="R33" s="132">
        <v>15</v>
      </c>
      <c r="S33" s="132">
        <v>14.4</v>
      </c>
      <c r="T33" s="132">
        <v>13.9</v>
      </c>
      <c r="U33" s="132">
        <v>13.4</v>
      </c>
    </row>
    <row r="34" spans="1:21" x14ac:dyDescent="0.25">
      <c r="A34" s="85">
        <v>23</v>
      </c>
      <c r="B34" s="132">
        <v>195.8</v>
      </c>
      <c r="C34" s="132">
        <v>99.7</v>
      </c>
      <c r="D34" s="132">
        <v>67.7</v>
      </c>
      <c r="E34" s="132">
        <v>51.7</v>
      </c>
      <c r="F34" s="132">
        <v>42.1</v>
      </c>
      <c r="G34" s="132">
        <v>35.700000000000003</v>
      </c>
      <c r="H34" s="132">
        <v>31.2</v>
      </c>
      <c r="I34" s="132">
        <v>27.8</v>
      </c>
      <c r="J34" s="132">
        <v>25.1</v>
      </c>
      <c r="K34" s="132">
        <v>23</v>
      </c>
      <c r="L34" s="132">
        <v>21.3</v>
      </c>
      <c r="M34" s="132">
        <v>19.8</v>
      </c>
      <c r="N34" s="132">
        <v>18.600000000000001</v>
      </c>
      <c r="O34" s="132">
        <v>17.600000000000001</v>
      </c>
      <c r="P34" s="132">
        <v>16.7</v>
      </c>
      <c r="Q34" s="132">
        <v>15.9</v>
      </c>
      <c r="R34" s="132">
        <v>15.2</v>
      </c>
      <c r="S34" s="132">
        <v>14.6</v>
      </c>
      <c r="T34" s="132">
        <v>14.1</v>
      </c>
      <c r="U34" s="132">
        <v>13.6</v>
      </c>
    </row>
    <row r="35" spans="1:21" x14ac:dyDescent="0.25">
      <c r="A35" s="85">
        <v>24</v>
      </c>
      <c r="B35" s="132">
        <v>198.6</v>
      </c>
      <c r="C35" s="132">
        <v>101.1</v>
      </c>
      <c r="D35" s="132">
        <v>68.7</v>
      </c>
      <c r="E35" s="132">
        <v>52.4</v>
      </c>
      <c r="F35" s="132">
        <v>42.7</v>
      </c>
      <c r="G35" s="132">
        <v>36.200000000000003</v>
      </c>
      <c r="H35" s="132">
        <v>31.6</v>
      </c>
      <c r="I35" s="132">
        <v>28.2</v>
      </c>
      <c r="J35" s="132">
        <v>25.5</v>
      </c>
      <c r="K35" s="132">
        <v>23.3</v>
      </c>
      <c r="L35" s="132">
        <v>21.6</v>
      </c>
      <c r="M35" s="132">
        <v>20.100000000000001</v>
      </c>
      <c r="N35" s="132">
        <v>18.899999999999999</v>
      </c>
      <c r="O35" s="132">
        <v>17.899999999999999</v>
      </c>
      <c r="P35" s="132">
        <v>16.899999999999999</v>
      </c>
      <c r="Q35" s="132">
        <v>16.2</v>
      </c>
      <c r="R35" s="132">
        <v>15.5</v>
      </c>
      <c r="S35" s="132">
        <v>14.9</v>
      </c>
      <c r="T35" s="132">
        <v>14.3</v>
      </c>
      <c r="U35" s="132">
        <v>13.8</v>
      </c>
    </row>
    <row r="36" spans="1:21" x14ac:dyDescent="0.25">
      <c r="A36" s="85">
        <v>25</v>
      </c>
      <c r="B36" s="132">
        <v>201.4</v>
      </c>
      <c r="C36" s="132">
        <v>102.6</v>
      </c>
      <c r="D36" s="132">
        <v>69.599999999999994</v>
      </c>
      <c r="E36" s="132">
        <v>53.2</v>
      </c>
      <c r="F36" s="132">
        <v>43.3</v>
      </c>
      <c r="G36" s="132">
        <v>36.799999999999997</v>
      </c>
      <c r="H36" s="132">
        <v>32.1</v>
      </c>
      <c r="I36" s="132">
        <v>28.6</v>
      </c>
      <c r="J36" s="132">
        <v>25.8</v>
      </c>
      <c r="K36" s="132">
        <v>23.7</v>
      </c>
      <c r="L36" s="132">
        <v>21.9</v>
      </c>
      <c r="M36" s="132">
        <v>20.399999999999999</v>
      </c>
      <c r="N36" s="132">
        <v>19.2</v>
      </c>
      <c r="O36" s="132">
        <v>18.100000000000001</v>
      </c>
      <c r="P36" s="132">
        <v>17.2</v>
      </c>
      <c r="Q36" s="132">
        <v>16.399999999999999</v>
      </c>
      <c r="R36" s="132">
        <v>15.7</v>
      </c>
      <c r="S36" s="132">
        <v>15.1</v>
      </c>
      <c r="T36" s="132">
        <v>14.5</v>
      </c>
      <c r="U36" s="132">
        <v>14</v>
      </c>
    </row>
    <row r="37" spans="1:21" x14ac:dyDescent="0.25">
      <c r="A37" s="85">
        <v>26</v>
      </c>
      <c r="B37" s="132">
        <v>204.3</v>
      </c>
      <c r="C37" s="132">
        <v>104</v>
      </c>
      <c r="D37" s="132">
        <v>70.599999999999994</v>
      </c>
      <c r="E37" s="132">
        <v>53.9</v>
      </c>
      <c r="F37" s="132">
        <v>43.9</v>
      </c>
      <c r="G37" s="132">
        <v>37.299999999999997</v>
      </c>
      <c r="H37" s="132">
        <v>32.5</v>
      </c>
      <c r="I37" s="132">
        <v>29</v>
      </c>
      <c r="J37" s="132">
        <v>26.2</v>
      </c>
      <c r="K37" s="132">
        <v>24</v>
      </c>
      <c r="L37" s="132">
        <v>22.2</v>
      </c>
      <c r="M37" s="132">
        <v>20.7</v>
      </c>
      <c r="N37" s="132">
        <v>19.399999999999999</v>
      </c>
      <c r="O37" s="132">
        <v>18.399999999999999</v>
      </c>
      <c r="P37" s="132">
        <v>17.399999999999999</v>
      </c>
      <c r="Q37" s="132">
        <v>16.600000000000001</v>
      </c>
      <c r="R37" s="132">
        <v>15.9</v>
      </c>
      <c r="S37" s="132">
        <v>15.3</v>
      </c>
      <c r="T37" s="132">
        <v>14.7</v>
      </c>
      <c r="U37" s="132">
        <v>14.2</v>
      </c>
    </row>
    <row r="38" spans="1:21" x14ac:dyDescent="0.25">
      <c r="A38" s="85">
        <v>27</v>
      </c>
      <c r="B38" s="132">
        <v>207.2</v>
      </c>
      <c r="C38" s="132">
        <v>105.5</v>
      </c>
      <c r="D38" s="132">
        <v>71.599999999999994</v>
      </c>
      <c r="E38" s="132">
        <v>54.7</v>
      </c>
      <c r="F38" s="132">
        <v>44.6</v>
      </c>
      <c r="G38" s="132">
        <v>37.799999999999997</v>
      </c>
      <c r="H38" s="132">
        <v>33</v>
      </c>
      <c r="I38" s="132">
        <v>29.4</v>
      </c>
      <c r="J38" s="132">
        <v>26.6</v>
      </c>
      <c r="K38" s="132">
        <v>24.3</v>
      </c>
      <c r="L38" s="132">
        <v>22.5</v>
      </c>
      <c r="M38" s="132">
        <v>21</v>
      </c>
      <c r="N38" s="132">
        <v>19.7</v>
      </c>
      <c r="O38" s="132">
        <v>18.600000000000001</v>
      </c>
      <c r="P38" s="132">
        <v>17.7</v>
      </c>
      <c r="Q38" s="132">
        <v>16.899999999999999</v>
      </c>
      <c r="R38" s="132">
        <v>16.100000000000001</v>
      </c>
      <c r="S38" s="132">
        <v>15.5</v>
      </c>
      <c r="T38" s="132">
        <v>14.9</v>
      </c>
      <c r="U38" s="132">
        <v>14.4</v>
      </c>
    </row>
    <row r="39" spans="1:21" x14ac:dyDescent="0.25">
      <c r="A39" s="85">
        <v>28</v>
      </c>
      <c r="B39" s="132">
        <v>210.1</v>
      </c>
      <c r="C39" s="132">
        <v>107</v>
      </c>
      <c r="D39" s="132">
        <v>72.7</v>
      </c>
      <c r="E39" s="132">
        <v>55.5</v>
      </c>
      <c r="F39" s="132">
        <v>45.2</v>
      </c>
      <c r="G39" s="132">
        <v>38.299999999999997</v>
      </c>
      <c r="H39" s="132">
        <v>33.5</v>
      </c>
      <c r="I39" s="132">
        <v>29.8</v>
      </c>
      <c r="J39" s="132">
        <v>27</v>
      </c>
      <c r="K39" s="132">
        <v>24.7</v>
      </c>
      <c r="L39" s="132">
        <v>22.8</v>
      </c>
      <c r="M39" s="132">
        <v>21.3</v>
      </c>
      <c r="N39" s="132">
        <v>20</v>
      </c>
      <c r="O39" s="132">
        <v>18.899999999999999</v>
      </c>
      <c r="P39" s="132">
        <v>18</v>
      </c>
      <c r="Q39" s="132">
        <v>17.100000000000001</v>
      </c>
      <c r="R39" s="132">
        <v>16.399999999999999</v>
      </c>
      <c r="S39" s="132">
        <v>15.7</v>
      </c>
      <c r="T39" s="132">
        <v>15.2</v>
      </c>
      <c r="U39" s="132">
        <v>14.6</v>
      </c>
    </row>
    <row r="40" spans="1:21" x14ac:dyDescent="0.25">
      <c r="A40" s="85">
        <v>29</v>
      </c>
      <c r="B40" s="132">
        <v>213.1</v>
      </c>
      <c r="C40" s="132">
        <v>108.5</v>
      </c>
      <c r="D40" s="132">
        <v>73.7</v>
      </c>
      <c r="E40" s="132">
        <v>56.3</v>
      </c>
      <c r="F40" s="132">
        <v>45.8</v>
      </c>
      <c r="G40" s="132">
        <v>38.9</v>
      </c>
      <c r="H40" s="132">
        <v>33.9</v>
      </c>
      <c r="I40" s="132">
        <v>30.2</v>
      </c>
      <c r="J40" s="132">
        <v>27.4</v>
      </c>
      <c r="K40" s="132">
        <v>25.1</v>
      </c>
      <c r="L40" s="132">
        <v>23.2</v>
      </c>
      <c r="M40" s="132">
        <v>21.6</v>
      </c>
      <c r="N40" s="132">
        <v>20.3</v>
      </c>
      <c r="O40" s="132">
        <v>19.2</v>
      </c>
      <c r="P40" s="132">
        <v>18.2</v>
      </c>
      <c r="Q40" s="132">
        <v>17.399999999999999</v>
      </c>
      <c r="R40" s="132">
        <v>16.600000000000001</v>
      </c>
      <c r="S40" s="132">
        <v>16</v>
      </c>
      <c r="T40" s="132">
        <v>15.4</v>
      </c>
      <c r="U40" s="132">
        <v>14.9</v>
      </c>
    </row>
    <row r="41" spans="1:21" x14ac:dyDescent="0.25">
      <c r="A41" s="85">
        <v>30</v>
      </c>
      <c r="B41" s="132">
        <v>216.1</v>
      </c>
      <c r="C41" s="132">
        <v>110.1</v>
      </c>
      <c r="D41" s="132">
        <v>74.7</v>
      </c>
      <c r="E41" s="132">
        <v>57.1</v>
      </c>
      <c r="F41" s="132">
        <v>46.5</v>
      </c>
      <c r="G41" s="132">
        <v>39.5</v>
      </c>
      <c r="H41" s="132">
        <v>34.4</v>
      </c>
      <c r="I41" s="132">
        <v>30.7</v>
      </c>
      <c r="J41" s="132">
        <v>27.7</v>
      </c>
      <c r="K41" s="132">
        <v>25.4</v>
      </c>
      <c r="L41" s="132">
        <v>23.5</v>
      </c>
      <c r="M41" s="132">
        <v>21.9</v>
      </c>
      <c r="N41" s="132">
        <v>20.6</v>
      </c>
      <c r="O41" s="132">
        <v>19.5</v>
      </c>
      <c r="P41" s="132">
        <v>18.5</v>
      </c>
      <c r="Q41" s="132">
        <v>17.600000000000001</v>
      </c>
      <c r="R41" s="132">
        <v>16.899999999999999</v>
      </c>
      <c r="S41" s="132">
        <v>16.2</v>
      </c>
      <c r="T41" s="132">
        <v>15.6</v>
      </c>
      <c r="U41" s="132">
        <v>15.1</v>
      </c>
    </row>
    <row r="42" spans="1:21" x14ac:dyDescent="0.25">
      <c r="A42" s="85">
        <v>31</v>
      </c>
      <c r="B42" s="132">
        <v>219.2</v>
      </c>
      <c r="C42" s="132">
        <v>111.6</v>
      </c>
      <c r="D42" s="132">
        <v>75.8</v>
      </c>
      <c r="E42" s="132">
        <v>57.9</v>
      </c>
      <c r="F42" s="132">
        <v>47.2</v>
      </c>
      <c r="G42" s="132">
        <v>40</v>
      </c>
      <c r="H42" s="132">
        <v>34.9</v>
      </c>
      <c r="I42" s="132">
        <v>31.1</v>
      </c>
      <c r="J42" s="132">
        <v>28.1</v>
      </c>
      <c r="K42" s="132">
        <v>25.8</v>
      </c>
      <c r="L42" s="132">
        <v>23.9</v>
      </c>
      <c r="M42" s="132">
        <v>22.2</v>
      </c>
      <c r="N42" s="132">
        <v>20.9</v>
      </c>
      <c r="O42" s="132">
        <v>19.7</v>
      </c>
      <c r="P42" s="132">
        <v>18.7</v>
      </c>
      <c r="Q42" s="132">
        <v>17.899999999999999</v>
      </c>
      <c r="R42" s="132">
        <v>17.100000000000001</v>
      </c>
      <c r="S42" s="132">
        <v>16.399999999999999</v>
      </c>
      <c r="T42" s="132">
        <v>15.8</v>
      </c>
      <c r="U42" s="132">
        <v>15.3</v>
      </c>
    </row>
    <row r="43" spans="1:21" x14ac:dyDescent="0.25">
      <c r="A43" s="85">
        <v>32</v>
      </c>
      <c r="B43" s="132">
        <v>222.3</v>
      </c>
      <c r="C43" s="132">
        <v>113.2</v>
      </c>
      <c r="D43" s="132">
        <v>76.900000000000006</v>
      </c>
      <c r="E43" s="132">
        <v>58.7</v>
      </c>
      <c r="F43" s="132">
        <v>47.8</v>
      </c>
      <c r="G43" s="132">
        <v>40.6</v>
      </c>
      <c r="H43" s="132">
        <v>35.4</v>
      </c>
      <c r="I43" s="132">
        <v>31.6</v>
      </c>
      <c r="J43" s="132">
        <v>28.5</v>
      </c>
      <c r="K43" s="132">
        <v>26.2</v>
      </c>
      <c r="L43" s="132">
        <v>24.2</v>
      </c>
      <c r="M43" s="132">
        <v>22.6</v>
      </c>
      <c r="N43" s="132">
        <v>21.2</v>
      </c>
      <c r="O43" s="132">
        <v>20</v>
      </c>
      <c r="P43" s="132">
        <v>19</v>
      </c>
      <c r="Q43" s="132">
        <v>18.100000000000001</v>
      </c>
      <c r="R43" s="132">
        <v>17.399999999999999</v>
      </c>
      <c r="S43" s="132">
        <v>16.7</v>
      </c>
      <c r="T43" s="132">
        <v>16.100000000000001</v>
      </c>
      <c r="U43" s="132">
        <v>15.5</v>
      </c>
    </row>
    <row r="44" spans="1:21" x14ac:dyDescent="0.25">
      <c r="A44" s="85">
        <v>33</v>
      </c>
      <c r="B44" s="132">
        <v>225.4</v>
      </c>
      <c r="C44" s="132">
        <v>114.8</v>
      </c>
      <c r="D44" s="132">
        <v>78</v>
      </c>
      <c r="E44" s="132">
        <v>59.5</v>
      </c>
      <c r="F44" s="132">
        <v>48.5</v>
      </c>
      <c r="G44" s="132">
        <v>41.2</v>
      </c>
      <c r="H44" s="132">
        <v>35.9</v>
      </c>
      <c r="I44" s="132">
        <v>32</v>
      </c>
      <c r="J44" s="132">
        <v>29</v>
      </c>
      <c r="K44" s="132">
        <v>26.5</v>
      </c>
      <c r="L44" s="132">
        <v>24.5</v>
      </c>
      <c r="M44" s="132">
        <v>22.9</v>
      </c>
      <c r="N44" s="132">
        <v>21.5</v>
      </c>
      <c r="O44" s="132">
        <v>20.3</v>
      </c>
      <c r="P44" s="132">
        <v>19.3</v>
      </c>
      <c r="Q44" s="132">
        <v>18.399999999999999</v>
      </c>
      <c r="R44" s="132">
        <v>17.600000000000001</v>
      </c>
      <c r="S44" s="132">
        <v>16.899999999999999</v>
      </c>
      <c r="T44" s="132">
        <v>16.3</v>
      </c>
      <c r="U44" s="132">
        <v>15.8</v>
      </c>
    </row>
    <row r="45" spans="1:21" x14ac:dyDescent="0.25">
      <c r="A45" s="85">
        <v>34</v>
      </c>
      <c r="B45" s="132">
        <v>228.6</v>
      </c>
      <c r="C45" s="132">
        <v>116.4</v>
      </c>
      <c r="D45" s="132">
        <v>79.099999999999994</v>
      </c>
      <c r="E45" s="132">
        <v>60.4</v>
      </c>
      <c r="F45" s="132">
        <v>49.2</v>
      </c>
      <c r="G45" s="132">
        <v>41.7</v>
      </c>
      <c r="H45" s="132">
        <v>36.4</v>
      </c>
      <c r="I45" s="132">
        <v>32.5</v>
      </c>
      <c r="J45" s="132">
        <v>29.4</v>
      </c>
      <c r="K45" s="132">
        <v>26.9</v>
      </c>
      <c r="L45" s="132">
        <v>24.9</v>
      </c>
      <c r="M45" s="132">
        <v>23.2</v>
      </c>
      <c r="N45" s="132">
        <v>21.8</v>
      </c>
      <c r="O45" s="132">
        <v>20.6</v>
      </c>
      <c r="P45" s="132">
        <v>19.600000000000001</v>
      </c>
      <c r="Q45" s="132">
        <v>18.7</v>
      </c>
      <c r="R45" s="132">
        <v>17.899999999999999</v>
      </c>
      <c r="S45" s="132">
        <v>17.2</v>
      </c>
      <c r="T45" s="132">
        <v>16.5</v>
      </c>
      <c r="U45" s="132">
        <v>16</v>
      </c>
    </row>
    <row r="46" spans="1:21" x14ac:dyDescent="0.25">
      <c r="A46" s="85">
        <v>35</v>
      </c>
      <c r="B46" s="132">
        <v>231.8</v>
      </c>
      <c r="C46" s="132">
        <v>118.1</v>
      </c>
      <c r="D46" s="132">
        <v>80.2</v>
      </c>
      <c r="E46" s="132">
        <v>61.2</v>
      </c>
      <c r="F46" s="132">
        <v>49.9</v>
      </c>
      <c r="G46" s="132">
        <v>42.3</v>
      </c>
      <c r="H46" s="132">
        <v>37</v>
      </c>
      <c r="I46" s="132">
        <v>32.9</v>
      </c>
      <c r="J46" s="132">
        <v>29.8</v>
      </c>
      <c r="K46" s="132">
        <v>27.3</v>
      </c>
      <c r="L46" s="132">
        <v>25.3</v>
      </c>
      <c r="M46" s="132">
        <v>23.6</v>
      </c>
      <c r="N46" s="132">
        <v>22.1</v>
      </c>
      <c r="O46" s="132">
        <v>20.9</v>
      </c>
      <c r="P46" s="132">
        <v>19.899999999999999</v>
      </c>
      <c r="Q46" s="132">
        <v>18.899999999999999</v>
      </c>
      <c r="R46" s="132">
        <v>18.100000000000001</v>
      </c>
      <c r="S46" s="132">
        <v>17.399999999999999</v>
      </c>
      <c r="T46" s="132">
        <v>16.8</v>
      </c>
      <c r="U46" s="132">
        <v>16.2</v>
      </c>
    </row>
    <row r="47" spans="1:21" x14ac:dyDescent="0.25">
      <c r="A47" s="85">
        <v>36</v>
      </c>
      <c r="B47" s="132">
        <v>235.1</v>
      </c>
      <c r="C47" s="132">
        <v>119.7</v>
      </c>
      <c r="D47" s="132">
        <v>81.3</v>
      </c>
      <c r="E47" s="132">
        <v>62.1</v>
      </c>
      <c r="F47" s="132">
        <v>50.6</v>
      </c>
      <c r="G47" s="132">
        <v>42.9</v>
      </c>
      <c r="H47" s="132">
        <v>37.5</v>
      </c>
      <c r="I47" s="132">
        <v>33.4</v>
      </c>
      <c r="J47" s="132">
        <v>30.2</v>
      </c>
      <c r="K47" s="132">
        <v>27.7</v>
      </c>
      <c r="L47" s="132">
        <v>25.6</v>
      </c>
      <c r="M47" s="132">
        <v>23.9</v>
      </c>
      <c r="N47" s="132">
        <v>22.5</v>
      </c>
      <c r="O47" s="132">
        <v>21.2</v>
      </c>
      <c r="P47" s="132">
        <v>20.2</v>
      </c>
      <c r="Q47" s="132">
        <v>19.2</v>
      </c>
      <c r="R47" s="132">
        <v>18.399999999999999</v>
      </c>
      <c r="S47" s="132">
        <v>17.7</v>
      </c>
      <c r="T47" s="132">
        <v>17</v>
      </c>
      <c r="U47" s="132">
        <v>16.5</v>
      </c>
    </row>
    <row r="48" spans="1:21" x14ac:dyDescent="0.25">
      <c r="A48" s="85">
        <v>37</v>
      </c>
      <c r="B48" s="132">
        <v>238.3</v>
      </c>
      <c r="C48" s="132">
        <v>121.4</v>
      </c>
      <c r="D48" s="132">
        <v>82.4</v>
      </c>
      <c r="E48" s="132">
        <v>63</v>
      </c>
      <c r="F48" s="132">
        <v>51.3</v>
      </c>
      <c r="G48" s="132">
        <v>43.6</v>
      </c>
      <c r="H48" s="132">
        <v>38</v>
      </c>
      <c r="I48" s="132">
        <v>33.9</v>
      </c>
      <c r="J48" s="132">
        <v>30.7</v>
      </c>
      <c r="K48" s="132">
        <v>28.1</v>
      </c>
      <c r="L48" s="132">
        <v>26</v>
      </c>
      <c r="M48" s="132">
        <v>24.2</v>
      </c>
      <c r="N48" s="132">
        <v>22.8</v>
      </c>
      <c r="O48" s="132">
        <v>21.5</v>
      </c>
      <c r="P48" s="132">
        <v>20.399999999999999</v>
      </c>
      <c r="Q48" s="132">
        <v>19.5</v>
      </c>
      <c r="R48" s="132">
        <v>18.7</v>
      </c>
      <c r="S48" s="132">
        <v>18</v>
      </c>
      <c r="T48" s="132">
        <v>17.3</v>
      </c>
      <c r="U48" s="132">
        <v>16.7</v>
      </c>
    </row>
    <row r="49" spans="1:21" x14ac:dyDescent="0.25">
      <c r="A49" s="85">
        <v>38</v>
      </c>
      <c r="B49" s="132">
        <v>241.7</v>
      </c>
      <c r="C49" s="132">
        <v>123.1</v>
      </c>
      <c r="D49" s="132">
        <v>83.6</v>
      </c>
      <c r="E49" s="132">
        <v>63.9</v>
      </c>
      <c r="F49" s="132">
        <v>52</v>
      </c>
      <c r="G49" s="132">
        <v>44.2</v>
      </c>
      <c r="H49" s="132">
        <v>38.6</v>
      </c>
      <c r="I49" s="132">
        <v>34.4</v>
      </c>
      <c r="J49" s="132">
        <v>31.1</v>
      </c>
      <c r="K49" s="132">
        <v>28.5</v>
      </c>
      <c r="L49" s="132">
        <v>26.4</v>
      </c>
      <c r="M49" s="132">
        <v>24.6</v>
      </c>
      <c r="N49" s="132">
        <v>23.1</v>
      </c>
      <c r="O49" s="132">
        <v>21.8</v>
      </c>
      <c r="P49" s="132">
        <v>20.8</v>
      </c>
      <c r="Q49" s="132">
        <v>19.8</v>
      </c>
      <c r="R49" s="132">
        <v>19</v>
      </c>
      <c r="S49" s="132">
        <v>18.2</v>
      </c>
      <c r="T49" s="132">
        <v>17.600000000000001</v>
      </c>
      <c r="U49" s="132">
        <v>17</v>
      </c>
    </row>
    <row r="50" spans="1:21" x14ac:dyDescent="0.25">
      <c r="A50" s="85">
        <v>39</v>
      </c>
      <c r="B50" s="132">
        <v>245.1</v>
      </c>
      <c r="C50" s="132">
        <v>124.8</v>
      </c>
      <c r="D50" s="132">
        <v>84.8</v>
      </c>
      <c r="E50" s="132">
        <v>64.8</v>
      </c>
      <c r="F50" s="132">
        <v>52.8</v>
      </c>
      <c r="G50" s="132">
        <v>44.8</v>
      </c>
      <c r="H50" s="132">
        <v>39.1</v>
      </c>
      <c r="I50" s="132">
        <v>34.799999999999997</v>
      </c>
      <c r="J50" s="132">
        <v>31.5</v>
      </c>
      <c r="K50" s="132">
        <v>28.9</v>
      </c>
      <c r="L50" s="132">
        <v>26.7</v>
      </c>
      <c r="M50" s="132">
        <v>25</v>
      </c>
      <c r="N50" s="132">
        <v>23.5</v>
      </c>
      <c r="O50" s="132">
        <v>22.2</v>
      </c>
      <c r="P50" s="132">
        <v>21.1</v>
      </c>
      <c r="Q50" s="132">
        <v>20.100000000000001</v>
      </c>
      <c r="R50" s="132">
        <v>19.3</v>
      </c>
      <c r="S50" s="132">
        <v>18.5</v>
      </c>
      <c r="T50" s="132">
        <v>17.8</v>
      </c>
      <c r="U50" s="132">
        <v>17.3</v>
      </c>
    </row>
    <row r="51" spans="1:21" x14ac:dyDescent="0.25">
      <c r="A51" s="85">
        <v>40</v>
      </c>
      <c r="B51" s="132">
        <v>248.5</v>
      </c>
      <c r="C51" s="132">
        <v>126.6</v>
      </c>
      <c r="D51" s="132">
        <v>86</v>
      </c>
      <c r="E51" s="132">
        <v>65.7</v>
      </c>
      <c r="F51" s="132">
        <v>53.5</v>
      </c>
      <c r="G51" s="132">
        <v>45.4</v>
      </c>
      <c r="H51" s="132">
        <v>39.700000000000003</v>
      </c>
      <c r="I51" s="132">
        <v>35.299999999999997</v>
      </c>
      <c r="J51" s="132">
        <v>32</v>
      </c>
      <c r="K51" s="132">
        <v>29.3</v>
      </c>
      <c r="L51" s="132">
        <v>27.1</v>
      </c>
      <c r="M51" s="132">
        <v>25.3</v>
      </c>
      <c r="N51" s="132">
        <v>23.8</v>
      </c>
      <c r="O51" s="132">
        <v>22.5</v>
      </c>
      <c r="P51" s="132">
        <v>21.4</v>
      </c>
      <c r="Q51" s="132">
        <v>20.399999999999999</v>
      </c>
      <c r="R51" s="132">
        <v>19.5</v>
      </c>
      <c r="S51" s="132">
        <v>18.8</v>
      </c>
      <c r="T51" s="132">
        <v>18.100000000000001</v>
      </c>
      <c r="U51" s="132">
        <v>17.5</v>
      </c>
    </row>
    <row r="52" spans="1:21" x14ac:dyDescent="0.25">
      <c r="A52" s="85">
        <v>41</v>
      </c>
      <c r="B52" s="132">
        <v>252</v>
      </c>
      <c r="C52" s="132">
        <v>128.4</v>
      </c>
      <c r="D52" s="132">
        <v>87.2</v>
      </c>
      <c r="E52" s="132">
        <v>66.599999999999994</v>
      </c>
      <c r="F52" s="132">
        <v>54.3</v>
      </c>
      <c r="G52" s="132">
        <v>46.1</v>
      </c>
      <c r="H52" s="132">
        <v>40.200000000000003</v>
      </c>
      <c r="I52" s="132">
        <v>35.9</v>
      </c>
      <c r="J52" s="132">
        <v>32.5</v>
      </c>
      <c r="K52" s="132">
        <v>29.7</v>
      </c>
      <c r="L52" s="132">
        <v>27.5</v>
      </c>
      <c r="M52" s="132">
        <v>25.7</v>
      </c>
      <c r="N52" s="132">
        <v>24.2</v>
      </c>
      <c r="O52" s="132">
        <v>22.8</v>
      </c>
      <c r="P52" s="132">
        <v>21.7</v>
      </c>
      <c r="Q52" s="132">
        <v>20.7</v>
      </c>
      <c r="R52" s="132">
        <v>19.8</v>
      </c>
      <c r="S52" s="132">
        <v>19.100000000000001</v>
      </c>
      <c r="T52" s="132">
        <v>18.399999999999999</v>
      </c>
      <c r="U52" s="132">
        <v>17.8</v>
      </c>
    </row>
    <row r="53" spans="1:21" x14ac:dyDescent="0.25">
      <c r="A53" s="85">
        <v>42</v>
      </c>
      <c r="B53" s="132">
        <v>255.5</v>
      </c>
      <c r="C53" s="132">
        <v>130.19999999999999</v>
      </c>
      <c r="D53" s="132">
        <v>88.4</v>
      </c>
      <c r="E53" s="132">
        <v>67.599999999999994</v>
      </c>
      <c r="F53" s="132">
        <v>55.1</v>
      </c>
      <c r="G53" s="132">
        <v>46.7</v>
      </c>
      <c r="H53" s="132">
        <v>40.799999999999997</v>
      </c>
      <c r="I53" s="132">
        <v>36.4</v>
      </c>
      <c r="J53" s="132">
        <v>32.9</v>
      </c>
      <c r="K53" s="132">
        <v>30.2</v>
      </c>
      <c r="L53" s="132">
        <v>27.9</v>
      </c>
      <c r="M53" s="132">
        <v>26.1</v>
      </c>
      <c r="N53" s="132">
        <v>24.5</v>
      </c>
      <c r="O53" s="132">
        <v>23.2</v>
      </c>
      <c r="P53" s="132">
        <v>22</v>
      </c>
      <c r="Q53" s="132">
        <v>21</v>
      </c>
      <c r="R53" s="132">
        <v>20.2</v>
      </c>
      <c r="S53" s="132">
        <v>19.399999999999999</v>
      </c>
      <c r="T53" s="132">
        <v>18.7</v>
      </c>
      <c r="U53" s="132">
        <v>18.100000000000001</v>
      </c>
    </row>
    <row r="54" spans="1:21" x14ac:dyDescent="0.25">
      <c r="A54" s="85">
        <v>43</v>
      </c>
      <c r="B54" s="132">
        <v>259.10000000000002</v>
      </c>
      <c r="C54" s="132">
        <v>132</v>
      </c>
      <c r="D54" s="132">
        <v>89.7</v>
      </c>
      <c r="E54" s="132">
        <v>68.5</v>
      </c>
      <c r="F54" s="132">
        <v>55.9</v>
      </c>
      <c r="G54" s="132">
        <v>47.4</v>
      </c>
      <c r="H54" s="132">
        <v>41.4</v>
      </c>
      <c r="I54" s="132">
        <v>36.9</v>
      </c>
      <c r="J54" s="132">
        <v>33.4</v>
      </c>
      <c r="K54" s="132">
        <v>30.6</v>
      </c>
      <c r="L54" s="132">
        <v>28.4</v>
      </c>
      <c r="M54" s="132">
        <v>26.5</v>
      </c>
      <c r="N54" s="132">
        <v>24.9</v>
      </c>
      <c r="O54" s="132">
        <v>23.5</v>
      </c>
      <c r="P54" s="132">
        <v>22.4</v>
      </c>
      <c r="Q54" s="132">
        <v>21.4</v>
      </c>
      <c r="R54" s="132">
        <v>20.5</v>
      </c>
      <c r="S54" s="132">
        <v>19.7</v>
      </c>
      <c r="T54" s="132">
        <v>19</v>
      </c>
      <c r="U54" s="132">
        <v>18.399999999999999</v>
      </c>
    </row>
    <row r="55" spans="1:21" x14ac:dyDescent="0.25">
      <c r="A55" s="85">
        <v>44</v>
      </c>
      <c r="B55" s="132">
        <v>262.7</v>
      </c>
      <c r="C55" s="132">
        <v>133.9</v>
      </c>
      <c r="D55" s="132">
        <v>90.9</v>
      </c>
      <c r="E55" s="132">
        <v>69.5</v>
      </c>
      <c r="F55" s="132">
        <v>56.6</v>
      </c>
      <c r="G55" s="132">
        <v>48.1</v>
      </c>
      <c r="H55" s="132">
        <v>42</v>
      </c>
      <c r="I55" s="132">
        <v>37.4</v>
      </c>
      <c r="J55" s="132">
        <v>33.9</v>
      </c>
      <c r="K55" s="132">
        <v>31.1</v>
      </c>
      <c r="L55" s="132">
        <v>28.8</v>
      </c>
      <c r="M55" s="132">
        <v>26.9</v>
      </c>
      <c r="N55" s="132">
        <v>25.3</v>
      </c>
      <c r="O55" s="132">
        <v>23.9</v>
      </c>
      <c r="P55" s="132">
        <v>22.7</v>
      </c>
      <c r="Q55" s="132">
        <v>21.7</v>
      </c>
      <c r="R55" s="132">
        <v>20.8</v>
      </c>
      <c r="S55" s="132">
        <v>20</v>
      </c>
      <c r="T55" s="132">
        <v>19.3</v>
      </c>
      <c r="U55" s="132">
        <v>18.7</v>
      </c>
    </row>
    <row r="56" spans="1:21" x14ac:dyDescent="0.25">
      <c r="A56" s="85">
        <v>45</v>
      </c>
      <c r="B56" s="132">
        <v>266.39999999999998</v>
      </c>
      <c r="C56" s="132">
        <v>135.69999999999999</v>
      </c>
      <c r="D56" s="132">
        <v>92.2</v>
      </c>
      <c r="E56" s="132">
        <v>70.5</v>
      </c>
      <c r="F56" s="132">
        <v>57.5</v>
      </c>
      <c r="G56" s="132">
        <v>48.8</v>
      </c>
      <c r="H56" s="132">
        <v>42.6</v>
      </c>
      <c r="I56" s="132">
        <v>38</v>
      </c>
      <c r="J56" s="132">
        <v>34.4</v>
      </c>
      <c r="K56" s="132">
        <v>31.5</v>
      </c>
      <c r="L56" s="132">
        <v>29.2</v>
      </c>
      <c r="M56" s="132">
        <v>27.3</v>
      </c>
      <c r="N56" s="132">
        <v>25.7</v>
      </c>
      <c r="O56" s="132">
        <v>24.3</v>
      </c>
      <c r="P56" s="132">
        <v>23.1</v>
      </c>
      <c r="Q56" s="132">
        <v>22.1</v>
      </c>
      <c r="R56" s="132">
        <v>21.2</v>
      </c>
      <c r="S56" s="132">
        <v>20.399999999999999</v>
      </c>
      <c r="T56" s="132">
        <v>19.600000000000001</v>
      </c>
      <c r="U56" s="132">
        <v>19</v>
      </c>
    </row>
    <row r="57" spans="1:21" x14ac:dyDescent="0.25">
      <c r="A57" s="85">
        <v>46</v>
      </c>
      <c r="B57" s="132">
        <v>270.10000000000002</v>
      </c>
      <c r="C57" s="132">
        <v>137.6</v>
      </c>
      <c r="D57" s="132">
        <v>93.5</v>
      </c>
      <c r="E57" s="132">
        <v>71.5</v>
      </c>
      <c r="F57" s="132">
        <v>58.3</v>
      </c>
      <c r="G57" s="132">
        <v>49.5</v>
      </c>
      <c r="H57" s="132">
        <v>43.2</v>
      </c>
      <c r="I57" s="132">
        <v>38.5</v>
      </c>
      <c r="J57" s="132">
        <v>34.9</v>
      </c>
      <c r="K57" s="132">
        <v>32</v>
      </c>
      <c r="L57" s="132">
        <v>29.7</v>
      </c>
      <c r="M57" s="132">
        <v>27.7</v>
      </c>
      <c r="N57" s="132">
        <v>26.1</v>
      </c>
      <c r="O57" s="132">
        <v>24.7</v>
      </c>
      <c r="P57" s="132">
        <v>23.5</v>
      </c>
      <c r="Q57" s="132">
        <v>22.4</v>
      </c>
      <c r="R57" s="132">
        <v>21.5</v>
      </c>
      <c r="S57" s="132">
        <v>20.7</v>
      </c>
      <c r="T57" s="132">
        <v>20</v>
      </c>
      <c r="U57" s="132">
        <v>19.399999999999999</v>
      </c>
    </row>
    <row r="58" spans="1:21" x14ac:dyDescent="0.25">
      <c r="A58" s="85">
        <v>47</v>
      </c>
      <c r="B58" s="132">
        <v>273.89999999999998</v>
      </c>
      <c r="C58" s="132">
        <v>139.6</v>
      </c>
      <c r="D58" s="132">
        <v>94.8</v>
      </c>
      <c r="E58" s="132">
        <v>72.5</v>
      </c>
      <c r="F58" s="132">
        <v>59.1</v>
      </c>
      <c r="G58" s="132">
        <v>50.2</v>
      </c>
      <c r="H58" s="132">
        <v>43.9</v>
      </c>
      <c r="I58" s="132">
        <v>39.1</v>
      </c>
      <c r="J58" s="132">
        <v>35.4</v>
      </c>
      <c r="K58" s="132">
        <v>32.5</v>
      </c>
      <c r="L58" s="132">
        <v>30.1</v>
      </c>
      <c r="M58" s="132">
        <v>28.2</v>
      </c>
      <c r="N58" s="132">
        <v>26.5</v>
      </c>
      <c r="O58" s="132">
        <v>25.1</v>
      </c>
      <c r="P58" s="132">
        <v>23.9</v>
      </c>
      <c r="Q58" s="132">
        <v>22.8</v>
      </c>
      <c r="R58" s="132">
        <v>21.9</v>
      </c>
      <c r="S58" s="132">
        <v>21.1</v>
      </c>
      <c r="T58" s="132">
        <v>20.3</v>
      </c>
      <c r="U58" s="132">
        <v>19.7</v>
      </c>
    </row>
    <row r="59" spans="1:21" x14ac:dyDescent="0.25">
      <c r="A59" s="85">
        <v>48</v>
      </c>
      <c r="B59" s="132">
        <v>277.7</v>
      </c>
      <c r="C59" s="132">
        <v>141.6</v>
      </c>
      <c r="D59" s="132">
        <v>96.2</v>
      </c>
      <c r="E59" s="132">
        <v>73.5</v>
      </c>
      <c r="F59" s="132">
        <v>60</v>
      </c>
      <c r="G59" s="132">
        <v>51</v>
      </c>
      <c r="H59" s="132">
        <v>44.5</v>
      </c>
      <c r="I59" s="132">
        <v>39.700000000000003</v>
      </c>
      <c r="J59" s="132">
        <v>36</v>
      </c>
      <c r="K59" s="132">
        <v>33</v>
      </c>
      <c r="L59" s="132">
        <v>30.6</v>
      </c>
      <c r="M59" s="132">
        <v>28.6</v>
      </c>
      <c r="N59" s="132">
        <v>26.9</v>
      </c>
      <c r="O59" s="132">
        <v>25.5</v>
      </c>
      <c r="P59" s="132">
        <v>24.3</v>
      </c>
      <c r="Q59" s="132">
        <v>23.2</v>
      </c>
      <c r="R59" s="132">
        <v>22.3</v>
      </c>
      <c r="S59" s="132">
        <v>21.4</v>
      </c>
      <c r="T59" s="132">
        <v>20.7</v>
      </c>
      <c r="U59" s="132"/>
    </row>
    <row r="60" spans="1:21" x14ac:dyDescent="0.25">
      <c r="A60" s="85">
        <v>49</v>
      </c>
      <c r="B60" s="132">
        <v>281.60000000000002</v>
      </c>
      <c r="C60" s="132">
        <v>143.6</v>
      </c>
      <c r="D60" s="132">
        <v>97.6</v>
      </c>
      <c r="E60" s="132">
        <v>74.599999999999994</v>
      </c>
      <c r="F60" s="132">
        <v>60.9</v>
      </c>
      <c r="G60" s="132">
        <v>51.7</v>
      </c>
      <c r="H60" s="132">
        <v>45.2</v>
      </c>
      <c r="I60" s="132">
        <v>40.299999999999997</v>
      </c>
      <c r="J60" s="132">
        <v>36.6</v>
      </c>
      <c r="K60" s="132">
        <v>33.6</v>
      </c>
      <c r="L60" s="132">
        <v>31.1</v>
      </c>
      <c r="M60" s="132">
        <v>29.1</v>
      </c>
      <c r="N60" s="132">
        <v>27.4</v>
      </c>
      <c r="O60" s="132">
        <v>25.9</v>
      </c>
      <c r="P60" s="132">
        <v>24.7</v>
      </c>
      <c r="Q60" s="132">
        <v>23.6</v>
      </c>
      <c r="R60" s="132">
        <v>22.7</v>
      </c>
      <c r="S60" s="132">
        <v>21.8</v>
      </c>
      <c r="T60" s="132"/>
      <c r="U60" s="132"/>
    </row>
    <row r="61" spans="1:21" x14ac:dyDescent="0.25">
      <c r="A61" s="85">
        <v>50</v>
      </c>
      <c r="B61" s="132">
        <v>285.7</v>
      </c>
      <c r="C61" s="132">
        <v>145.69999999999999</v>
      </c>
      <c r="D61" s="132">
        <v>99</v>
      </c>
      <c r="E61" s="132">
        <v>75.8</v>
      </c>
      <c r="F61" s="132">
        <v>61.8</v>
      </c>
      <c r="G61" s="132">
        <v>52.5</v>
      </c>
      <c r="H61" s="132">
        <v>45.9</v>
      </c>
      <c r="I61" s="132">
        <v>41</v>
      </c>
      <c r="J61" s="132">
        <v>37.200000000000003</v>
      </c>
      <c r="K61" s="132">
        <v>34.1</v>
      </c>
      <c r="L61" s="132">
        <v>31.6</v>
      </c>
      <c r="M61" s="132">
        <v>29.6</v>
      </c>
      <c r="N61" s="132">
        <v>27.9</v>
      </c>
      <c r="O61" s="132">
        <v>26.4</v>
      </c>
      <c r="P61" s="132">
        <v>25.1</v>
      </c>
      <c r="Q61" s="132">
        <v>24</v>
      </c>
      <c r="R61" s="132">
        <v>23.1</v>
      </c>
      <c r="S61" s="132"/>
      <c r="T61" s="132"/>
      <c r="U61" s="132"/>
    </row>
    <row r="62" spans="1:21" x14ac:dyDescent="0.25">
      <c r="A62" s="85">
        <v>51</v>
      </c>
      <c r="B62" s="132">
        <v>289.8</v>
      </c>
      <c r="C62" s="132">
        <v>147.80000000000001</v>
      </c>
      <c r="D62" s="132">
        <v>100.5</v>
      </c>
      <c r="E62" s="132">
        <v>76.900000000000006</v>
      </c>
      <c r="F62" s="132">
        <v>62.8</v>
      </c>
      <c r="G62" s="132">
        <v>53.4</v>
      </c>
      <c r="H62" s="132">
        <v>46.7</v>
      </c>
      <c r="I62" s="132">
        <v>41.7</v>
      </c>
      <c r="J62" s="132">
        <v>37.799999999999997</v>
      </c>
      <c r="K62" s="132">
        <v>34.700000000000003</v>
      </c>
      <c r="L62" s="132">
        <v>32.200000000000003</v>
      </c>
      <c r="M62" s="132">
        <v>30.1</v>
      </c>
      <c r="N62" s="132">
        <v>28.3</v>
      </c>
      <c r="O62" s="132">
        <v>26.9</v>
      </c>
      <c r="P62" s="132">
        <v>25.6</v>
      </c>
      <c r="Q62" s="132">
        <v>24.5</v>
      </c>
      <c r="R62" s="132"/>
      <c r="S62" s="132"/>
      <c r="T62" s="132"/>
      <c r="U62" s="132"/>
    </row>
    <row r="63" spans="1:21" x14ac:dyDescent="0.25">
      <c r="A63" s="85">
        <v>52</v>
      </c>
      <c r="B63" s="132">
        <v>293.89999999999998</v>
      </c>
      <c r="C63" s="132">
        <v>149.9</v>
      </c>
      <c r="D63" s="132">
        <v>102</v>
      </c>
      <c r="E63" s="132">
        <v>78.099999999999994</v>
      </c>
      <c r="F63" s="132">
        <v>63.7</v>
      </c>
      <c r="G63" s="132">
        <v>54.2</v>
      </c>
      <c r="H63" s="132">
        <v>47.4</v>
      </c>
      <c r="I63" s="132">
        <v>42.3</v>
      </c>
      <c r="J63" s="132">
        <v>38.4</v>
      </c>
      <c r="K63" s="132">
        <v>35.299999999999997</v>
      </c>
      <c r="L63" s="132">
        <v>32.700000000000003</v>
      </c>
      <c r="M63" s="132">
        <v>30.6</v>
      </c>
      <c r="N63" s="132">
        <v>28.8</v>
      </c>
      <c r="O63" s="132">
        <v>27.3</v>
      </c>
      <c r="P63" s="132">
        <v>26.1</v>
      </c>
      <c r="Q63" s="132"/>
      <c r="R63" s="132"/>
      <c r="S63" s="132"/>
      <c r="T63" s="132"/>
      <c r="U63" s="132"/>
    </row>
    <row r="64" spans="1:21" x14ac:dyDescent="0.25">
      <c r="A64" s="85">
        <v>53</v>
      </c>
      <c r="B64" s="132">
        <v>298.10000000000002</v>
      </c>
      <c r="C64" s="132">
        <v>152.1</v>
      </c>
      <c r="D64" s="132">
        <v>103.5</v>
      </c>
      <c r="E64" s="132">
        <v>79.2</v>
      </c>
      <c r="F64" s="132">
        <v>64.7</v>
      </c>
      <c r="G64" s="132">
        <v>55</v>
      </c>
      <c r="H64" s="132">
        <v>48.2</v>
      </c>
      <c r="I64" s="132">
        <v>43</v>
      </c>
      <c r="J64" s="132">
        <v>39</v>
      </c>
      <c r="K64" s="132">
        <v>35.9</v>
      </c>
      <c r="L64" s="132">
        <v>33.299999999999997</v>
      </c>
      <c r="M64" s="132">
        <v>31.2</v>
      </c>
      <c r="N64" s="132">
        <v>29.4</v>
      </c>
      <c r="O64" s="132">
        <v>27.9</v>
      </c>
      <c r="P64" s="132"/>
      <c r="Q64" s="132"/>
      <c r="R64" s="132"/>
      <c r="S64" s="132"/>
      <c r="T64" s="132"/>
      <c r="U64" s="132"/>
    </row>
    <row r="65" spans="1:21" x14ac:dyDescent="0.25">
      <c r="A65" s="85">
        <v>54</v>
      </c>
      <c r="B65" s="132">
        <v>302.39999999999998</v>
      </c>
      <c r="C65" s="132">
        <v>154.30000000000001</v>
      </c>
      <c r="D65" s="132">
        <v>105</v>
      </c>
      <c r="E65" s="132">
        <v>80.400000000000006</v>
      </c>
      <c r="F65" s="132">
        <v>65.7</v>
      </c>
      <c r="G65" s="132">
        <v>55.9</v>
      </c>
      <c r="H65" s="132">
        <v>48.9</v>
      </c>
      <c r="I65" s="132">
        <v>43.7</v>
      </c>
      <c r="J65" s="132">
        <v>39.700000000000003</v>
      </c>
      <c r="K65" s="132">
        <v>36.5</v>
      </c>
      <c r="L65" s="132">
        <v>33.9</v>
      </c>
      <c r="M65" s="132">
        <v>31.7</v>
      </c>
      <c r="N65" s="132">
        <v>29.9</v>
      </c>
      <c r="O65" s="132"/>
      <c r="P65" s="132"/>
      <c r="Q65" s="132"/>
      <c r="R65" s="132"/>
      <c r="S65" s="132"/>
      <c r="T65" s="132"/>
      <c r="U65" s="132"/>
    </row>
    <row r="66" spans="1:21" x14ac:dyDescent="0.25">
      <c r="A66" s="85">
        <v>55</v>
      </c>
      <c r="B66" s="132">
        <v>306.7</v>
      </c>
      <c r="C66" s="132">
        <v>156.6</v>
      </c>
      <c r="D66" s="132">
        <v>106.6</v>
      </c>
      <c r="E66" s="132">
        <v>81.7</v>
      </c>
      <c r="F66" s="132">
        <v>66.7</v>
      </c>
      <c r="G66" s="132">
        <v>56.8</v>
      </c>
      <c r="H66" s="132">
        <v>49.7</v>
      </c>
      <c r="I66" s="132">
        <v>44.4</v>
      </c>
      <c r="J66" s="132">
        <v>40.4</v>
      </c>
      <c r="K66" s="132">
        <v>37.1</v>
      </c>
      <c r="L66" s="132">
        <v>34.5</v>
      </c>
      <c r="M66" s="132">
        <v>32.299999999999997</v>
      </c>
      <c r="N66" s="132"/>
      <c r="O66" s="132"/>
      <c r="P66" s="132"/>
      <c r="Q66" s="132"/>
      <c r="R66" s="132"/>
      <c r="S66" s="132"/>
      <c r="T66" s="132"/>
      <c r="U66" s="132"/>
    </row>
    <row r="67" spans="1:21" x14ac:dyDescent="0.25">
      <c r="A67" s="85">
        <v>56</v>
      </c>
      <c r="B67" s="132">
        <v>311.2</v>
      </c>
      <c r="C67" s="132">
        <v>158.9</v>
      </c>
      <c r="D67" s="132">
        <v>108.2</v>
      </c>
      <c r="E67" s="132">
        <v>82.9</v>
      </c>
      <c r="F67" s="132">
        <v>67.8</v>
      </c>
      <c r="G67" s="132">
        <v>57.7</v>
      </c>
      <c r="H67" s="132">
        <v>50.5</v>
      </c>
      <c r="I67" s="132">
        <v>45.2</v>
      </c>
      <c r="J67" s="132">
        <v>41</v>
      </c>
      <c r="K67" s="132">
        <v>37.700000000000003</v>
      </c>
      <c r="L67" s="132">
        <v>35.1</v>
      </c>
      <c r="M67" s="132"/>
      <c r="N67" s="132"/>
      <c r="O67" s="132"/>
      <c r="P67" s="132"/>
      <c r="Q67" s="132"/>
      <c r="R67" s="132"/>
      <c r="S67" s="132"/>
      <c r="T67" s="132"/>
      <c r="U67" s="132"/>
    </row>
    <row r="68" spans="1:21" x14ac:dyDescent="0.25">
      <c r="A68" s="85">
        <v>57</v>
      </c>
      <c r="B68" s="132">
        <v>315.7</v>
      </c>
      <c r="C68" s="132">
        <v>161.30000000000001</v>
      </c>
      <c r="D68" s="132">
        <v>109.9</v>
      </c>
      <c r="E68" s="132">
        <v>84.2</v>
      </c>
      <c r="F68" s="132">
        <v>68.900000000000006</v>
      </c>
      <c r="G68" s="132">
        <v>58.7</v>
      </c>
      <c r="H68" s="132">
        <v>51.4</v>
      </c>
      <c r="I68" s="132">
        <v>46</v>
      </c>
      <c r="J68" s="132">
        <v>41.7</v>
      </c>
      <c r="K68" s="132">
        <v>38.5</v>
      </c>
      <c r="L68" s="132"/>
      <c r="M68" s="132"/>
      <c r="N68" s="132"/>
      <c r="O68" s="132"/>
      <c r="P68" s="132"/>
      <c r="Q68" s="132"/>
      <c r="R68" s="132"/>
      <c r="S68" s="132"/>
      <c r="T68" s="132"/>
      <c r="U68" s="132"/>
    </row>
    <row r="69" spans="1:21" x14ac:dyDescent="0.25">
      <c r="A69" s="85">
        <v>58</v>
      </c>
      <c r="B69" s="132">
        <v>320.5</v>
      </c>
      <c r="C69" s="132">
        <v>163.80000000000001</v>
      </c>
      <c r="D69" s="132">
        <v>111.6</v>
      </c>
      <c r="E69" s="132">
        <v>85.6</v>
      </c>
      <c r="F69" s="132">
        <v>70</v>
      </c>
      <c r="G69" s="132">
        <v>59.6</v>
      </c>
      <c r="H69" s="132">
        <v>52.3</v>
      </c>
      <c r="I69" s="132">
        <v>46.7</v>
      </c>
      <c r="J69" s="132">
        <v>42.5</v>
      </c>
      <c r="K69" s="132"/>
      <c r="L69" s="132"/>
      <c r="M69" s="132"/>
      <c r="N69" s="132"/>
      <c r="O69" s="132"/>
      <c r="P69" s="132"/>
      <c r="Q69" s="132"/>
      <c r="R69" s="132"/>
      <c r="S69" s="132"/>
      <c r="T69" s="132"/>
      <c r="U69" s="132"/>
    </row>
    <row r="70" spans="1:21" x14ac:dyDescent="0.25">
      <c r="A70" s="85">
        <v>59</v>
      </c>
      <c r="B70" s="132">
        <v>325.3</v>
      </c>
      <c r="C70" s="132">
        <v>166.3</v>
      </c>
      <c r="D70" s="132">
        <v>113.4</v>
      </c>
      <c r="E70" s="132">
        <v>87</v>
      </c>
      <c r="F70" s="132">
        <v>71.099999999999994</v>
      </c>
      <c r="G70" s="132">
        <v>60.6</v>
      </c>
      <c r="H70" s="132">
        <v>53.1</v>
      </c>
      <c r="I70" s="132">
        <v>47.6</v>
      </c>
      <c r="J70" s="132"/>
      <c r="K70" s="132"/>
      <c r="L70" s="132"/>
      <c r="M70" s="132"/>
      <c r="N70" s="132"/>
      <c r="O70" s="132"/>
      <c r="P70" s="132"/>
      <c r="Q70" s="132"/>
      <c r="R70" s="132"/>
      <c r="S70" s="132"/>
      <c r="T70" s="132"/>
      <c r="U70" s="132"/>
    </row>
    <row r="71" spans="1:21" x14ac:dyDescent="0.25">
      <c r="A71" s="85">
        <v>60</v>
      </c>
      <c r="B71" s="132">
        <v>330.4</v>
      </c>
      <c r="C71" s="132">
        <v>169</v>
      </c>
      <c r="D71" s="132">
        <v>115.2</v>
      </c>
      <c r="E71" s="132">
        <v>88.4</v>
      </c>
      <c r="F71" s="132">
        <v>72.3</v>
      </c>
      <c r="G71" s="132">
        <v>61.7</v>
      </c>
      <c r="H71" s="132">
        <v>54.1</v>
      </c>
      <c r="I71" s="132"/>
      <c r="J71" s="132"/>
      <c r="K71" s="132"/>
      <c r="L71" s="132"/>
      <c r="M71" s="132"/>
      <c r="N71" s="132"/>
      <c r="O71" s="132"/>
      <c r="P71" s="132"/>
      <c r="Q71" s="132"/>
      <c r="R71" s="132"/>
      <c r="S71" s="132"/>
      <c r="T71" s="132"/>
      <c r="U71" s="132"/>
    </row>
    <row r="72" spans="1:21" x14ac:dyDescent="0.25">
      <c r="A72" s="85">
        <v>61</v>
      </c>
      <c r="B72" s="132">
        <v>335.7</v>
      </c>
      <c r="C72" s="132">
        <v>171.7</v>
      </c>
      <c r="D72" s="132">
        <v>117.1</v>
      </c>
      <c r="E72" s="132">
        <v>89.9</v>
      </c>
      <c r="F72" s="132">
        <v>73.599999999999994</v>
      </c>
      <c r="G72" s="132">
        <v>62.8</v>
      </c>
      <c r="H72" s="132"/>
      <c r="I72" s="132"/>
      <c r="J72" s="132"/>
      <c r="K72" s="132"/>
      <c r="L72" s="132"/>
      <c r="M72" s="132"/>
      <c r="N72" s="132"/>
      <c r="O72" s="132"/>
      <c r="P72" s="132"/>
      <c r="Q72" s="132"/>
      <c r="R72" s="132"/>
      <c r="S72" s="132"/>
      <c r="T72" s="132"/>
      <c r="U72" s="132"/>
    </row>
    <row r="73" spans="1:21" x14ac:dyDescent="0.25">
      <c r="A73" s="85">
        <v>62</v>
      </c>
      <c r="B73" s="132">
        <v>341.2</v>
      </c>
      <c r="C73" s="132">
        <v>174.6</v>
      </c>
      <c r="D73" s="132">
        <v>119.1</v>
      </c>
      <c r="E73" s="132">
        <v>91.5</v>
      </c>
      <c r="F73" s="132">
        <v>75</v>
      </c>
      <c r="G73" s="132"/>
      <c r="H73" s="132"/>
      <c r="I73" s="132"/>
      <c r="J73" s="132"/>
      <c r="K73" s="132"/>
      <c r="L73" s="132"/>
      <c r="M73" s="132"/>
      <c r="N73" s="132"/>
      <c r="O73" s="132"/>
      <c r="P73" s="132"/>
      <c r="Q73" s="132"/>
      <c r="R73" s="132"/>
      <c r="S73" s="132"/>
      <c r="T73" s="132"/>
      <c r="U73" s="132"/>
    </row>
    <row r="74" spans="1:21" x14ac:dyDescent="0.25">
      <c r="A74" s="85">
        <v>63</v>
      </c>
      <c r="B74" s="132">
        <v>347</v>
      </c>
      <c r="C74" s="132">
        <v>177.6</v>
      </c>
      <c r="D74" s="132">
        <v>121.3</v>
      </c>
      <c r="E74" s="132">
        <v>93.2</v>
      </c>
      <c r="F74" s="132"/>
      <c r="G74" s="132"/>
      <c r="H74" s="132"/>
      <c r="I74" s="132"/>
      <c r="J74" s="132"/>
      <c r="K74" s="132"/>
      <c r="L74" s="132"/>
      <c r="M74" s="132"/>
      <c r="N74" s="132"/>
      <c r="O74" s="132"/>
      <c r="P74" s="132"/>
      <c r="Q74" s="132"/>
      <c r="R74" s="132"/>
      <c r="S74" s="132"/>
      <c r="T74" s="132"/>
      <c r="U74" s="132"/>
    </row>
    <row r="75" spans="1:21" x14ac:dyDescent="0.25">
      <c r="A75" s="85">
        <v>64</v>
      </c>
      <c r="B75" s="132">
        <v>353.1</v>
      </c>
      <c r="C75" s="132">
        <v>180.9</v>
      </c>
      <c r="D75" s="132">
        <v>123.5</v>
      </c>
      <c r="E75" s="132"/>
      <c r="F75" s="132"/>
      <c r="G75" s="132"/>
      <c r="H75" s="132"/>
      <c r="I75" s="132"/>
      <c r="J75" s="132"/>
      <c r="K75" s="132"/>
      <c r="L75" s="132"/>
      <c r="M75" s="132"/>
      <c r="N75" s="132"/>
      <c r="O75" s="132"/>
      <c r="P75" s="132"/>
      <c r="Q75" s="132"/>
      <c r="R75" s="132"/>
      <c r="S75" s="132"/>
      <c r="T75" s="132"/>
      <c r="U75" s="132"/>
    </row>
    <row r="76" spans="1:21" x14ac:dyDescent="0.25">
      <c r="A76" s="85">
        <v>65</v>
      </c>
      <c r="B76" s="132">
        <v>359.6</v>
      </c>
      <c r="C76" s="132">
        <v>184.3</v>
      </c>
      <c r="D76" s="132"/>
      <c r="E76" s="132"/>
      <c r="F76" s="132"/>
      <c r="G76" s="132"/>
      <c r="H76" s="132"/>
      <c r="I76" s="132"/>
      <c r="J76" s="132"/>
      <c r="K76" s="132"/>
      <c r="L76" s="132"/>
      <c r="M76" s="132"/>
      <c r="N76" s="132"/>
      <c r="O76" s="132"/>
      <c r="P76" s="132"/>
      <c r="Q76" s="132"/>
      <c r="R76" s="132"/>
      <c r="S76" s="132"/>
      <c r="T76" s="132"/>
      <c r="U76" s="132"/>
    </row>
    <row r="77" spans="1:21" x14ac:dyDescent="0.25">
      <c r="A77" s="85">
        <v>66</v>
      </c>
      <c r="B77" s="132">
        <v>366.4</v>
      </c>
      <c r="C77" s="132"/>
      <c r="D77" s="132"/>
      <c r="E77" s="132"/>
      <c r="F77" s="132"/>
      <c r="G77" s="132"/>
      <c r="H77" s="132"/>
      <c r="I77" s="132"/>
      <c r="J77" s="132"/>
      <c r="K77" s="132"/>
      <c r="L77" s="132"/>
      <c r="M77" s="132"/>
      <c r="N77" s="132"/>
      <c r="O77" s="132"/>
      <c r="P77" s="132"/>
      <c r="Q77" s="132"/>
      <c r="R77" s="132"/>
      <c r="S77" s="132"/>
      <c r="T77" s="132"/>
      <c r="U77" s="132"/>
    </row>
  </sheetData>
  <sheetProtection algorithmName="SHA-512" hashValue="w0w0wxuebz3PXxs3grD9xF+9MjFICNGOSHhABy0NaXHUSlQZ1mzWQgdnOMxpNXDOcjpSKAt2b5WAKFw0pyM5vw==" saltValue="QZbepdDm/eaxqqHx7zmp9A==" spinCount="100000" sheet="1" objects="1" scenarios="1"/>
  <conditionalFormatting sqref="A26:A77">
    <cfRule type="expression" dxfId="543" priority="11" stopIfTrue="1">
      <formula>MOD(ROW(),2)=0</formula>
    </cfRule>
    <cfRule type="expression" dxfId="542" priority="12" stopIfTrue="1">
      <formula>MOD(ROW(),2)&lt;&gt;0</formula>
    </cfRule>
  </conditionalFormatting>
  <conditionalFormatting sqref="B26:U77">
    <cfRule type="expression" dxfId="541" priority="13" stopIfTrue="1">
      <formula>MOD(ROW(),2)=0</formula>
    </cfRule>
    <cfRule type="expression" dxfId="540" priority="14" stopIfTrue="1">
      <formula>MOD(ROW(),2)&lt;&gt;0</formula>
    </cfRule>
  </conditionalFormatting>
  <conditionalFormatting sqref="A6:A16 A18:A21">
    <cfRule type="expression" dxfId="539" priority="15" stopIfTrue="1">
      <formula>MOD(ROW(),2)=0</formula>
    </cfRule>
    <cfRule type="expression" dxfId="538" priority="16" stopIfTrue="1">
      <formula>MOD(ROW(),2)&lt;&gt;0</formula>
    </cfRule>
  </conditionalFormatting>
  <conditionalFormatting sqref="B6:U16 C17:U21">
    <cfRule type="expression" dxfId="537" priority="17" stopIfTrue="1">
      <formula>MOD(ROW(),2)=0</formula>
    </cfRule>
    <cfRule type="expression" dxfId="536" priority="18" stopIfTrue="1">
      <formula>MOD(ROW(),2)&lt;&gt;0</formula>
    </cfRule>
  </conditionalFormatting>
  <conditionalFormatting sqref="A17">
    <cfRule type="expression" dxfId="535" priority="9" stopIfTrue="1">
      <formula>MOD(ROW(),2)=0</formula>
    </cfRule>
    <cfRule type="expression" dxfId="534" priority="10" stopIfTrue="1">
      <formula>MOD(ROW(),2)&lt;&gt;0</formula>
    </cfRule>
  </conditionalFormatting>
  <conditionalFormatting sqref="B17">
    <cfRule type="expression" dxfId="533" priority="7" stopIfTrue="1">
      <formula>MOD(ROW(),2)=0</formula>
    </cfRule>
    <cfRule type="expression" dxfId="532" priority="8" stopIfTrue="1">
      <formula>MOD(ROW(),2)&lt;&gt;0</formula>
    </cfRule>
  </conditionalFormatting>
  <conditionalFormatting sqref="B18">
    <cfRule type="expression" dxfId="531" priority="5" stopIfTrue="1">
      <formula>MOD(ROW(),2)=0</formula>
    </cfRule>
    <cfRule type="expression" dxfId="530" priority="6" stopIfTrue="1">
      <formula>MOD(ROW(),2)&lt;&gt;0</formula>
    </cfRule>
  </conditionalFormatting>
  <conditionalFormatting sqref="B20:B21">
    <cfRule type="expression" dxfId="529" priority="3" stopIfTrue="1">
      <formula>MOD(ROW(),2)=0</formula>
    </cfRule>
    <cfRule type="expression" dxfId="528" priority="4" stopIfTrue="1">
      <formula>MOD(ROW(),2)&lt;&gt;0</formula>
    </cfRule>
  </conditionalFormatting>
  <conditionalFormatting sqref="B19">
    <cfRule type="expression" dxfId="527" priority="1" stopIfTrue="1">
      <formula>MOD(ROW(),2)=0</formula>
    </cfRule>
    <cfRule type="expression" dxfId="526" priority="2" stopIfTrue="1">
      <formula>MOD(ROW(),2)&lt;&gt;0</formula>
    </cfRule>
  </conditionalFormatting>
  <hyperlinks>
    <hyperlink ref="B24" location="Assumptions!A1" display="Assumptions" xr:uid="{D5D16F0D-C5A2-4678-8CF0-954847F952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EFFF-E087-41A2-A459-1138C8DF9650}">
  <sheetPr codeName="Sheet100"/>
  <dimension ref="A1:U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x-715</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618</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715</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619</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620</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169.2</v>
      </c>
      <c r="C27" s="132">
        <v>86.2</v>
      </c>
      <c r="D27" s="132">
        <v>58.5</v>
      </c>
      <c r="E27" s="132">
        <v>44.7</v>
      </c>
      <c r="F27" s="132">
        <v>36.4</v>
      </c>
      <c r="G27" s="132">
        <v>30.9</v>
      </c>
      <c r="H27" s="132">
        <v>26.9</v>
      </c>
      <c r="I27" s="132">
        <v>24</v>
      </c>
      <c r="J27" s="132">
        <v>21.7</v>
      </c>
      <c r="K27" s="132">
        <v>19.899999999999999</v>
      </c>
      <c r="L27" s="132">
        <v>18.399999999999999</v>
      </c>
      <c r="M27" s="132">
        <v>17.100000000000001</v>
      </c>
      <c r="N27" s="132">
        <v>16.100000000000001</v>
      </c>
      <c r="O27" s="132">
        <v>15.2</v>
      </c>
      <c r="P27" s="132">
        <v>14.4</v>
      </c>
      <c r="Q27" s="132">
        <v>13.8</v>
      </c>
      <c r="R27" s="132">
        <v>13.2</v>
      </c>
      <c r="S27" s="132">
        <v>12.6</v>
      </c>
      <c r="T27" s="132">
        <v>12.2</v>
      </c>
      <c r="U27" s="132">
        <v>11.8</v>
      </c>
    </row>
    <row r="28" spans="1:21" x14ac:dyDescent="0.25">
      <c r="A28" s="85">
        <v>17</v>
      </c>
      <c r="B28" s="132">
        <v>171.6</v>
      </c>
      <c r="C28" s="132">
        <v>87.4</v>
      </c>
      <c r="D28" s="132">
        <v>59.3</v>
      </c>
      <c r="E28" s="132">
        <v>45.3</v>
      </c>
      <c r="F28" s="132">
        <v>36.9</v>
      </c>
      <c r="G28" s="132">
        <v>31.3</v>
      </c>
      <c r="H28" s="132">
        <v>27.3</v>
      </c>
      <c r="I28" s="132">
        <v>24.3</v>
      </c>
      <c r="J28" s="132">
        <v>22</v>
      </c>
      <c r="K28" s="132">
        <v>20.2</v>
      </c>
      <c r="L28" s="132">
        <v>18.600000000000001</v>
      </c>
      <c r="M28" s="132">
        <v>17.399999999999999</v>
      </c>
      <c r="N28" s="132">
        <v>16.3</v>
      </c>
      <c r="O28" s="132">
        <v>15.4</v>
      </c>
      <c r="P28" s="132">
        <v>14.6</v>
      </c>
      <c r="Q28" s="132">
        <v>14</v>
      </c>
      <c r="R28" s="132">
        <v>13.4</v>
      </c>
      <c r="S28" s="132">
        <v>12.8</v>
      </c>
      <c r="T28" s="132">
        <v>12.3</v>
      </c>
      <c r="U28" s="132">
        <v>11.9</v>
      </c>
    </row>
    <row r="29" spans="1:21" x14ac:dyDescent="0.25">
      <c r="A29" s="85">
        <v>18</v>
      </c>
      <c r="B29" s="132">
        <v>174.1</v>
      </c>
      <c r="C29" s="132">
        <v>88.7</v>
      </c>
      <c r="D29" s="132">
        <v>60.2</v>
      </c>
      <c r="E29" s="132">
        <v>46</v>
      </c>
      <c r="F29" s="132">
        <v>37.4</v>
      </c>
      <c r="G29" s="132">
        <v>31.8</v>
      </c>
      <c r="H29" s="132">
        <v>27.7</v>
      </c>
      <c r="I29" s="132">
        <v>24.7</v>
      </c>
      <c r="J29" s="132">
        <v>22.3</v>
      </c>
      <c r="K29" s="132">
        <v>20.5</v>
      </c>
      <c r="L29" s="132">
        <v>18.899999999999999</v>
      </c>
      <c r="M29" s="132">
        <v>17.600000000000001</v>
      </c>
      <c r="N29" s="132">
        <v>16.600000000000001</v>
      </c>
      <c r="O29" s="132">
        <v>15.6</v>
      </c>
      <c r="P29" s="132">
        <v>14.9</v>
      </c>
      <c r="Q29" s="132">
        <v>14.2</v>
      </c>
      <c r="R29" s="132">
        <v>13.5</v>
      </c>
      <c r="S29" s="132">
        <v>13</v>
      </c>
      <c r="T29" s="132">
        <v>12.5</v>
      </c>
      <c r="U29" s="132">
        <v>12.1</v>
      </c>
    </row>
    <row r="30" spans="1:21" x14ac:dyDescent="0.25">
      <c r="A30" s="85">
        <v>19</v>
      </c>
      <c r="B30" s="132">
        <v>176.6</v>
      </c>
      <c r="C30" s="132">
        <v>90</v>
      </c>
      <c r="D30" s="132">
        <v>61.1</v>
      </c>
      <c r="E30" s="132">
        <v>46.6</v>
      </c>
      <c r="F30" s="132">
        <v>38</v>
      </c>
      <c r="G30" s="132">
        <v>32.200000000000003</v>
      </c>
      <c r="H30" s="132">
        <v>28.1</v>
      </c>
      <c r="I30" s="132">
        <v>25</v>
      </c>
      <c r="J30" s="132">
        <v>22.7</v>
      </c>
      <c r="K30" s="132">
        <v>20.7</v>
      </c>
      <c r="L30" s="132">
        <v>19.2</v>
      </c>
      <c r="M30" s="132">
        <v>17.899999999999999</v>
      </c>
      <c r="N30" s="132">
        <v>16.8</v>
      </c>
      <c r="O30" s="132">
        <v>15.9</v>
      </c>
      <c r="P30" s="132">
        <v>15.1</v>
      </c>
      <c r="Q30" s="132">
        <v>14.4</v>
      </c>
      <c r="R30" s="132">
        <v>13.7</v>
      </c>
      <c r="S30" s="132">
        <v>13.2</v>
      </c>
      <c r="T30" s="132">
        <v>12.7</v>
      </c>
      <c r="U30" s="132">
        <v>12.3</v>
      </c>
    </row>
    <row r="31" spans="1:21" x14ac:dyDescent="0.25">
      <c r="A31" s="85">
        <v>20</v>
      </c>
      <c r="B31" s="132">
        <v>179.2</v>
      </c>
      <c r="C31" s="132">
        <v>91.2</v>
      </c>
      <c r="D31" s="132">
        <v>61.9</v>
      </c>
      <c r="E31" s="132">
        <v>47.3</v>
      </c>
      <c r="F31" s="132">
        <v>38.5</v>
      </c>
      <c r="G31" s="132">
        <v>32.700000000000003</v>
      </c>
      <c r="H31" s="132">
        <v>28.5</v>
      </c>
      <c r="I31" s="132">
        <v>25.4</v>
      </c>
      <c r="J31" s="132">
        <v>23</v>
      </c>
      <c r="K31" s="132">
        <v>21</v>
      </c>
      <c r="L31" s="132">
        <v>19.5</v>
      </c>
      <c r="M31" s="132">
        <v>18.2</v>
      </c>
      <c r="N31" s="132">
        <v>17</v>
      </c>
      <c r="O31" s="132">
        <v>16.100000000000001</v>
      </c>
      <c r="P31" s="132">
        <v>15.3</v>
      </c>
      <c r="Q31" s="132">
        <v>14.6</v>
      </c>
      <c r="R31" s="132">
        <v>13.9</v>
      </c>
      <c r="S31" s="132">
        <v>13.4</v>
      </c>
      <c r="T31" s="132">
        <v>12.9</v>
      </c>
      <c r="U31" s="132">
        <v>12.5</v>
      </c>
    </row>
    <row r="32" spans="1:21" x14ac:dyDescent="0.25">
      <c r="A32" s="85">
        <v>21</v>
      </c>
      <c r="B32" s="132">
        <v>181.7</v>
      </c>
      <c r="C32" s="132">
        <v>92.5</v>
      </c>
      <c r="D32" s="132">
        <v>62.8</v>
      </c>
      <c r="E32" s="132">
        <v>48</v>
      </c>
      <c r="F32" s="132">
        <v>39.1</v>
      </c>
      <c r="G32" s="132">
        <v>33.200000000000003</v>
      </c>
      <c r="H32" s="132">
        <v>28.9</v>
      </c>
      <c r="I32" s="132">
        <v>25.8</v>
      </c>
      <c r="J32" s="132">
        <v>23.3</v>
      </c>
      <c r="K32" s="132">
        <v>21.3</v>
      </c>
      <c r="L32" s="132">
        <v>19.7</v>
      </c>
      <c r="M32" s="132">
        <v>18.399999999999999</v>
      </c>
      <c r="N32" s="132">
        <v>17.3</v>
      </c>
      <c r="O32" s="132">
        <v>16.3</v>
      </c>
      <c r="P32" s="132">
        <v>15.5</v>
      </c>
      <c r="Q32" s="132">
        <v>14.8</v>
      </c>
      <c r="R32" s="132">
        <v>14.1</v>
      </c>
      <c r="S32" s="132">
        <v>13.6</v>
      </c>
      <c r="T32" s="132">
        <v>13.1</v>
      </c>
      <c r="U32" s="132">
        <v>12.6</v>
      </c>
    </row>
    <row r="33" spans="1:21" x14ac:dyDescent="0.25">
      <c r="A33" s="85">
        <v>22</v>
      </c>
      <c r="B33" s="132">
        <v>184.3</v>
      </c>
      <c r="C33" s="132">
        <v>93.9</v>
      </c>
      <c r="D33" s="132">
        <v>63.7</v>
      </c>
      <c r="E33" s="132">
        <v>48.7</v>
      </c>
      <c r="F33" s="132">
        <v>39.6</v>
      </c>
      <c r="G33" s="132">
        <v>33.6</v>
      </c>
      <c r="H33" s="132">
        <v>29.3</v>
      </c>
      <c r="I33" s="132">
        <v>26.1</v>
      </c>
      <c r="J33" s="132">
        <v>23.6</v>
      </c>
      <c r="K33" s="132">
        <v>21.7</v>
      </c>
      <c r="L33" s="132">
        <v>20</v>
      </c>
      <c r="M33" s="132">
        <v>18.7</v>
      </c>
      <c r="N33" s="132">
        <v>17.5</v>
      </c>
      <c r="O33" s="132">
        <v>16.600000000000001</v>
      </c>
      <c r="P33" s="132">
        <v>15.7</v>
      </c>
      <c r="Q33" s="132">
        <v>15</v>
      </c>
      <c r="R33" s="132">
        <v>14.3</v>
      </c>
      <c r="S33" s="132">
        <v>13.8</v>
      </c>
      <c r="T33" s="132">
        <v>13.3</v>
      </c>
      <c r="U33" s="132">
        <v>12.8</v>
      </c>
    </row>
    <row r="34" spans="1:21" x14ac:dyDescent="0.25">
      <c r="A34" s="85">
        <v>23</v>
      </c>
      <c r="B34" s="132">
        <v>186.9</v>
      </c>
      <c r="C34" s="132">
        <v>95.2</v>
      </c>
      <c r="D34" s="132">
        <v>64.599999999999994</v>
      </c>
      <c r="E34" s="132">
        <v>49.4</v>
      </c>
      <c r="F34" s="132">
        <v>40.200000000000003</v>
      </c>
      <c r="G34" s="132">
        <v>34.1</v>
      </c>
      <c r="H34" s="132">
        <v>29.8</v>
      </c>
      <c r="I34" s="132">
        <v>26.5</v>
      </c>
      <c r="J34" s="132">
        <v>24</v>
      </c>
      <c r="K34" s="132">
        <v>22</v>
      </c>
      <c r="L34" s="132">
        <v>20.3</v>
      </c>
      <c r="M34" s="132">
        <v>18.899999999999999</v>
      </c>
      <c r="N34" s="132">
        <v>17.8</v>
      </c>
      <c r="O34" s="132">
        <v>16.8</v>
      </c>
      <c r="P34" s="132">
        <v>16</v>
      </c>
      <c r="Q34" s="132">
        <v>15.2</v>
      </c>
      <c r="R34" s="132">
        <v>14.6</v>
      </c>
      <c r="S34" s="132">
        <v>14</v>
      </c>
      <c r="T34" s="132">
        <v>13.5</v>
      </c>
      <c r="U34" s="132">
        <v>13</v>
      </c>
    </row>
    <row r="35" spans="1:21" x14ac:dyDescent="0.25">
      <c r="A35" s="85">
        <v>24</v>
      </c>
      <c r="B35" s="132">
        <v>189.6</v>
      </c>
      <c r="C35" s="132">
        <v>96.5</v>
      </c>
      <c r="D35" s="132">
        <v>65.5</v>
      </c>
      <c r="E35" s="132">
        <v>50.1</v>
      </c>
      <c r="F35" s="132">
        <v>40.799999999999997</v>
      </c>
      <c r="G35" s="132">
        <v>34.6</v>
      </c>
      <c r="H35" s="132">
        <v>30.2</v>
      </c>
      <c r="I35" s="132">
        <v>26.9</v>
      </c>
      <c r="J35" s="132">
        <v>24.3</v>
      </c>
      <c r="K35" s="132">
        <v>22.3</v>
      </c>
      <c r="L35" s="132">
        <v>20.6</v>
      </c>
      <c r="M35" s="132">
        <v>19.2</v>
      </c>
      <c r="N35" s="132">
        <v>18</v>
      </c>
      <c r="O35" s="132">
        <v>17</v>
      </c>
      <c r="P35" s="132">
        <v>16.2</v>
      </c>
      <c r="Q35" s="132">
        <v>15.4</v>
      </c>
      <c r="R35" s="132">
        <v>14.8</v>
      </c>
      <c r="S35" s="132">
        <v>14.2</v>
      </c>
      <c r="T35" s="132">
        <v>13.7</v>
      </c>
      <c r="U35" s="132">
        <v>13.2</v>
      </c>
    </row>
    <row r="36" spans="1:21" x14ac:dyDescent="0.25">
      <c r="A36" s="85">
        <v>25</v>
      </c>
      <c r="B36" s="132">
        <v>192.3</v>
      </c>
      <c r="C36" s="132">
        <v>97.9</v>
      </c>
      <c r="D36" s="132">
        <v>66.5</v>
      </c>
      <c r="E36" s="132">
        <v>50.8</v>
      </c>
      <c r="F36" s="132">
        <v>41.4</v>
      </c>
      <c r="G36" s="132">
        <v>35.1</v>
      </c>
      <c r="H36" s="132">
        <v>30.6</v>
      </c>
      <c r="I36" s="132">
        <v>27.3</v>
      </c>
      <c r="J36" s="132">
        <v>24.7</v>
      </c>
      <c r="K36" s="132">
        <v>22.6</v>
      </c>
      <c r="L36" s="132">
        <v>20.9</v>
      </c>
      <c r="M36" s="132">
        <v>19.5</v>
      </c>
      <c r="N36" s="132">
        <v>18.3</v>
      </c>
      <c r="O36" s="132">
        <v>17.3</v>
      </c>
      <c r="P36" s="132">
        <v>16.399999999999999</v>
      </c>
      <c r="Q36" s="132">
        <v>15.6</v>
      </c>
      <c r="R36" s="132">
        <v>15</v>
      </c>
      <c r="S36" s="132">
        <v>14.4</v>
      </c>
      <c r="T36" s="132">
        <v>13.9</v>
      </c>
      <c r="U36" s="132">
        <v>13.4</v>
      </c>
    </row>
    <row r="37" spans="1:21" x14ac:dyDescent="0.25">
      <c r="A37" s="85">
        <v>26</v>
      </c>
      <c r="B37" s="132">
        <v>195</v>
      </c>
      <c r="C37" s="132">
        <v>99.3</v>
      </c>
      <c r="D37" s="132">
        <v>67.400000000000006</v>
      </c>
      <c r="E37" s="132">
        <v>51.5</v>
      </c>
      <c r="F37" s="132">
        <v>41.9</v>
      </c>
      <c r="G37" s="132">
        <v>35.6</v>
      </c>
      <c r="H37" s="132">
        <v>31</v>
      </c>
      <c r="I37" s="132">
        <v>27.7</v>
      </c>
      <c r="J37" s="132">
        <v>25</v>
      </c>
      <c r="K37" s="132">
        <v>22.9</v>
      </c>
      <c r="L37" s="132">
        <v>21.2</v>
      </c>
      <c r="M37" s="132">
        <v>19.8</v>
      </c>
      <c r="N37" s="132">
        <v>18.600000000000001</v>
      </c>
      <c r="O37" s="132">
        <v>17.5</v>
      </c>
      <c r="P37" s="132">
        <v>16.600000000000001</v>
      </c>
      <c r="Q37" s="132">
        <v>15.9</v>
      </c>
      <c r="R37" s="132">
        <v>15.2</v>
      </c>
      <c r="S37" s="132">
        <v>14.6</v>
      </c>
      <c r="T37" s="132">
        <v>14.1</v>
      </c>
      <c r="U37" s="132">
        <v>13.6</v>
      </c>
    </row>
    <row r="38" spans="1:21" x14ac:dyDescent="0.25">
      <c r="A38" s="85">
        <v>27</v>
      </c>
      <c r="B38" s="132">
        <v>197.7</v>
      </c>
      <c r="C38" s="132">
        <v>100.7</v>
      </c>
      <c r="D38" s="132">
        <v>68.400000000000006</v>
      </c>
      <c r="E38" s="132">
        <v>52.2</v>
      </c>
      <c r="F38" s="132">
        <v>42.5</v>
      </c>
      <c r="G38" s="132">
        <v>36.1</v>
      </c>
      <c r="H38" s="132">
        <v>31.5</v>
      </c>
      <c r="I38" s="132">
        <v>28</v>
      </c>
      <c r="J38" s="132">
        <v>25.4</v>
      </c>
      <c r="K38" s="132">
        <v>23.2</v>
      </c>
      <c r="L38" s="132">
        <v>21.5</v>
      </c>
      <c r="M38" s="132">
        <v>20.100000000000001</v>
      </c>
      <c r="N38" s="132">
        <v>18.8</v>
      </c>
      <c r="O38" s="132">
        <v>17.8</v>
      </c>
      <c r="P38" s="132">
        <v>16.899999999999999</v>
      </c>
      <c r="Q38" s="132">
        <v>16.100000000000001</v>
      </c>
      <c r="R38" s="132">
        <v>15.4</v>
      </c>
      <c r="S38" s="132">
        <v>14.8</v>
      </c>
      <c r="T38" s="132">
        <v>14.3</v>
      </c>
      <c r="U38" s="132">
        <v>13.8</v>
      </c>
    </row>
    <row r="39" spans="1:21" x14ac:dyDescent="0.25">
      <c r="A39" s="85">
        <v>28</v>
      </c>
      <c r="B39" s="132">
        <v>200.5</v>
      </c>
      <c r="C39" s="132">
        <v>102.1</v>
      </c>
      <c r="D39" s="132">
        <v>69.3</v>
      </c>
      <c r="E39" s="132">
        <v>53</v>
      </c>
      <c r="F39" s="132">
        <v>43.1</v>
      </c>
      <c r="G39" s="132">
        <v>36.6</v>
      </c>
      <c r="H39" s="132">
        <v>31.9</v>
      </c>
      <c r="I39" s="132">
        <v>28.4</v>
      </c>
      <c r="J39" s="132">
        <v>25.7</v>
      </c>
      <c r="K39" s="132">
        <v>23.6</v>
      </c>
      <c r="L39" s="132">
        <v>21.8</v>
      </c>
      <c r="M39" s="132">
        <v>20.3</v>
      </c>
      <c r="N39" s="132">
        <v>19.100000000000001</v>
      </c>
      <c r="O39" s="132">
        <v>18</v>
      </c>
      <c r="P39" s="132">
        <v>17.100000000000001</v>
      </c>
      <c r="Q39" s="132">
        <v>16.3</v>
      </c>
      <c r="R39" s="132">
        <v>15.6</v>
      </c>
      <c r="S39" s="132">
        <v>15</v>
      </c>
      <c r="T39" s="132">
        <v>14.5</v>
      </c>
      <c r="U39" s="132">
        <v>14</v>
      </c>
    </row>
    <row r="40" spans="1:21" x14ac:dyDescent="0.25">
      <c r="A40" s="85">
        <v>29</v>
      </c>
      <c r="B40" s="132">
        <v>203.3</v>
      </c>
      <c r="C40" s="132">
        <v>103.6</v>
      </c>
      <c r="D40" s="132">
        <v>70.3</v>
      </c>
      <c r="E40" s="132">
        <v>53.7</v>
      </c>
      <c r="F40" s="132">
        <v>43.7</v>
      </c>
      <c r="G40" s="132">
        <v>37.1</v>
      </c>
      <c r="H40" s="132">
        <v>32.4</v>
      </c>
      <c r="I40" s="132">
        <v>28.8</v>
      </c>
      <c r="J40" s="132">
        <v>26.1</v>
      </c>
      <c r="K40" s="132">
        <v>23.9</v>
      </c>
      <c r="L40" s="132">
        <v>22.1</v>
      </c>
      <c r="M40" s="132">
        <v>20.6</v>
      </c>
      <c r="N40" s="132">
        <v>19.399999999999999</v>
      </c>
      <c r="O40" s="132">
        <v>18.3</v>
      </c>
      <c r="P40" s="132">
        <v>17.399999999999999</v>
      </c>
      <c r="Q40" s="132">
        <v>16.600000000000001</v>
      </c>
      <c r="R40" s="132">
        <v>15.9</v>
      </c>
      <c r="S40" s="132">
        <v>15.2</v>
      </c>
      <c r="T40" s="132">
        <v>14.7</v>
      </c>
      <c r="U40" s="132">
        <v>14.2</v>
      </c>
    </row>
    <row r="41" spans="1:21" x14ac:dyDescent="0.25">
      <c r="A41" s="85">
        <v>30</v>
      </c>
      <c r="B41" s="132">
        <v>206.2</v>
      </c>
      <c r="C41" s="132">
        <v>105</v>
      </c>
      <c r="D41" s="132">
        <v>71.3</v>
      </c>
      <c r="E41" s="132">
        <v>54.5</v>
      </c>
      <c r="F41" s="132">
        <v>44.4</v>
      </c>
      <c r="G41" s="132">
        <v>37.6</v>
      </c>
      <c r="H41" s="132">
        <v>32.799999999999997</v>
      </c>
      <c r="I41" s="132">
        <v>29.3</v>
      </c>
      <c r="J41" s="132">
        <v>26.5</v>
      </c>
      <c r="K41" s="132">
        <v>24.2</v>
      </c>
      <c r="L41" s="132">
        <v>22.4</v>
      </c>
      <c r="M41" s="132">
        <v>20.9</v>
      </c>
      <c r="N41" s="132">
        <v>19.7</v>
      </c>
      <c r="O41" s="132">
        <v>18.600000000000001</v>
      </c>
      <c r="P41" s="132">
        <v>17.600000000000001</v>
      </c>
      <c r="Q41" s="132">
        <v>16.8</v>
      </c>
      <c r="R41" s="132">
        <v>16.100000000000001</v>
      </c>
      <c r="S41" s="132">
        <v>15.5</v>
      </c>
      <c r="T41" s="132">
        <v>14.9</v>
      </c>
      <c r="U41" s="132">
        <v>14.4</v>
      </c>
    </row>
    <row r="42" spans="1:21" x14ac:dyDescent="0.25">
      <c r="A42" s="85">
        <v>31</v>
      </c>
      <c r="B42" s="132">
        <v>209.1</v>
      </c>
      <c r="C42" s="132">
        <v>106.5</v>
      </c>
      <c r="D42" s="132">
        <v>72.3</v>
      </c>
      <c r="E42" s="132">
        <v>55.2</v>
      </c>
      <c r="F42" s="132">
        <v>45</v>
      </c>
      <c r="G42" s="132">
        <v>38.200000000000003</v>
      </c>
      <c r="H42" s="132">
        <v>33.299999999999997</v>
      </c>
      <c r="I42" s="132">
        <v>29.7</v>
      </c>
      <c r="J42" s="132">
        <v>26.9</v>
      </c>
      <c r="K42" s="132">
        <v>24.6</v>
      </c>
      <c r="L42" s="132">
        <v>22.8</v>
      </c>
      <c r="M42" s="132">
        <v>21.2</v>
      </c>
      <c r="N42" s="132">
        <v>19.899999999999999</v>
      </c>
      <c r="O42" s="132">
        <v>18.8</v>
      </c>
      <c r="P42" s="132">
        <v>17.899999999999999</v>
      </c>
      <c r="Q42" s="132">
        <v>17.100000000000001</v>
      </c>
      <c r="R42" s="132">
        <v>16.3</v>
      </c>
      <c r="S42" s="132">
        <v>15.7</v>
      </c>
      <c r="T42" s="132">
        <v>15.1</v>
      </c>
      <c r="U42" s="132">
        <v>14.6</v>
      </c>
    </row>
    <row r="43" spans="1:21" x14ac:dyDescent="0.25">
      <c r="A43" s="85">
        <v>32</v>
      </c>
      <c r="B43" s="132">
        <v>212</v>
      </c>
      <c r="C43" s="132">
        <v>108</v>
      </c>
      <c r="D43" s="132">
        <v>73.3</v>
      </c>
      <c r="E43" s="132">
        <v>56</v>
      </c>
      <c r="F43" s="132">
        <v>45.6</v>
      </c>
      <c r="G43" s="132">
        <v>38.700000000000003</v>
      </c>
      <c r="H43" s="132">
        <v>33.799999999999997</v>
      </c>
      <c r="I43" s="132">
        <v>30.1</v>
      </c>
      <c r="J43" s="132">
        <v>27.2</v>
      </c>
      <c r="K43" s="132">
        <v>24.9</v>
      </c>
      <c r="L43" s="132">
        <v>23.1</v>
      </c>
      <c r="M43" s="132">
        <v>21.5</v>
      </c>
      <c r="N43" s="132">
        <v>20.2</v>
      </c>
      <c r="O43" s="132">
        <v>19.100000000000001</v>
      </c>
      <c r="P43" s="132">
        <v>18.100000000000001</v>
      </c>
      <c r="Q43" s="132">
        <v>17.3</v>
      </c>
      <c r="R43" s="132">
        <v>16.600000000000001</v>
      </c>
      <c r="S43" s="132">
        <v>15.9</v>
      </c>
      <c r="T43" s="132">
        <v>15.3</v>
      </c>
      <c r="U43" s="132">
        <v>14.8</v>
      </c>
    </row>
    <row r="44" spans="1:21" x14ac:dyDescent="0.25">
      <c r="A44" s="85">
        <v>33</v>
      </c>
      <c r="B44" s="132">
        <v>215</v>
      </c>
      <c r="C44" s="132">
        <v>109.5</v>
      </c>
      <c r="D44" s="132">
        <v>74.400000000000006</v>
      </c>
      <c r="E44" s="132">
        <v>56.8</v>
      </c>
      <c r="F44" s="132">
        <v>46.3</v>
      </c>
      <c r="G44" s="132">
        <v>39.299999999999997</v>
      </c>
      <c r="H44" s="132">
        <v>34.299999999999997</v>
      </c>
      <c r="I44" s="132">
        <v>30.5</v>
      </c>
      <c r="J44" s="132">
        <v>27.6</v>
      </c>
      <c r="K44" s="132">
        <v>25.3</v>
      </c>
      <c r="L44" s="132">
        <v>23.4</v>
      </c>
      <c r="M44" s="132">
        <v>21.8</v>
      </c>
      <c r="N44" s="132">
        <v>20.5</v>
      </c>
      <c r="O44" s="132">
        <v>19.399999999999999</v>
      </c>
      <c r="P44" s="132">
        <v>18.399999999999999</v>
      </c>
      <c r="Q44" s="132">
        <v>17.600000000000001</v>
      </c>
      <c r="R44" s="132">
        <v>16.8</v>
      </c>
      <c r="S44" s="132">
        <v>16.100000000000001</v>
      </c>
      <c r="T44" s="132">
        <v>15.6</v>
      </c>
      <c r="U44" s="132">
        <v>15</v>
      </c>
    </row>
    <row r="45" spans="1:21" x14ac:dyDescent="0.25">
      <c r="A45" s="85">
        <v>34</v>
      </c>
      <c r="B45" s="132">
        <v>218</v>
      </c>
      <c r="C45" s="132">
        <v>111</v>
      </c>
      <c r="D45" s="132">
        <v>75.400000000000006</v>
      </c>
      <c r="E45" s="132">
        <v>57.6</v>
      </c>
      <c r="F45" s="132">
        <v>46.9</v>
      </c>
      <c r="G45" s="132">
        <v>39.799999999999997</v>
      </c>
      <c r="H45" s="132">
        <v>34.700000000000003</v>
      </c>
      <c r="I45" s="132">
        <v>31</v>
      </c>
      <c r="J45" s="132">
        <v>28</v>
      </c>
      <c r="K45" s="132">
        <v>25.7</v>
      </c>
      <c r="L45" s="132">
        <v>23.7</v>
      </c>
      <c r="M45" s="132">
        <v>22.2</v>
      </c>
      <c r="N45" s="132">
        <v>20.8</v>
      </c>
      <c r="O45" s="132">
        <v>19.7</v>
      </c>
      <c r="P45" s="132">
        <v>18.7</v>
      </c>
      <c r="Q45" s="132">
        <v>17.8</v>
      </c>
      <c r="R45" s="132">
        <v>17</v>
      </c>
      <c r="S45" s="132">
        <v>16.399999999999999</v>
      </c>
      <c r="T45" s="132">
        <v>15.8</v>
      </c>
      <c r="U45" s="132">
        <v>15.3</v>
      </c>
    </row>
    <row r="46" spans="1:21" x14ac:dyDescent="0.25">
      <c r="A46" s="85">
        <v>35</v>
      </c>
      <c r="B46" s="132">
        <v>221</v>
      </c>
      <c r="C46" s="132">
        <v>112.6</v>
      </c>
      <c r="D46" s="132">
        <v>76.5</v>
      </c>
      <c r="E46" s="132">
        <v>58.4</v>
      </c>
      <c r="F46" s="132">
        <v>47.6</v>
      </c>
      <c r="G46" s="132">
        <v>40.4</v>
      </c>
      <c r="H46" s="132">
        <v>35.200000000000003</v>
      </c>
      <c r="I46" s="132">
        <v>31.4</v>
      </c>
      <c r="J46" s="132">
        <v>28.4</v>
      </c>
      <c r="K46" s="132">
        <v>26</v>
      </c>
      <c r="L46" s="132">
        <v>24.1</v>
      </c>
      <c r="M46" s="132">
        <v>22.5</v>
      </c>
      <c r="N46" s="132">
        <v>21.1</v>
      </c>
      <c r="O46" s="132">
        <v>19.899999999999999</v>
      </c>
      <c r="P46" s="132">
        <v>18.899999999999999</v>
      </c>
      <c r="Q46" s="132">
        <v>18.100000000000001</v>
      </c>
      <c r="R46" s="132">
        <v>17.3</v>
      </c>
      <c r="S46" s="132">
        <v>16.600000000000001</v>
      </c>
      <c r="T46" s="132">
        <v>16</v>
      </c>
      <c r="U46" s="132">
        <v>15.5</v>
      </c>
    </row>
    <row r="47" spans="1:21" x14ac:dyDescent="0.25">
      <c r="A47" s="85">
        <v>36</v>
      </c>
      <c r="B47" s="132">
        <v>224.1</v>
      </c>
      <c r="C47" s="132">
        <v>114.2</v>
      </c>
      <c r="D47" s="132">
        <v>77.5</v>
      </c>
      <c r="E47" s="132">
        <v>59.2</v>
      </c>
      <c r="F47" s="132">
        <v>48.2</v>
      </c>
      <c r="G47" s="132">
        <v>40.9</v>
      </c>
      <c r="H47" s="132">
        <v>35.700000000000003</v>
      </c>
      <c r="I47" s="132">
        <v>31.8</v>
      </c>
      <c r="J47" s="132">
        <v>28.8</v>
      </c>
      <c r="K47" s="132">
        <v>26.4</v>
      </c>
      <c r="L47" s="132">
        <v>24.4</v>
      </c>
      <c r="M47" s="132">
        <v>22.8</v>
      </c>
      <c r="N47" s="132">
        <v>21.4</v>
      </c>
      <c r="O47" s="132">
        <v>20.2</v>
      </c>
      <c r="P47" s="132">
        <v>19.2</v>
      </c>
      <c r="Q47" s="132">
        <v>18.3</v>
      </c>
      <c r="R47" s="132">
        <v>17.600000000000001</v>
      </c>
      <c r="S47" s="132">
        <v>16.899999999999999</v>
      </c>
      <c r="T47" s="132">
        <v>16.3</v>
      </c>
      <c r="U47" s="132">
        <v>15.7</v>
      </c>
    </row>
    <row r="48" spans="1:21" x14ac:dyDescent="0.25">
      <c r="A48" s="85">
        <v>37</v>
      </c>
      <c r="B48" s="132">
        <v>227.2</v>
      </c>
      <c r="C48" s="132">
        <v>115.7</v>
      </c>
      <c r="D48" s="132">
        <v>78.599999999999994</v>
      </c>
      <c r="E48" s="132">
        <v>60</v>
      </c>
      <c r="F48" s="132">
        <v>48.9</v>
      </c>
      <c r="G48" s="132">
        <v>41.5</v>
      </c>
      <c r="H48" s="132">
        <v>36.200000000000003</v>
      </c>
      <c r="I48" s="132">
        <v>32.299999999999997</v>
      </c>
      <c r="J48" s="132">
        <v>29.2</v>
      </c>
      <c r="K48" s="132">
        <v>26.8</v>
      </c>
      <c r="L48" s="132">
        <v>24.8</v>
      </c>
      <c r="M48" s="132">
        <v>23.1</v>
      </c>
      <c r="N48" s="132">
        <v>21.7</v>
      </c>
      <c r="O48" s="132">
        <v>20.5</v>
      </c>
      <c r="P48" s="132">
        <v>19.5</v>
      </c>
      <c r="Q48" s="132">
        <v>18.600000000000001</v>
      </c>
      <c r="R48" s="132">
        <v>17.8</v>
      </c>
      <c r="S48" s="132">
        <v>17.100000000000001</v>
      </c>
      <c r="T48" s="132">
        <v>16.5</v>
      </c>
      <c r="U48" s="132">
        <v>15.9</v>
      </c>
    </row>
    <row r="49" spans="1:21" x14ac:dyDescent="0.25">
      <c r="A49" s="85">
        <v>38</v>
      </c>
      <c r="B49" s="132">
        <v>230.4</v>
      </c>
      <c r="C49" s="132">
        <v>117.3</v>
      </c>
      <c r="D49" s="132">
        <v>79.7</v>
      </c>
      <c r="E49" s="132">
        <v>60.9</v>
      </c>
      <c r="F49" s="132">
        <v>49.6</v>
      </c>
      <c r="G49" s="132">
        <v>42.1</v>
      </c>
      <c r="H49" s="132">
        <v>36.799999999999997</v>
      </c>
      <c r="I49" s="132">
        <v>32.700000000000003</v>
      </c>
      <c r="J49" s="132">
        <v>29.6</v>
      </c>
      <c r="K49" s="132">
        <v>27.2</v>
      </c>
      <c r="L49" s="132">
        <v>25.1</v>
      </c>
      <c r="M49" s="132">
        <v>23.4</v>
      </c>
      <c r="N49" s="132">
        <v>22</v>
      </c>
      <c r="O49" s="132">
        <v>20.8</v>
      </c>
      <c r="P49" s="132">
        <v>19.8</v>
      </c>
      <c r="Q49" s="132">
        <v>18.899999999999999</v>
      </c>
      <c r="R49" s="132">
        <v>18.100000000000001</v>
      </c>
      <c r="S49" s="132">
        <v>17.399999999999999</v>
      </c>
      <c r="T49" s="132">
        <v>16.7</v>
      </c>
      <c r="U49" s="132">
        <v>16.2</v>
      </c>
    </row>
    <row r="50" spans="1:21" x14ac:dyDescent="0.25">
      <c r="A50" s="85">
        <v>39</v>
      </c>
      <c r="B50" s="132">
        <v>233.6</v>
      </c>
      <c r="C50" s="132">
        <v>119</v>
      </c>
      <c r="D50" s="132">
        <v>80.8</v>
      </c>
      <c r="E50" s="132">
        <v>61.7</v>
      </c>
      <c r="F50" s="132">
        <v>50.3</v>
      </c>
      <c r="G50" s="132">
        <v>42.7</v>
      </c>
      <c r="H50" s="132">
        <v>37.299999999999997</v>
      </c>
      <c r="I50" s="132">
        <v>33.200000000000003</v>
      </c>
      <c r="J50" s="132">
        <v>30.1</v>
      </c>
      <c r="K50" s="132">
        <v>27.5</v>
      </c>
      <c r="L50" s="132">
        <v>25.5</v>
      </c>
      <c r="M50" s="132">
        <v>23.8</v>
      </c>
      <c r="N50" s="132">
        <v>22.4</v>
      </c>
      <c r="O50" s="132">
        <v>21.1</v>
      </c>
      <c r="P50" s="132">
        <v>20.100000000000001</v>
      </c>
      <c r="Q50" s="132">
        <v>19.2</v>
      </c>
      <c r="R50" s="132">
        <v>18.3</v>
      </c>
      <c r="S50" s="132">
        <v>17.600000000000001</v>
      </c>
      <c r="T50" s="132">
        <v>17</v>
      </c>
      <c r="U50" s="132">
        <v>16.399999999999999</v>
      </c>
    </row>
    <row r="51" spans="1:21" x14ac:dyDescent="0.25">
      <c r="A51" s="85">
        <v>40</v>
      </c>
      <c r="B51" s="132">
        <v>236.8</v>
      </c>
      <c r="C51" s="132">
        <v>120.6</v>
      </c>
      <c r="D51" s="132">
        <v>81.900000000000006</v>
      </c>
      <c r="E51" s="132">
        <v>62.6</v>
      </c>
      <c r="F51" s="132">
        <v>51</v>
      </c>
      <c r="G51" s="132">
        <v>43.3</v>
      </c>
      <c r="H51" s="132">
        <v>37.799999999999997</v>
      </c>
      <c r="I51" s="132">
        <v>33.700000000000003</v>
      </c>
      <c r="J51" s="132">
        <v>30.5</v>
      </c>
      <c r="K51" s="132">
        <v>27.9</v>
      </c>
      <c r="L51" s="132">
        <v>25.9</v>
      </c>
      <c r="M51" s="132">
        <v>24.1</v>
      </c>
      <c r="N51" s="132">
        <v>22.7</v>
      </c>
      <c r="O51" s="132">
        <v>21.4</v>
      </c>
      <c r="P51" s="132">
        <v>20.399999999999999</v>
      </c>
      <c r="Q51" s="132">
        <v>19.399999999999999</v>
      </c>
      <c r="R51" s="132">
        <v>18.600000000000001</v>
      </c>
      <c r="S51" s="132">
        <v>17.899999999999999</v>
      </c>
      <c r="T51" s="132">
        <v>17.3</v>
      </c>
      <c r="U51" s="132">
        <v>16.7</v>
      </c>
    </row>
    <row r="52" spans="1:21" x14ac:dyDescent="0.25">
      <c r="A52" s="85">
        <v>41</v>
      </c>
      <c r="B52" s="132">
        <v>240.1</v>
      </c>
      <c r="C52" s="132">
        <v>122.3</v>
      </c>
      <c r="D52" s="132">
        <v>83.1</v>
      </c>
      <c r="E52" s="132">
        <v>63.5</v>
      </c>
      <c r="F52" s="132">
        <v>51.7</v>
      </c>
      <c r="G52" s="132">
        <v>43.9</v>
      </c>
      <c r="H52" s="132">
        <v>38.299999999999997</v>
      </c>
      <c r="I52" s="132">
        <v>34.200000000000003</v>
      </c>
      <c r="J52" s="132">
        <v>30.9</v>
      </c>
      <c r="K52" s="132">
        <v>28.3</v>
      </c>
      <c r="L52" s="132">
        <v>26.2</v>
      </c>
      <c r="M52" s="132">
        <v>24.5</v>
      </c>
      <c r="N52" s="132">
        <v>23</v>
      </c>
      <c r="O52" s="132">
        <v>21.8</v>
      </c>
      <c r="P52" s="132">
        <v>20.7</v>
      </c>
      <c r="Q52" s="132">
        <v>19.7</v>
      </c>
      <c r="R52" s="132">
        <v>18.899999999999999</v>
      </c>
      <c r="S52" s="132">
        <v>18.2</v>
      </c>
      <c r="T52" s="132">
        <v>17.5</v>
      </c>
      <c r="U52" s="132">
        <v>17</v>
      </c>
    </row>
    <row r="53" spans="1:21" x14ac:dyDescent="0.25">
      <c r="A53" s="85">
        <v>42</v>
      </c>
      <c r="B53" s="132">
        <v>243.4</v>
      </c>
      <c r="C53" s="132">
        <v>124</v>
      </c>
      <c r="D53" s="132">
        <v>84.2</v>
      </c>
      <c r="E53" s="132">
        <v>64.400000000000006</v>
      </c>
      <c r="F53" s="132">
        <v>52.5</v>
      </c>
      <c r="G53" s="132">
        <v>44.5</v>
      </c>
      <c r="H53" s="132">
        <v>38.9</v>
      </c>
      <c r="I53" s="132">
        <v>34.700000000000003</v>
      </c>
      <c r="J53" s="132">
        <v>31.4</v>
      </c>
      <c r="K53" s="132">
        <v>28.8</v>
      </c>
      <c r="L53" s="132">
        <v>26.6</v>
      </c>
      <c r="M53" s="132">
        <v>24.8</v>
      </c>
      <c r="N53" s="132">
        <v>23.4</v>
      </c>
      <c r="O53" s="132">
        <v>22.1</v>
      </c>
      <c r="P53" s="132">
        <v>21</v>
      </c>
      <c r="Q53" s="132">
        <v>20</v>
      </c>
      <c r="R53" s="132">
        <v>19.2</v>
      </c>
      <c r="S53" s="132">
        <v>18.5</v>
      </c>
      <c r="T53" s="132">
        <v>17.8</v>
      </c>
      <c r="U53" s="132">
        <v>17.2</v>
      </c>
    </row>
    <row r="54" spans="1:21" x14ac:dyDescent="0.25">
      <c r="A54" s="85">
        <v>43</v>
      </c>
      <c r="B54" s="132">
        <v>246.8</v>
      </c>
      <c r="C54" s="132">
        <v>125.7</v>
      </c>
      <c r="D54" s="132">
        <v>85.4</v>
      </c>
      <c r="E54" s="132">
        <v>65.3</v>
      </c>
      <c r="F54" s="132">
        <v>53.2</v>
      </c>
      <c r="G54" s="132">
        <v>45.2</v>
      </c>
      <c r="H54" s="132">
        <v>39.4</v>
      </c>
      <c r="I54" s="132">
        <v>35.1</v>
      </c>
      <c r="J54" s="132">
        <v>31.8</v>
      </c>
      <c r="K54" s="132">
        <v>29.2</v>
      </c>
      <c r="L54" s="132">
        <v>27</v>
      </c>
      <c r="M54" s="132">
        <v>25.2</v>
      </c>
      <c r="N54" s="132">
        <v>23.7</v>
      </c>
      <c r="O54" s="132">
        <v>22.4</v>
      </c>
      <c r="P54" s="132">
        <v>21.3</v>
      </c>
      <c r="Q54" s="132">
        <v>20.3</v>
      </c>
      <c r="R54" s="132">
        <v>19.5</v>
      </c>
      <c r="S54" s="132">
        <v>18.8</v>
      </c>
      <c r="T54" s="132">
        <v>18.100000000000001</v>
      </c>
      <c r="U54" s="132">
        <v>17.5</v>
      </c>
    </row>
    <row r="55" spans="1:21" x14ac:dyDescent="0.25">
      <c r="A55" s="85">
        <v>44</v>
      </c>
      <c r="B55" s="132">
        <v>250.2</v>
      </c>
      <c r="C55" s="132">
        <v>127.5</v>
      </c>
      <c r="D55" s="132">
        <v>86.6</v>
      </c>
      <c r="E55" s="132">
        <v>66.2</v>
      </c>
      <c r="F55" s="132">
        <v>53.9</v>
      </c>
      <c r="G55" s="132">
        <v>45.8</v>
      </c>
      <c r="H55" s="132">
        <v>40</v>
      </c>
      <c r="I55" s="132">
        <v>35.6</v>
      </c>
      <c r="J55" s="132">
        <v>32.299999999999997</v>
      </c>
      <c r="K55" s="132">
        <v>29.6</v>
      </c>
      <c r="L55" s="132">
        <v>27.4</v>
      </c>
      <c r="M55" s="132">
        <v>25.6</v>
      </c>
      <c r="N55" s="132">
        <v>24.1</v>
      </c>
      <c r="O55" s="132">
        <v>22.8</v>
      </c>
      <c r="P55" s="132">
        <v>21.6</v>
      </c>
      <c r="Q55" s="132">
        <v>20.7</v>
      </c>
      <c r="R55" s="132">
        <v>19.8</v>
      </c>
      <c r="S55" s="132">
        <v>19.100000000000001</v>
      </c>
      <c r="T55" s="132">
        <v>18.399999999999999</v>
      </c>
      <c r="U55" s="132">
        <v>17.8</v>
      </c>
    </row>
    <row r="56" spans="1:21" x14ac:dyDescent="0.25">
      <c r="A56" s="85">
        <v>45</v>
      </c>
      <c r="B56" s="132">
        <v>253.6</v>
      </c>
      <c r="C56" s="132">
        <v>129.19999999999999</v>
      </c>
      <c r="D56" s="132">
        <v>87.8</v>
      </c>
      <c r="E56" s="132">
        <v>67.099999999999994</v>
      </c>
      <c r="F56" s="132">
        <v>54.7</v>
      </c>
      <c r="G56" s="132">
        <v>46.4</v>
      </c>
      <c r="H56" s="132">
        <v>40.6</v>
      </c>
      <c r="I56" s="132">
        <v>36.200000000000003</v>
      </c>
      <c r="J56" s="132">
        <v>32.799999999999997</v>
      </c>
      <c r="K56" s="132">
        <v>30</v>
      </c>
      <c r="L56" s="132">
        <v>27.8</v>
      </c>
      <c r="M56" s="132">
        <v>26</v>
      </c>
      <c r="N56" s="132">
        <v>24.4</v>
      </c>
      <c r="O56" s="132">
        <v>23.1</v>
      </c>
      <c r="P56" s="132">
        <v>22</v>
      </c>
      <c r="Q56" s="132">
        <v>21</v>
      </c>
      <c r="R56" s="132">
        <v>20.100000000000001</v>
      </c>
      <c r="S56" s="132">
        <v>19.399999999999999</v>
      </c>
      <c r="T56" s="132">
        <v>18.7</v>
      </c>
      <c r="U56" s="132">
        <v>18.100000000000001</v>
      </c>
    </row>
    <row r="57" spans="1:21" x14ac:dyDescent="0.25">
      <c r="A57" s="85">
        <v>46</v>
      </c>
      <c r="B57" s="132">
        <v>257.10000000000002</v>
      </c>
      <c r="C57" s="132">
        <v>131</v>
      </c>
      <c r="D57" s="132">
        <v>89</v>
      </c>
      <c r="E57" s="132">
        <v>68</v>
      </c>
      <c r="F57" s="132">
        <v>55.5</v>
      </c>
      <c r="G57" s="132">
        <v>47.1</v>
      </c>
      <c r="H57" s="132">
        <v>41.1</v>
      </c>
      <c r="I57" s="132">
        <v>36.700000000000003</v>
      </c>
      <c r="J57" s="132">
        <v>33.200000000000003</v>
      </c>
      <c r="K57" s="132">
        <v>30.5</v>
      </c>
      <c r="L57" s="132">
        <v>28.2</v>
      </c>
      <c r="M57" s="132">
        <v>26.4</v>
      </c>
      <c r="N57" s="132">
        <v>24.8</v>
      </c>
      <c r="O57" s="132">
        <v>23.5</v>
      </c>
      <c r="P57" s="132">
        <v>22.3</v>
      </c>
      <c r="Q57" s="132">
        <v>21.3</v>
      </c>
      <c r="R57" s="132">
        <v>20.5</v>
      </c>
      <c r="S57" s="132">
        <v>19.7</v>
      </c>
      <c r="T57" s="132">
        <v>19</v>
      </c>
      <c r="U57" s="132">
        <v>18.399999999999999</v>
      </c>
    </row>
    <row r="58" spans="1:21" x14ac:dyDescent="0.25">
      <c r="A58" s="85">
        <v>47</v>
      </c>
      <c r="B58" s="132">
        <v>260.7</v>
      </c>
      <c r="C58" s="132">
        <v>132.9</v>
      </c>
      <c r="D58" s="132">
        <v>90.3</v>
      </c>
      <c r="E58" s="132">
        <v>69</v>
      </c>
      <c r="F58" s="132">
        <v>56.3</v>
      </c>
      <c r="G58" s="132">
        <v>47.8</v>
      </c>
      <c r="H58" s="132">
        <v>41.7</v>
      </c>
      <c r="I58" s="132">
        <v>37.200000000000003</v>
      </c>
      <c r="J58" s="132">
        <v>33.700000000000003</v>
      </c>
      <c r="K58" s="132">
        <v>30.9</v>
      </c>
      <c r="L58" s="132">
        <v>28.7</v>
      </c>
      <c r="M58" s="132">
        <v>26.8</v>
      </c>
      <c r="N58" s="132">
        <v>25.2</v>
      </c>
      <c r="O58" s="132">
        <v>23.9</v>
      </c>
      <c r="P58" s="132">
        <v>22.7</v>
      </c>
      <c r="Q58" s="132">
        <v>21.7</v>
      </c>
      <c r="R58" s="132">
        <v>20.8</v>
      </c>
      <c r="S58" s="132">
        <v>20</v>
      </c>
      <c r="T58" s="132">
        <v>19.399999999999999</v>
      </c>
      <c r="U58" s="132">
        <v>18.7</v>
      </c>
    </row>
    <row r="59" spans="1:21" x14ac:dyDescent="0.25">
      <c r="A59" s="85">
        <v>48</v>
      </c>
      <c r="B59" s="132">
        <v>264.3</v>
      </c>
      <c r="C59" s="132">
        <v>134.69999999999999</v>
      </c>
      <c r="D59" s="132">
        <v>91.5</v>
      </c>
      <c r="E59" s="132">
        <v>70</v>
      </c>
      <c r="F59" s="132">
        <v>57.1</v>
      </c>
      <c r="G59" s="132">
        <v>48.5</v>
      </c>
      <c r="H59" s="132">
        <v>42.4</v>
      </c>
      <c r="I59" s="132">
        <v>37.799999999999997</v>
      </c>
      <c r="J59" s="132">
        <v>34.299999999999997</v>
      </c>
      <c r="K59" s="132">
        <v>31.4</v>
      </c>
      <c r="L59" s="132">
        <v>29.1</v>
      </c>
      <c r="M59" s="132">
        <v>27.2</v>
      </c>
      <c r="N59" s="132">
        <v>25.6</v>
      </c>
      <c r="O59" s="132">
        <v>24.3</v>
      </c>
      <c r="P59" s="132">
        <v>23.1</v>
      </c>
      <c r="Q59" s="132">
        <v>22.1</v>
      </c>
      <c r="R59" s="132">
        <v>21.2</v>
      </c>
      <c r="S59" s="132">
        <v>20.399999999999999</v>
      </c>
      <c r="T59" s="132">
        <v>19.7</v>
      </c>
      <c r="U59" s="132">
        <v>19.100000000000001</v>
      </c>
    </row>
    <row r="60" spans="1:21" x14ac:dyDescent="0.25">
      <c r="A60" s="85">
        <v>49</v>
      </c>
      <c r="B60" s="132">
        <v>268</v>
      </c>
      <c r="C60" s="132">
        <v>136.6</v>
      </c>
      <c r="D60" s="132">
        <v>92.9</v>
      </c>
      <c r="E60" s="132">
        <v>71</v>
      </c>
      <c r="F60" s="132">
        <v>57.9</v>
      </c>
      <c r="G60" s="132">
        <v>49.2</v>
      </c>
      <c r="H60" s="132">
        <v>43</v>
      </c>
      <c r="I60" s="132">
        <v>38.4</v>
      </c>
      <c r="J60" s="132">
        <v>34.799999999999997</v>
      </c>
      <c r="K60" s="132">
        <v>31.9</v>
      </c>
      <c r="L60" s="132">
        <v>29.6</v>
      </c>
      <c r="M60" s="132">
        <v>27.7</v>
      </c>
      <c r="N60" s="132">
        <v>26.1</v>
      </c>
      <c r="O60" s="132">
        <v>24.7</v>
      </c>
      <c r="P60" s="132">
        <v>23.5</v>
      </c>
      <c r="Q60" s="132">
        <v>22.5</v>
      </c>
      <c r="R60" s="132">
        <v>21.6</v>
      </c>
      <c r="S60" s="132">
        <v>20.8</v>
      </c>
      <c r="T60" s="132">
        <v>20.100000000000001</v>
      </c>
      <c r="U60" s="132"/>
    </row>
    <row r="61" spans="1:21" x14ac:dyDescent="0.25">
      <c r="A61" s="85">
        <v>50</v>
      </c>
      <c r="B61" s="132">
        <v>271.7</v>
      </c>
      <c r="C61" s="132">
        <v>138.6</v>
      </c>
      <c r="D61" s="132">
        <v>94.2</v>
      </c>
      <c r="E61" s="132">
        <v>72.099999999999994</v>
      </c>
      <c r="F61" s="132">
        <v>58.8</v>
      </c>
      <c r="G61" s="132">
        <v>50</v>
      </c>
      <c r="H61" s="132">
        <v>43.7</v>
      </c>
      <c r="I61" s="132">
        <v>39</v>
      </c>
      <c r="J61" s="132">
        <v>35.4</v>
      </c>
      <c r="K61" s="132">
        <v>32.5</v>
      </c>
      <c r="L61" s="132">
        <v>30.1</v>
      </c>
      <c r="M61" s="132">
        <v>28.1</v>
      </c>
      <c r="N61" s="132">
        <v>26.5</v>
      </c>
      <c r="O61" s="132">
        <v>25.1</v>
      </c>
      <c r="P61" s="132">
        <v>23.9</v>
      </c>
      <c r="Q61" s="132">
        <v>22.9</v>
      </c>
      <c r="R61" s="132">
        <v>21.9</v>
      </c>
      <c r="S61" s="132">
        <v>21.2</v>
      </c>
      <c r="T61" s="132"/>
      <c r="U61" s="132"/>
    </row>
    <row r="62" spans="1:21" x14ac:dyDescent="0.25">
      <c r="A62" s="85">
        <v>51</v>
      </c>
      <c r="B62" s="132">
        <v>275.60000000000002</v>
      </c>
      <c r="C62" s="132">
        <v>140.6</v>
      </c>
      <c r="D62" s="132">
        <v>95.6</v>
      </c>
      <c r="E62" s="132">
        <v>73.099999999999994</v>
      </c>
      <c r="F62" s="132">
        <v>59.7</v>
      </c>
      <c r="G62" s="132">
        <v>50.7</v>
      </c>
      <c r="H62" s="132">
        <v>44.4</v>
      </c>
      <c r="I62" s="132">
        <v>39.6</v>
      </c>
      <c r="J62" s="132">
        <v>35.9</v>
      </c>
      <c r="K62" s="132">
        <v>33</v>
      </c>
      <c r="L62" s="132">
        <v>30.6</v>
      </c>
      <c r="M62" s="132">
        <v>28.6</v>
      </c>
      <c r="N62" s="132">
        <v>27</v>
      </c>
      <c r="O62" s="132">
        <v>25.5</v>
      </c>
      <c r="P62" s="132">
        <v>24.3</v>
      </c>
      <c r="Q62" s="132">
        <v>23.3</v>
      </c>
      <c r="R62" s="132">
        <v>22.4</v>
      </c>
      <c r="S62" s="132"/>
      <c r="T62" s="132"/>
      <c r="U62" s="132"/>
    </row>
    <row r="63" spans="1:21" x14ac:dyDescent="0.25">
      <c r="A63" s="85">
        <v>52</v>
      </c>
      <c r="B63" s="132">
        <v>279.39999999999998</v>
      </c>
      <c r="C63" s="132">
        <v>142.6</v>
      </c>
      <c r="D63" s="132">
        <v>97</v>
      </c>
      <c r="E63" s="132">
        <v>74.2</v>
      </c>
      <c r="F63" s="132">
        <v>60.6</v>
      </c>
      <c r="G63" s="132">
        <v>51.5</v>
      </c>
      <c r="H63" s="132">
        <v>45.1</v>
      </c>
      <c r="I63" s="132">
        <v>40.200000000000003</v>
      </c>
      <c r="J63" s="132">
        <v>36.5</v>
      </c>
      <c r="K63" s="132">
        <v>33.5</v>
      </c>
      <c r="L63" s="132">
        <v>31.1</v>
      </c>
      <c r="M63" s="132">
        <v>29.1</v>
      </c>
      <c r="N63" s="132">
        <v>27.4</v>
      </c>
      <c r="O63" s="132">
        <v>26</v>
      </c>
      <c r="P63" s="132">
        <v>24.8</v>
      </c>
      <c r="Q63" s="132">
        <v>23.7</v>
      </c>
      <c r="R63" s="132"/>
      <c r="S63" s="132"/>
      <c r="T63" s="132"/>
      <c r="U63" s="132"/>
    </row>
    <row r="64" spans="1:21" x14ac:dyDescent="0.25">
      <c r="A64" s="85">
        <v>53</v>
      </c>
      <c r="B64" s="132">
        <v>283.39999999999998</v>
      </c>
      <c r="C64" s="132">
        <v>144.6</v>
      </c>
      <c r="D64" s="132">
        <v>98.4</v>
      </c>
      <c r="E64" s="132">
        <v>75.3</v>
      </c>
      <c r="F64" s="132">
        <v>61.5</v>
      </c>
      <c r="G64" s="132">
        <v>52.3</v>
      </c>
      <c r="H64" s="132">
        <v>45.8</v>
      </c>
      <c r="I64" s="132">
        <v>40.9</v>
      </c>
      <c r="J64" s="132">
        <v>37.1</v>
      </c>
      <c r="K64" s="132">
        <v>34.1</v>
      </c>
      <c r="L64" s="132">
        <v>31.6</v>
      </c>
      <c r="M64" s="132">
        <v>29.6</v>
      </c>
      <c r="N64" s="132">
        <v>27.9</v>
      </c>
      <c r="O64" s="132">
        <v>26.5</v>
      </c>
      <c r="P64" s="132">
        <v>25.2</v>
      </c>
      <c r="Q64" s="132"/>
      <c r="R64" s="132"/>
      <c r="S64" s="132"/>
      <c r="T64" s="132"/>
      <c r="U64" s="132"/>
    </row>
    <row r="65" spans="1:21" x14ac:dyDescent="0.25">
      <c r="A65" s="85">
        <v>54</v>
      </c>
      <c r="B65" s="132">
        <v>287.3</v>
      </c>
      <c r="C65" s="132">
        <v>146.69999999999999</v>
      </c>
      <c r="D65" s="132">
        <v>99.8</v>
      </c>
      <c r="E65" s="132">
        <v>76.400000000000006</v>
      </c>
      <c r="F65" s="132">
        <v>62.4</v>
      </c>
      <c r="G65" s="132">
        <v>53.1</v>
      </c>
      <c r="H65" s="132">
        <v>46.5</v>
      </c>
      <c r="I65" s="132">
        <v>41.5</v>
      </c>
      <c r="J65" s="132">
        <v>37.700000000000003</v>
      </c>
      <c r="K65" s="132">
        <v>34.700000000000003</v>
      </c>
      <c r="L65" s="132">
        <v>32.200000000000003</v>
      </c>
      <c r="M65" s="132">
        <v>30.1</v>
      </c>
      <c r="N65" s="132">
        <v>28.4</v>
      </c>
      <c r="O65" s="132">
        <v>27</v>
      </c>
      <c r="P65" s="132"/>
      <c r="Q65" s="132"/>
      <c r="R65" s="132"/>
      <c r="S65" s="132"/>
      <c r="T65" s="132"/>
      <c r="U65" s="132"/>
    </row>
    <row r="66" spans="1:21" x14ac:dyDescent="0.25">
      <c r="A66" s="85">
        <v>55</v>
      </c>
      <c r="B66" s="132">
        <v>291.39999999999998</v>
      </c>
      <c r="C66" s="132">
        <v>148.80000000000001</v>
      </c>
      <c r="D66" s="132">
        <v>101.3</v>
      </c>
      <c r="E66" s="132">
        <v>77.599999999999994</v>
      </c>
      <c r="F66" s="132">
        <v>63.4</v>
      </c>
      <c r="G66" s="132">
        <v>54</v>
      </c>
      <c r="H66" s="132">
        <v>47.2</v>
      </c>
      <c r="I66" s="132">
        <v>42.2</v>
      </c>
      <c r="J66" s="132">
        <v>38.299999999999997</v>
      </c>
      <c r="K66" s="132">
        <v>35.200000000000003</v>
      </c>
      <c r="L66" s="132">
        <v>32.700000000000003</v>
      </c>
      <c r="M66" s="132">
        <v>30.6</v>
      </c>
      <c r="N66" s="132">
        <v>28.9</v>
      </c>
      <c r="O66" s="132"/>
      <c r="P66" s="132"/>
      <c r="Q66" s="132"/>
      <c r="R66" s="132"/>
      <c r="S66" s="132"/>
      <c r="T66" s="132"/>
      <c r="U66" s="132"/>
    </row>
    <row r="67" spans="1:21" x14ac:dyDescent="0.25">
      <c r="A67" s="85">
        <v>56</v>
      </c>
      <c r="B67" s="132">
        <v>295.5</v>
      </c>
      <c r="C67" s="132">
        <v>150.9</v>
      </c>
      <c r="D67" s="132">
        <v>102.8</v>
      </c>
      <c r="E67" s="132">
        <v>78.8</v>
      </c>
      <c r="F67" s="132">
        <v>64.400000000000006</v>
      </c>
      <c r="G67" s="132">
        <v>54.8</v>
      </c>
      <c r="H67" s="132">
        <v>48</v>
      </c>
      <c r="I67" s="132">
        <v>42.9</v>
      </c>
      <c r="J67" s="132">
        <v>39</v>
      </c>
      <c r="K67" s="132">
        <v>35.799999999999997</v>
      </c>
      <c r="L67" s="132">
        <v>33.299999999999997</v>
      </c>
      <c r="M67" s="132">
        <v>31.2</v>
      </c>
      <c r="N67" s="132"/>
      <c r="O67" s="132"/>
      <c r="P67" s="132"/>
      <c r="Q67" s="132"/>
      <c r="R67" s="132"/>
      <c r="S67" s="132"/>
      <c r="T67" s="132"/>
      <c r="U67" s="132"/>
    </row>
    <row r="68" spans="1:21" x14ac:dyDescent="0.25">
      <c r="A68" s="85">
        <v>57</v>
      </c>
      <c r="B68" s="132">
        <v>299.7</v>
      </c>
      <c r="C68" s="132">
        <v>153.1</v>
      </c>
      <c r="D68" s="132">
        <v>104.3</v>
      </c>
      <c r="E68" s="132">
        <v>80</v>
      </c>
      <c r="F68" s="132">
        <v>65.400000000000006</v>
      </c>
      <c r="G68" s="132">
        <v>55.7</v>
      </c>
      <c r="H68" s="132">
        <v>48.8</v>
      </c>
      <c r="I68" s="132">
        <v>43.6</v>
      </c>
      <c r="J68" s="132">
        <v>39.6</v>
      </c>
      <c r="K68" s="132">
        <v>36.5</v>
      </c>
      <c r="L68" s="132">
        <v>33.9</v>
      </c>
      <c r="M68" s="132"/>
      <c r="N68" s="132"/>
      <c r="O68" s="132"/>
      <c r="P68" s="132"/>
      <c r="Q68" s="132"/>
      <c r="R68" s="132"/>
      <c r="S68" s="132"/>
      <c r="T68" s="132"/>
      <c r="U68" s="132"/>
    </row>
    <row r="69" spans="1:21" x14ac:dyDescent="0.25">
      <c r="A69" s="85">
        <v>58</v>
      </c>
      <c r="B69" s="132">
        <v>304.10000000000002</v>
      </c>
      <c r="C69" s="132">
        <v>155.4</v>
      </c>
      <c r="D69" s="132">
        <v>105.9</v>
      </c>
      <c r="E69" s="132">
        <v>81.2</v>
      </c>
      <c r="F69" s="132">
        <v>66.400000000000006</v>
      </c>
      <c r="G69" s="132">
        <v>56.6</v>
      </c>
      <c r="H69" s="132">
        <v>49.6</v>
      </c>
      <c r="I69" s="132">
        <v>44.3</v>
      </c>
      <c r="J69" s="132">
        <v>40.299999999999997</v>
      </c>
      <c r="K69" s="132">
        <v>37.200000000000003</v>
      </c>
      <c r="L69" s="132"/>
      <c r="M69" s="132"/>
      <c r="N69" s="132"/>
      <c r="O69" s="132"/>
      <c r="P69" s="132"/>
      <c r="Q69" s="132"/>
      <c r="R69" s="132"/>
      <c r="S69" s="132"/>
      <c r="T69" s="132"/>
      <c r="U69" s="132"/>
    </row>
    <row r="70" spans="1:21" x14ac:dyDescent="0.25">
      <c r="A70" s="85">
        <v>59</v>
      </c>
      <c r="B70" s="132">
        <v>308.5</v>
      </c>
      <c r="C70" s="132">
        <v>157.69999999999999</v>
      </c>
      <c r="D70" s="132">
        <v>107.5</v>
      </c>
      <c r="E70" s="132">
        <v>82.5</v>
      </c>
      <c r="F70" s="132">
        <v>67.5</v>
      </c>
      <c r="G70" s="132">
        <v>57.5</v>
      </c>
      <c r="H70" s="132">
        <v>50.4</v>
      </c>
      <c r="I70" s="132">
        <v>45.1</v>
      </c>
      <c r="J70" s="132">
        <v>41.1</v>
      </c>
      <c r="K70" s="132"/>
      <c r="L70" s="132"/>
      <c r="M70" s="132"/>
      <c r="N70" s="132"/>
      <c r="O70" s="132"/>
      <c r="P70" s="132"/>
      <c r="Q70" s="132"/>
      <c r="R70" s="132"/>
      <c r="S70" s="132"/>
      <c r="T70" s="132"/>
      <c r="U70" s="132"/>
    </row>
    <row r="71" spans="1:21" x14ac:dyDescent="0.25">
      <c r="A71" s="85">
        <v>60</v>
      </c>
      <c r="B71" s="132">
        <v>313.2</v>
      </c>
      <c r="C71" s="132">
        <v>160.19999999999999</v>
      </c>
      <c r="D71" s="132">
        <v>109.2</v>
      </c>
      <c r="E71" s="132">
        <v>83.8</v>
      </c>
      <c r="F71" s="132">
        <v>68.599999999999994</v>
      </c>
      <c r="G71" s="132">
        <v>58.5</v>
      </c>
      <c r="H71" s="132">
        <v>51.3</v>
      </c>
      <c r="I71" s="132">
        <v>46</v>
      </c>
      <c r="J71" s="132"/>
      <c r="K71" s="132"/>
      <c r="L71" s="132"/>
      <c r="M71" s="132"/>
      <c r="N71" s="132"/>
      <c r="O71" s="132"/>
      <c r="P71" s="132"/>
      <c r="Q71" s="132"/>
      <c r="R71" s="132"/>
      <c r="S71" s="132"/>
      <c r="T71" s="132"/>
      <c r="U71" s="132"/>
    </row>
    <row r="72" spans="1:21" x14ac:dyDescent="0.25">
      <c r="A72" s="85">
        <v>61</v>
      </c>
      <c r="B72" s="132">
        <v>318</v>
      </c>
      <c r="C72" s="132">
        <v>162.69999999999999</v>
      </c>
      <c r="D72" s="132">
        <v>111</v>
      </c>
      <c r="E72" s="132">
        <v>85.2</v>
      </c>
      <c r="F72" s="132">
        <v>69.7</v>
      </c>
      <c r="G72" s="132">
        <v>59.5</v>
      </c>
      <c r="H72" s="132">
        <v>52.2</v>
      </c>
      <c r="I72" s="132"/>
      <c r="J72" s="132"/>
      <c r="K72" s="132"/>
      <c r="L72" s="132"/>
      <c r="M72" s="132"/>
      <c r="N72" s="132"/>
      <c r="O72" s="132"/>
      <c r="P72" s="132"/>
      <c r="Q72" s="132"/>
      <c r="R72" s="132"/>
      <c r="S72" s="132"/>
      <c r="T72" s="132"/>
      <c r="U72" s="132"/>
    </row>
    <row r="73" spans="1:21" x14ac:dyDescent="0.25">
      <c r="A73" s="85">
        <v>62</v>
      </c>
      <c r="B73" s="132">
        <v>323.10000000000002</v>
      </c>
      <c r="C73" s="132">
        <v>165.4</v>
      </c>
      <c r="D73" s="132">
        <v>112.8</v>
      </c>
      <c r="E73" s="132">
        <v>86.6</v>
      </c>
      <c r="F73" s="132">
        <v>70.900000000000006</v>
      </c>
      <c r="G73" s="132">
        <v>60.6</v>
      </c>
      <c r="H73" s="132"/>
      <c r="I73" s="132"/>
      <c r="J73" s="132"/>
      <c r="K73" s="132"/>
      <c r="L73" s="132"/>
      <c r="M73" s="132"/>
      <c r="N73" s="132"/>
      <c r="O73" s="132"/>
      <c r="P73" s="132"/>
      <c r="Q73" s="132"/>
      <c r="R73" s="132"/>
      <c r="S73" s="132"/>
      <c r="T73" s="132"/>
      <c r="U73" s="132"/>
    </row>
    <row r="74" spans="1:21" x14ac:dyDescent="0.25">
      <c r="A74" s="85">
        <v>63</v>
      </c>
      <c r="B74" s="132">
        <v>328.4</v>
      </c>
      <c r="C74" s="132">
        <v>168.1</v>
      </c>
      <c r="D74" s="132">
        <v>114.8</v>
      </c>
      <c r="E74" s="132">
        <v>88.1</v>
      </c>
      <c r="F74" s="132">
        <v>72.3</v>
      </c>
      <c r="G74" s="132"/>
      <c r="H74" s="132"/>
      <c r="I74" s="132"/>
      <c r="J74" s="132"/>
      <c r="K74" s="132"/>
      <c r="L74" s="132"/>
      <c r="M74" s="132"/>
      <c r="N74" s="132"/>
      <c r="O74" s="132"/>
      <c r="P74" s="132"/>
      <c r="Q74" s="132"/>
      <c r="R74" s="132"/>
      <c r="S74" s="132"/>
      <c r="T74" s="132"/>
      <c r="U74" s="132"/>
    </row>
    <row r="75" spans="1:21" x14ac:dyDescent="0.25">
      <c r="A75" s="85">
        <v>64</v>
      </c>
      <c r="B75" s="132">
        <v>334.1</v>
      </c>
      <c r="C75" s="132">
        <v>171.1</v>
      </c>
      <c r="D75" s="132">
        <v>116.8</v>
      </c>
      <c r="E75" s="132">
        <v>89.8</v>
      </c>
      <c r="F75" s="132"/>
      <c r="G75" s="132"/>
      <c r="H75" s="132"/>
      <c r="I75" s="132"/>
      <c r="J75" s="132"/>
      <c r="K75" s="132"/>
      <c r="L75" s="132"/>
      <c r="M75" s="132"/>
      <c r="N75" s="132"/>
      <c r="O75" s="132"/>
      <c r="P75" s="132"/>
      <c r="Q75" s="132"/>
      <c r="R75" s="132"/>
      <c r="S75" s="132"/>
      <c r="T75" s="132"/>
      <c r="U75" s="132"/>
    </row>
    <row r="76" spans="1:21" x14ac:dyDescent="0.25">
      <c r="A76" s="85">
        <v>65</v>
      </c>
      <c r="B76" s="132">
        <v>340.1</v>
      </c>
      <c r="C76" s="132">
        <v>174.2</v>
      </c>
      <c r="D76" s="132">
        <v>119.1</v>
      </c>
      <c r="E76" s="132"/>
      <c r="F76" s="132"/>
      <c r="G76" s="132"/>
      <c r="H76" s="132"/>
      <c r="I76" s="132"/>
      <c r="J76" s="132"/>
      <c r="K76" s="132"/>
      <c r="L76" s="132"/>
      <c r="M76" s="132"/>
      <c r="N76" s="132"/>
      <c r="O76" s="132"/>
      <c r="P76" s="132"/>
      <c r="Q76" s="132"/>
      <c r="R76" s="132"/>
      <c r="S76" s="132"/>
      <c r="T76" s="132"/>
      <c r="U76" s="132"/>
    </row>
    <row r="77" spans="1:21" x14ac:dyDescent="0.25">
      <c r="A77" s="85">
        <v>66</v>
      </c>
      <c r="B77" s="132">
        <v>346.4</v>
      </c>
      <c r="C77" s="132">
        <v>177.6</v>
      </c>
      <c r="D77" s="132"/>
      <c r="E77" s="132"/>
      <c r="F77" s="132"/>
      <c r="G77" s="132"/>
      <c r="H77" s="132"/>
      <c r="I77" s="132"/>
      <c r="J77" s="132"/>
      <c r="K77" s="132"/>
      <c r="L77" s="132"/>
      <c r="M77" s="132"/>
      <c r="N77" s="132"/>
      <c r="O77" s="132"/>
      <c r="P77" s="132"/>
      <c r="Q77" s="132"/>
      <c r="R77" s="132"/>
      <c r="S77" s="132"/>
      <c r="T77" s="132"/>
      <c r="U77" s="132"/>
    </row>
    <row r="78" spans="1:21" x14ac:dyDescent="0.25">
      <c r="A78" s="85">
        <v>67</v>
      </c>
      <c r="B78" s="132">
        <v>353</v>
      </c>
      <c r="C78" s="132"/>
      <c r="D78" s="132"/>
      <c r="E78" s="132"/>
      <c r="F78" s="132"/>
      <c r="G78" s="132"/>
      <c r="H78" s="132"/>
      <c r="I78" s="132"/>
      <c r="J78" s="132"/>
      <c r="K78" s="132"/>
      <c r="L78" s="132"/>
      <c r="M78" s="132"/>
      <c r="N78" s="132"/>
      <c r="O78" s="132"/>
      <c r="P78" s="132"/>
      <c r="Q78" s="132"/>
      <c r="R78" s="132"/>
      <c r="S78" s="132"/>
      <c r="T78" s="132"/>
      <c r="U78" s="132"/>
    </row>
  </sheetData>
  <sheetProtection algorithmName="SHA-512" hashValue="cVWWQbZ5Np9lBR3sYDdzM0nGIWqFeKaKaOMKKOsWH4mNtYZ4yEfCPPKcKbAWMRuzkawSrMMnxRvOYXqYMZIqPQ==" saltValue="oj/XLF1DPvMQFOGJ44Bi7w==" spinCount="100000" sheet="1" objects="1" scenarios="1"/>
  <conditionalFormatting sqref="A26:A78">
    <cfRule type="expression" dxfId="525" priority="11" stopIfTrue="1">
      <formula>MOD(ROW(),2)=0</formula>
    </cfRule>
    <cfRule type="expression" dxfId="524" priority="12" stopIfTrue="1">
      <formula>MOD(ROW(),2)&lt;&gt;0</formula>
    </cfRule>
  </conditionalFormatting>
  <conditionalFormatting sqref="B26:U78">
    <cfRule type="expression" dxfId="523" priority="13" stopIfTrue="1">
      <formula>MOD(ROW(),2)=0</formula>
    </cfRule>
    <cfRule type="expression" dxfId="522" priority="14" stopIfTrue="1">
      <formula>MOD(ROW(),2)&lt;&gt;0</formula>
    </cfRule>
  </conditionalFormatting>
  <conditionalFormatting sqref="A6:A16 A18:A21">
    <cfRule type="expression" dxfId="521" priority="15" stopIfTrue="1">
      <formula>MOD(ROW(),2)=0</formula>
    </cfRule>
    <cfRule type="expression" dxfId="520" priority="16" stopIfTrue="1">
      <formula>MOD(ROW(),2)&lt;&gt;0</formula>
    </cfRule>
  </conditionalFormatting>
  <conditionalFormatting sqref="B6:U16 C17:U21">
    <cfRule type="expression" dxfId="519" priority="17" stopIfTrue="1">
      <formula>MOD(ROW(),2)=0</formula>
    </cfRule>
    <cfRule type="expression" dxfId="518" priority="18" stopIfTrue="1">
      <formula>MOD(ROW(),2)&lt;&gt;0</formula>
    </cfRule>
  </conditionalFormatting>
  <conditionalFormatting sqref="A17">
    <cfRule type="expression" dxfId="517" priority="9" stopIfTrue="1">
      <formula>MOD(ROW(),2)=0</formula>
    </cfRule>
    <cfRule type="expression" dxfId="516" priority="10" stopIfTrue="1">
      <formula>MOD(ROW(),2)&lt;&gt;0</formula>
    </cfRule>
  </conditionalFormatting>
  <conditionalFormatting sqref="B17">
    <cfRule type="expression" dxfId="515" priority="7" stopIfTrue="1">
      <formula>MOD(ROW(),2)=0</formula>
    </cfRule>
    <cfRule type="expression" dxfId="514" priority="8" stopIfTrue="1">
      <formula>MOD(ROW(),2)&lt;&gt;0</formula>
    </cfRule>
  </conditionalFormatting>
  <conditionalFormatting sqref="B18">
    <cfRule type="expression" dxfId="513" priority="5" stopIfTrue="1">
      <formula>MOD(ROW(),2)=0</formula>
    </cfRule>
    <cfRule type="expression" dxfId="512" priority="6" stopIfTrue="1">
      <formula>MOD(ROW(),2)&lt;&gt;0</formula>
    </cfRule>
  </conditionalFormatting>
  <conditionalFormatting sqref="B20:B21">
    <cfRule type="expression" dxfId="511" priority="3" stopIfTrue="1">
      <formula>MOD(ROW(),2)=0</formula>
    </cfRule>
    <cfRule type="expression" dxfId="510" priority="4" stopIfTrue="1">
      <formula>MOD(ROW(),2)&lt;&gt;0</formula>
    </cfRule>
  </conditionalFormatting>
  <conditionalFormatting sqref="B19">
    <cfRule type="expression" dxfId="509" priority="1" stopIfTrue="1">
      <formula>MOD(ROW(),2)=0</formula>
    </cfRule>
    <cfRule type="expression" dxfId="508" priority="2" stopIfTrue="1">
      <formula>MOD(ROW(),2)&lt;&gt;0</formula>
    </cfRule>
  </conditionalFormatting>
  <hyperlinks>
    <hyperlink ref="B24" location="Assumptions!A1" display="Assumptions" xr:uid="{8CAEA54D-DF05-4C56-8996-E92802E3C56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C53C-9727-4515-8E9A-3E32768E7D2B}">
  <sheetPr codeName="Sheet101"/>
  <dimension ref="A1:U75"/>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x-716</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621</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716</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622</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623</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207</v>
      </c>
      <c r="C27" s="132">
        <v>105.4</v>
      </c>
      <c r="D27" s="132">
        <v>71.599999999999994</v>
      </c>
      <c r="E27" s="132">
        <v>54.7</v>
      </c>
      <c r="F27" s="132">
        <v>44.5</v>
      </c>
      <c r="G27" s="132">
        <v>37.799999999999997</v>
      </c>
      <c r="H27" s="132">
        <v>33</v>
      </c>
      <c r="I27" s="132">
        <v>29.3</v>
      </c>
      <c r="J27" s="132">
        <v>26.5</v>
      </c>
      <c r="K27" s="132">
        <v>24.3</v>
      </c>
      <c r="L27" s="132">
        <v>22.5</v>
      </c>
      <c r="M27" s="132">
        <v>21</v>
      </c>
      <c r="N27" s="132">
        <v>19.7</v>
      </c>
      <c r="O27" s="132">
        <v>18.600000000000001</v>
      </c>
      <c r="P27" s="132">
        <v>17.7</v>
      </c>
      <c r="Q27" s="132">
        <v>16.8</v>
      </c>
      <c r="R27" s="132">
        <v>16.100000000000001</v>
      </c>
      <c r="S27" s="132">
        <v>15.5</v>
      </c>
      <c r="T27" s="132">
        <v>14.9</v>
      </c>
      <c r="U27" s="132">
        <v>14.4</v>
      </c>
    </row>
    <row r="28" spans="1:21" x14ac:dyDescent="0.25">
      <c r="A28" s="85">
        <v>17</v>
      </c>
      <c r="B28" s="132">
        <v>210.4</v>
      </c>
      <c r="C28" s="132">
        <v>107.1</v>
      </c>
      <c r="D28" s="132">
        <v>72.7</v>
      </c>
      <c r="E28" s="132">
        <v>55.5</v>
      </c>
      <c r="F28" s="132">
        <v>45.2</v>
      </c>
      <c r="G28" s="132">
        <v>38.4</v>
      </c>
      <c r="H28" s="132">
        <v>33.5</v>
      </c>
      <c r="I28" s="132">
        <v>29.8</v>
      </c>
      <c r="J28" s="132">
        <v>27</v>
      </c>
      <c r="K28" s="132">
        <v>24.7</v>
      </c>
      <c r="L28" s="132">
        <v>22.9</v>
      </c>
      <c r="M28" s="132">
        <v>21.3</v>
      </c>
      <c r="N28" s="132">
        <v>20</v>
      </c>
      <c r="O28" s="132">
        <v>18.899999999999999</v>
      </c>
      <c r="P28" s="132">
        <v>17.899999999999999</v>
      </c>
      <c r="Q28" s="132">
        <v>17.100000000000001</v>
      </c>
      <c r="R28" s="132">
        <v>16.399999999999999</v>
      </c>
      <c r="S28" s="132">
        <v>15.7</v>
      </c>
      <c r="T28" s="132">
        <v>15.1</v>
      </c>
      <c r="U28" s="132">
        <v>14.6</v>
      </c>
    </row>
    <row r="29" spans="1:21" x14ac:dyDescent="0.25">
      <c r="A29" s="85">
        <v>18</v>
      </c>
      <c r="B29" s="132">
        <v>213.9</v>
      </c>
      <c r="C29" s="132">
        <v>108.9</v>
      </c>
      <c r="D29" s="132">
        <v>74</v>
      </c>
      <c r="E29" s="132">
        <v>56.5</v>
      </c>
      <c r="F29" s="132">
        <v>46</v>
      </c>
      <c r="G29" s="132">
        <v>39</v>
      </c>
      <c r="H29" s="132">
        <v>34</v>
      </c>
      <c r="I29" s="132">
        <v>30.3</v>
      </c>
      <c r="J29" s="132">
        <v>27.4</v>
      </c>
      <c r="K29" s="132">
        <v>25.1</v>
      </c>
      <c r="L29" s="132">
        <v>23.2</v>
      </c>
      <c r="M29" s="132">
        <v>21.7</v>
      </c>
      <c r="N29" s="132">
        <v>20.3</v>
      </c>
      <c r="O29" s="132">
        <v>19.2</v>
      </c>
      <c r="P29" s="132">
        <v>18.2</v>
      </c>
      <c r="Q29" s="132">
        <v>17.399999999999999</v>
      </c>
      <c r="R29" s="132">
        <v>16.600000000000001</v>
      </c>
      <c r="S29" s="132">
        <v>16</v>
      </c>
      <c r="T29" s="132">
        <v>15.4</v>
      </c>
      <c r="U29" s="132">
        <v>14.9</v>
      </c>
    </row>
    <row r="30" spans="1:21" x14ac:dyDescent="0.25">
      <c r="A30" s="85">
        <v>19</v>
      </c>
      <c r="B30" s="132">
        <v>217.3</v>
      </c>
      <c r="C30" s="132">
        <v>110.7</v>
      </c>
      <c r="D30" s="132">
        <v>75.099999999999994</v>
      </c>
      <c r="E30" s="132">
        <v>57.4</v>
      </c>
      <c r="F30" s="132">
        <v>46.7</v>
      </c>
      <c r="G30" s="132">
        <v>39.6</v>
      </c>
      <c r="H30" s="132">
        <v>34.6</v>
      </c>
      <c r="I30" s="132">
        <v>30.8</v>
      </c>
      <c r="J30" s="132">
        <v>27.9</v>
      </c>
      <c r="K30" s="132">
        <v>25.5</v>
      </c>
      <c r="L30" s="132">
        <v>23.6</v>
      </c>
      <c r="M30" s="132">
        <v>22</v>
      </c>
      <c r="N30" s="132">
        <v>20.7</v>
      </c>
      <c r="O30" s="132">
        <v>19.5</v>
      </c>
      <c r="P30" s="132">
        <v>18.5</v>
      </c>
      <c r="Q30" s="132">
        <v>17.7</v>
      </c>
      <c r="R30" s="132">
        <v>16.899999999999999</v>
      </c>
      <c r="S30" s="132">
        <v>16.2</v>
      </c>
      <c r="T30" s="132">
        <v>15.6</v>
      </c>
      <c r="U30" s="132">
        <v>15.1</v>
      </c>
    </row>
    <row r="31" spans="1:21" x14ac:dyDescent="0.25">
      <c r="A31" s="85">
        <v>20</v>
      </c>
      <c r="B31" s="132">
        <v>220.4</v>
      </c>
      <c r="C31" s="132">
        <v>112.3</v>
      </c>
      <c r="D31" s="132">
        <v>76.2</v>
      </c>
      <c r="E31" s="132">
        <v>58.2</v>
      </c>
      <c r="F31" s="132">
        <v>47.4</v>
      </c>
      <c r="G31" s="132">
        <v>40.200000000000003</v>
      </c>
      <c r="H31" s="132">
        <v>35.1</v>
      </c>
      <c r="I31" s="132">
        <v>31.3</v>
      </c>
      <c r="J31" s="132">
        <v>28.3</v>
      </c>
      <c r="K31" s="132">
        <v>25.9</v>
      </c>
      <c r="L31" s="132">
        <v>24</v>
      </c>
      <c r="M31" s="132">
        <v>22.3</v>
      </c>
      <c r="N31" s="132">
        <v>21</v>
      </c>
      <c r="O31" s="132">
        <v>19.8</v>
      </c>
      <c r="P31" s="132">
        <v>18.8</v>
      </c>
      <c r="Q31" s="132">
        <v>17.899999999999999</v>
      </c>
      <c r="R31" s="132">
        <v>17.2</v>
      </c>
      <c r="S31" s="132">
        <v>16.5</v>
      </c>
      <c r="T31" s="132">
        <v>15.9</v>
      </c>
      <c r="U31" s="132">
        <v>15.3</v>
      </c>
    </row>
    <row r="32" spans="1:21" x14ac:dyDescent="0.25">
      <c r="A32" s="85">
        <v>21</v>
      </c>
      <c r="B32" s="132">
        <v>223.6</v>
      </c>
      <c r="C32" s="132">
        <v>113.9</v>
      </c>
      <c r="D32" s="132">
        <v>77.3</v>
      </c>
      <c r="E32" s="132">
        <v>59</v>
      </c>
      <c r="F32" s="132">
        <v>48.1</v>
      </c>
      <c r="G32" s="132">
        <v>40.799999999999997</v>
      </c>
      <c r="H32" s="132">
        <v>35.6</v>
      </c>
      <c r="I32" s="132">
        <v>31.7</v>
      </c>
      <c r="J32" s="132">
        <v>28.7</v>
      </c>
      <c r="K32" s="132">
        <v>26.3</v>
      </c>
      <c r="L32" s="132">
        <v>24.3</v>
      </c>
      <c r="M32" s="132">
        <v>22.7</v>
      </c>
      <c r="N32" s="132">
        <v>21.3</v>
      </c>
      <c r="O32" s="132">
        <v>20.100000000000001</v>
      </c>
      <c r="P32" s="132">
        <v>19.100000000000001</v>
      </c>
      <c r="Q32" s="132">
        <v>18.2</v>
      </c>
      <c r="R32" s="132">
        <v>17.399999999999999</v>
      </c>
      <c r="S32" s="132">
        <v>16.7</v>
      </c>
      <c r="T32" s="132">
        <v>16.100000000000001</v>
      </c>
      <c r="U32" s="132">
        <v>15.5</v>
      </c>
    </row>
    <row r="33" spans="1:21" x14ac:dyDescent="0.25">
      <c r="A33" s="85">
        <v>22</v>
      </c>
      <c r="B33" s="132">
        <v>226.8</v>
      </c>
      <c r="C33" s="132">
        <v>115.5</v>
      </c>
      <c r="D33" s="132">
        <v>78.400000000000006</v>
      </c>
      <c r="E33" s="132">
        <v>59.9</v>
      </c>
      <c r="F33" s="132">
        <v>48.8</v>
      </c>
      <c r="G33" s="132">
        <v>41.4</v>
      </c>
      <c r="H33" s="132">
        <v>36.1</v>
      </c>
      <c r="I33" s="132">
        <v>32.200000000000003</v>
      </c>
      <c r="J33" s="132">
        <v>29.1</v>
      </c>
      <c r="K33" s="132">
        <v>26.6</v>
      </c>
      <c r="L33" s="132">
        <v>24.6</v>
      </c>
      <c r="M33" s="132">
        <v>23</v>
      </c>
      <c r="N33" s="132">
        <v>21.6</v>
      </c>
      <c r="O33" s="132">
        <v>20.399999999999999</v>
      </c>
      <c r="P33" s="132">
        <v>19.399999999999999</v>
      </c>
      <c r="Q33" s="132">
        <v>18.5</v>
      </c>
      <c r="R33" s="132">
        <v>17.7</v>
      </c>
      <c r="S33" s="132">
        <v>17</v>
      </c>
      <c r="T33" s="132">
        <v>16.3</v>
      </c>
      <c r="U33" s="132">
        <v>15.8</v>
      </c>
    </row>
    <row r="34" spans="1:21" x14ac:dyDescent="0.25">
      <c r="A34" s="85">
        <v>23</v>
      </c>
      <c r="B34" s="132">
        <v>230.1</v>
      </c>
      <c r="C34" s="132">
        <v>117.2</v>
      </c>
      <c r="D34" s="132">
        <v>79.599999999999994</v>
      </c>
      <c r="E34" s="132">
        <v>60.8</v>
      </c>
      <c r="F34" s="132">
        <v>49.5</v>
      </c>
      <c r="G34" s="132">
        <v>42</v>
      </c>
      <c r="H34" s="132">
        <v>36.6</v>
      </c>
      <c r="I34" s="132">
        <v>32.6</v>
      </c>
      <c r="J34" s="132">
        <v>29.5</v>
      </c>
      <c r="K34" s="132">
        <v>27</v>
      </c>
      <c r="L34" s="132">
        <v>25</v>
      </c>
      <c r="M34" s="132">
        <v>23.3</v>
      </c>
      <c r="N34" s="132">
        <v>21.9</v>
      </c>
      <c r="O34" s="132">
        <v>20.7</v>
      </c>
      <c r="P34" s="132">
        <v>19.600000000000001</v>
      </c>
      <c r="Q34" s="132">
        <v>18.7</v>
      </c>
      <c r="R34" s="132">
        <v>17.899999999999999</v>
      </c>
      <c r="S34" s="132">
        <v>17.2</v>
      </c>
      <c r="T34" s="132">
        <v>16.600000000000001</v>
      </c>
      <c r="U34" s="132">
        <v>16</v>
      </c>
    </row>
    <row r="35" spans="1:21" x14ac:dyDescent="0.25">
      <c r="A35" s="85">
        <v>24</v>
      </c>
      <c r="B35" s="132">
        <v>233.4</v>
      </c>
      <c r="C35" s="132">
        <v>118.9</v>
      </c>
      <c r="D35" s="132">
        <v>80.7</v>
      </c>
      <c r="E35" s="132">
        <v>61.6</v>
      </c>
      <c r="F35" s="132">
        <v>50.2</v>
      </c>
      <c r="G35" s="132">
        <v>42.6</v>
      </c>
      <c r="H35" s="132">
        <v>37.200000000000003</v>
      </c>
      <c r="I35" s="132">
        <v>33.1</v>
      </c>
      <c r="J35" s="132">
        <v>29.9</v>
      </c>
      <c r="K35" s="132">
        <v>27.4</v>
      </c>
      <c r="L35" s="132">
        <v>25.4</v>
      </c>
      <c r="M35" s="132">
        <v>23.7</v>
      </c>
      <c r="N35" s="132">
        <v>22.2</v>
      </c>
      <c r="O35" s="132">
        <v>21</v>
      </c>
      <c r="P35" s="132">
        <v>19.899999999999999</v>
      </c>
      <c r="Q35" s="132">
        <v>19</v>
      </c>
      <c r="R35" s="132">
        <v>18.2</v>
      </c>
      <c r="S35" s="132">
        <v>17.5</v>
      </c>
      <c r="T35" s="132">
        <v>16.8</v>
      </c>
      <c r="U35" s="132">
        <v>16.2</v>
      </c>
    </row>
    <row r="36" spans="1:21" x14ac:dyDescent="0.25">
      <c r="A36" s="85">
        <v>25</v>
      </c>
      <c r="B36" s="132">
        <v>236.8</v>
      </c>
      <c r="C36" s="132">
        <v>120.6</v>
      </c>
      <c r="D36" s="132">
        <v>81.900000000000006</v>
      </c>
      <c r="E36" s="132">
        <v>62.5</v>
      </c>
      <c r="F36" s="132">
        <v>50.9</v>
      </c>
      <c r="G36" s="132">
        <v>43.2</v>
      </c>
      <c r="H36" s="132">
        <v>37.700000000000003</v>
      </c>
      <c r="I36" s="132">
        <v>33.6</v>
      </c>
      <c r="J36" s="132">
        <v>30.4</v>
      </c>
      <c r="K36" s="132">
        <v>27.8</v>
      </c>
      <c r="L36" s="132">
        <v>25.7</v>
      </c>
      <c r="M36" s="132">
        <v>24</v>
      </c>
      <c r="N36" s="132">
        <v>22.5</v>
      </c>
      <c r="O36" s="132">
        <v>21.3</v>
      </c>
      <c r="P36" s="132">
        <v>20.2</v>
      </c>
      <c r="Q36" s="132">
        <v>19.3</v>
      </c>
      <c r="R36" s="132">
        <v>18.399999999999999</v>
      </c>
      <c r="S36" s="132">
        <v>17.7</v>
      </c>
      <c r="T36" s="132">
        <v>17.100000000000001</v>
      </c>
      <c r="U36" s="132">
        <v>16.5</v>
      </c>
    </row>
    <row r="37" spans="1:21" x14ac:dyDescent="0.25">
      <c r="A37" s="85">
        <v>26</v>
      </c>
      <c r="B37" s="132">
        <v>240.2</v>
      </c>
      <c r="C37" s="132">
        <v>122.3</v>
      </c>
      <c r="D37" s="132">
        <v>83</v>
      </c>
      <c r="E37" s="132">
        <v>63.4</v>
      </c>
      <c r="F37" s="132">
        <v>51.7</v>
      </c>
      <c r="G37" s="132">
        <v>43.8</v>
      </c>
      <c r="H37" s="132">
        <v>38.200000000000003</v>
      </c>
      <c r="I37" s="132">
        <v>34.1</v>
      </c>
      <c r="J37" s="132">
        <v>30.8</v>
      </c>
      <c r="K37" s="132">
        <v>28.2</v>
      </c>
      <c r="L37" s="132">
        <v>26.1</v>
      </c>
      <c r="M37" s="132">
        <v>24.3</v>
      </c>
      <c r="N37" s="132">
        <v>22.9</v>
      </c>
      <c r="O37" s="132">
        <v>21.6</v>
      </c>
      <c r="P37" s="132">
        <v>20.5</v>
      </c>
      <c r="Q37" s="132">
        <v>19.600000000000001</v>
      </c>
      <c r="R37" s="132">
        <v>18.7</v>
      </c>
      <c r="S37" s="132">
        <v>18</v>
      </c>
      <c r="T37" s="132">
        <v>17.3</v>
      </c>
      <c r="U37" s="132">
        <v>16.7</v>
      </c>
    </row>
    <row r="38" spans="1:21" x14ac:dyDescent="0.25">
      <c r="A38" s="85">
        <v>27</v>
      </c>
      <c r="B38" s="132">
        <v>243.6</v>
      </c>
      <c r="C38" s="132">
        <v>124.1</v>
      </c>
      <c r="D38" s="132">
        <v>84.2</v>
      </c>
      <c r="E38" s="132">
        <v>64.3</v>
      </c>
      <c r="F38" s="132">
        <v>52.4</v>
      </c>
      <c r="G38" s="132">
        <v>44.5</v>
      </c>
      <c r="H38" s="132">
        <v>38.799999999999997</v>
      </c>
      <c r="I38" s="132">
        <v>34.5</v>
      </c>
      <c r="J38" s="132">
        <v>31.3</v>
      </c>
      <c r="K38" s="132">
        <v>28.6</v>
      </c>
      <c r="L38" s="132">
        <v>26.5</v>
      </c>
      <c r="M38" s="132">
        <v>24.7</v>
      </c>
      <c r="N38" s="132">
        <v>23.2</v>
      </c>
      <c r="O38" s="132">
        <v>21.9</v>
      </c>
      <c r="P38" s="132">
        <v>20.8</v>
      </c>
      <c r="Q38" s="132">
        <v>19.8</v>
      </c>
      <c r="R38" s="132">
        <v>19</v>
      </c>
      <c r="S38" s="132">
        <v>18.2</v>
      </c>
      <c r="T38" s="132">
        <v>17.600000000000001</v>
      </c>
      <c r="U38" s="132">
        <v>17</v>
      </c>
    </row>
    <row r="39" spans="1:21" x14ac:dyDescent="0.25">
      <c r="A39" s="85">
        <v>28</v>
      </c>
      <c r="B39" s="132">
        <v>247.1</v>
      </c>
      <c r="C39" s="132">
        <v>125.8</v>
      </c>
      <c r="D39" s="132">
        <v>85.4</v>
      </c>
      <c r="E39" s="132">
        <v>65.2</v>
      </c>
      <c r="F39" s="132">
        <v>53.1</v>
      </c>
      <c r="G39" s="132">
        <v>45.1</v>
      </c>
      <c r="H39" s="132">
        <v>39.299999999999997</v>
      </c>
      <c r="I39" s="132">
        <v>35</v>
      </c>
      <c r="J39" s="132">
        <v>31.7</v>
      </c>
      <c r="K39" s="132">
        <v>29</v>
      </c>
      <c r="L39" s="132">
        <v>26.9</v>
      </c>
      <c r="M39" s="132">
        <v>25.1</v>
      </c>
      <c r="N39" s="132">
        <v>23.5</v>
      </c>
      <c r="O39" s="132">
        <v>22.2</v>
      </c>
      <c r="P39" s="132">
        <v>21.1</v>
      </c>
      <c r="Q39" s="132">
        <v>20.100000000000001</v>
      </c>
      <c r="R39" s="132">
        <v>19.3</v>
      </c>
      <c r="S39" s="132">
        <v>18.5</v>
      </c>
      <c r="T39" s="132">
        <v>17.8</v>
      </c>
      <c r="U39" s="132">
        <v>17.2</v>
      </c>
    </row>
    <row r="40" spans="1:21" x14ac:dyDescent="0.25">
      <c r="A40" s="85">
        <v>29</v>
      </c>
      <c r="B40" s="132">
        <v>250.6</v>
      </c>
      <c r="C40" s="132">
        <v>127.6</v>
      </c>
      <c r="D40" s="132">
        <v>86.7</v>
      </c>
      <c r="E40" s="132">
        <v>66.2</v>
      </c>
      <c r="F40" s="132">
        <v>53.9</v>
      </c>
      <c r="G40" s="132">
        <v>45.7</v>
      </c>
      <c r="H40" s="132">
        <v>39.9</v>
      </c>
      <c r="I40" s="132">
        <v>35.6</v>
      </c>
      <c r="J40" s="132">
        <v>32.200000000000003</v>
      </c>
      <c r="K40" s="132">
        <v>29.5</v>
      </c>
      <c r="L40" s="132">
        <v>27.3</v>
      </c>
      <c r="M40" s="132">
        <v>25.4</v>
      </c>
      <c r="N40" s="132">
        <v>23.9</v>
      </c>
      <c r="O40" s="132">
        <v>22.6</v>
      </c>
      <c r="P40" s="132">
        <v>21.4</v>
      </c>
      <c r="Q40" s="132">
        <v>20.399999999999999</v>
      </c>
      <c r="R40" s="132">
        <v>19.5</v>
      </c>
      <c r="S40" s="132">
        <v>18.8</v>
      </c>
      <c r="T40" s="132">
        <v>18.100000000000001</v>
      </c>
      <c r="U40" s="132">
        <v>17.5</v>
      </c>
    </row>
    <row r="41" spans="1:21" x14ac:dyDescent="0.25">
      <c r="A41" s="85">
        <v>30</v>
      </c>
      <c r="B41" s="132">
        <v>254.2</v>
      </c>
      <c r="C41" s="132">
        <v>129.5</v>
      </c>
      <c r="D41" s="132">
        <v>87.9</v>
      </c>
      <c r="E41" s="132">
        <v>67.099999999999994</v>
      </c>
      <c r="F41" s="132">
        <v>54.7</v>
      </c>
      <c r="G41" s="132">
        <v>46.4</v>
      </c>
      <c r="H41" s="132">
        <v>40.5</v>
      </c>
      <c r="I41" s="132">
        <v>36.1</v>
      </c>
      <c r="J41" s="132">
        <v>32.6</v>
      </c>
      <c r="K41" s="132">
        <v>29.9</v>
      </c>
      <c r="L41" s="132">
        <v>27.7</v>
      </c>
      <c r="M41" s="132">
        <v>25.8</v>
      </c>
      <c r="N41" s="132">
        <v>24.2</v>
      </c>
      <c r="O41" s="132">
        <v>22.9</v>
      </c>
      <c r="P41" s="132">
        <v>21.7</v>
      </c>
      <c r="Q41" s="132">
        <v>20.7</v>
      </c>
      <c r="R41" s="132">
        <v>19.8</v>
      </c>
      <c r="S41" s="132">
        <v>19.100000000000001</v>
      </c>
      <c r="T41" s="132">
        <v>18.399999999999999</v>
      </c>
      <c r="U41" s="132">
        <v>17.7</v>
      </c>
    </row>
    <row r="42" spans="1:21" x14ac:dyDescent="0.25">
      <c r="A42" s="85">
        <v>31</v>
      </c>
      <c r="B42" s="132">
        <v>257.8</v>
      </c>
      <c r="C42" s="132">
        <v>131.30000000000001</v>
      </c>
      <c r="D42" s="132">
        <v>89.2</v>
      </c>
      <c r="E42" s="132">
        <v>68.099999999999994</v>
      </c>
      <c r="F42" s="132">
        <v>55.5</v>
      </c>
      <c r="G42" s="132">
        <v>47.1</v>
      </c>
      <c r="H42" s="132">
        <v>41.1</v>
      </c>
      <c r="I42" s="132">
        <v>36.6</v>
      </c>
      <c r="J42" s="132">
        <v>33.1</v>
      </c>
      <c r="K42" s="132">
        <v>30.3</v>
      </c>
      <c r="L42" s="132">
        <v>28.1</v>
      </c>
      <c r="M42" s="132">
        <v>26.2</v>
      </c>
      <c r="N42" s="132">
        <v>24.6</v>
      </c>
      <c r="O42" s="132">
        <v>23.2</v>
      </c>
      <c r="P42" s="132">
        <v>22</v>
      </c>
      <c r="Q42" s="132">
        <v>21</v>
      </c>
      <c r="R42" s="132">
        <v>20.100000000000001</v>
      </c>
      <c r="S42" s="132">
        <v>19.3</v>
      </c>
      <c r="T42" s="132">
        <v>18.600000000000001</v>
      </c>
      <c r="U42" s="132">
        <v>18</v>
      </c>
    </row>
    <row r="43" spans="1:21" x14ac:dyDescent="0.25">
      <c r="A43" s="85">
        <v>32</v>
      </c>
      <c r="B43" s="132">
        <v>261.5</v>
      </c>
      <c r="C43" s="132">
        <v>133.19999999999999</v>
      </c>
      <c r="D43" s="132">
        <v>90.4</v>
      </c>
      <c r="E43" s="132">
        <v>69.099999999999994</v>
      </c>
      <c r="F43" s="132">
        <v>56.3</v>
      </c>
      <c r="G43" s="132">
        <v>47.7</v>
      </c>
      <c r="H43" s="132">
        <v>41.7</v>
      </c>
      <c r="I43" s="132">
        <v>37.1</v>
      </c>
      <c r="J43" s="132">
        <v>33.6</v>
      </c>
      <c r="K43" s="132">
        <v>30.8</v>
      </c>
      <c r="L43" s="132">
        <v>28.5</v>
      </c>
      <c r="M43" s="132">
        <v>26.6</v>
      </c>
      <c r="N43" s="132">
        <v>24.9</v>
      </c>
      <c r="O43" s="132">
        <v>23.6</v>
      </c>
      <c r="P43" s="132">
        <v>22.4</v>
      </c>
      <c r="Q43" s="132">
        <v>21.3</v>
      </c>
      <c r="R43" s="132">
        <v>20.399999999999999</v>
      </c>
      <c r="S43" s="132">
        <v>19.600000000000001</v>
      </c>
      <c r="T43" s="132">
        <v>18.899999999999999</v>
      </c>
      <c r="U43" s="132">
        <v>18.3</v>
      </c>
    </row>
    <row r="44" spans="1:21" x14ac:dyDescent="0.25">
      <c r="A44" s="85">
        <v>33</v>
      </c>
      <c r="B44" s="132">
        <v>265.2</v>
      </c>
      <c r="C44" s="132">
        <v>135.1</v>
      </c>
      <c r="D44" s="132">
        <v>91.7</v>
      </c>
      <c r="E44" s="132">
        <v>70.099999999999994</v>
      </c>
      <c r="F44" s="132">
        <v>57.1</v>
      </c>
      <c r="G44" s="132">
        <v>48.4</v>
      </c>
      <c r="H44" s="132">
        <v>42.3</v>
      </c>
      <c r="I44" s="132">
        <v>37.6</v>
      </c>
      <c r="J44" s="132">
        <v>34.1</v>
      </c>
      <c r="K44" s="132">
        <v>31.2</v>
      </c>
      <c r="L44" s="132">
        <v>28.9</v>
      </c>
      <c r="M44" s="132">
        <v>26.9</v>
      </c>
      <c r="N44" s="132">
        <v>25.3</v>
      </c>
      <c r="O44" s="132">
        <v>23.9</v>
      </c>
      <c r="P44" s="132">
        <v>22.7</v>
      </c>
      <c r="Q44" s="132">
        <v>21.7</v>
      </c>
      <c r="R44" s="132">
        <v>20.7</v>
      </c>
      <c r="S44" s="132">
        <v>19.899999999999999</v>
      </c>
      <c r="T44" s="132">
        <v>19.2</v>
      </c>
      <c r="U44" s="132">
        <v>18.5</v>
      </c>
    </row>
    <row r="45" spans="1:21" x14ac:dyDescent="0.25">
      <c r="A45" s="85">
        <v>34</v>
      </c>
      <c r="B45" s="132">
        <v>268.89999999999998</v>
      </c>
      <c r="C45" s="132">
        <v>137</v>
      </c>
      <c r="D45" s="132">
        <v>93</v>
      </c>
      <c r="E45" s="132">
        <v>71.099999999999994</v>
      </c>
      <c r="F45" s="132">
        <v>57.9</v>
      </c>
      <c r="G45" s="132">
        <v>49.1</v>
      </c>
      <c r="H45" s="132">
        <v>42.9</v>
      </c>
      <c r="I45" s="132">
        <v>38.200000000000003</v>
      </c>
      <c r="J45" s="132">
        <v>34.6</v>
      </c>
      <c r="K45" s="132">
        <v>31.7</v>
      </c>
      <c r="L45" s="132">
        <v>29.3</v>
      </c>
      <c r="M45" s="132">
        <v>27.3</v>
      </c>
      <c r="N45" s="132">
        <v>25.7</v>
      </c>
      <c r="O45" s="132">
        <v>24.3</v>
      </c>
      <c r="P45" s="132">
        <v>23</v>
      </c>
      <c r="Q45" s="132">
        <v>22</v>
      </c>
      <c r="R45" s="132">
        <v>21</v>
      </c>
      <c r="S45" s="132">
        <v>20.2</v>
      </c>
      <c r="T45" s="132">
        <v>19.5</v>
      </c>
      <c r="U45" s="132">
        <v>18.8</v>
      </c>
    </row>
    <row r="46" spans="1:21" x14ac:dyDescent="0.25">
      <c r="A46" s="85">
        <v>35</v>
      </c>
      <c r="B46" s="132">
        <v>272.7</v>
      </c>
      <c r="C46" s="132">
        <v>138.9</v>
      </c>
      <c r="D46" s="132">
        <v>94.3</v>
      </c>
      <c r="E46" s="132">
        <v>72.099999999999994</v>
      </c>
      <c r="F46" s="132">
        <v>58.7</v>
      </c>
      <c r="G46" s="132">
        <v>49.8</v>
      </c>
      <c r="H46" s="132">
        <v>43.5</v>
      </c>
      <c r="I46" s="132">
        <v>38.700000000000003</v>
      </c>
      <c r="J46" s="132">
        <v>35.1</v>
      </c>
      <c r="K46" s="132">
        <v>32.1</v>
      </c>
      <c r="L46" s="132">
        <v>29.7</v>
      </c>
      <c r="M46" s="132">
        <v>27.7</v>
      </c>
      <c r="N46" s="132">
        <v>26</v>
      </c>
      <c r="O46" s="132">
        <v>24.6</v>
      </c>
      <c r="P46" s="132">
        <v>23.4</v>
      </c>
      <c r="Q46" s="132">
        <v>22.3</v>
      </c>
      <c r="R46" s="132">
        <v>21.3</v>
      </c>
      <c r="S46" s="132">
        <v>20.5</v>
      </c>
      <c r="T46" s="132">
        <v>19.8</v>
      </c>
      <c r="U46" s="132">
        <v>19.100000000000001</v>
      </c>
    </row>
    <row r="47" spans="1:21" x14ac:dyDescent="0.25">
      <c r="A47" s="85">
        <v>36</v>
      </c>
      <c r="B47" s="132">
        <v>276.60000000000002</v>
      </c>
      <c r="C47" s="132">
        <v>140.9</v>
      </c>
      <c r="D47" s="132">
        <v>95.7</v>
      </c>
      <c r="E47" s="132">
        <v>73.099999999999994</v>
      </c>
      <c r="F47" s="132">
        <v>59.5</v>
      </c>
      <c r="G47" s="132">
        <v>50.5</v>
      </c>
      <c r="H47" s="132">
        <v>44.1</v>
      </c>
      <c r="I47" s="132">
        <v>39.299999999999997</v>
      </c>
      <c r="J47" s="132">
        <v>35.6</v>
      </c>
      <c r="K47" s="132">
        <v>32.6</v>
      </c>
      <c r="L47" s="132">
        <v>30.1</v>
      </c>
      <c r="M47" s="132">
        <v>28.1</v>
      </c>
      <c r="N47" s="132">
        <v>26.4</v>
      </c>
      <c r="O47" s="132">
        <v>25</v>
      </c>
      <c r="P47" s="132">
        <v>23.7</v>
      </c>
      <c r="Q47" s="132">
        <v>22.6</v>
      </c>
      <c r="R47" s="132">
        <v>21.7</v>
      </c>
      <c r="S47" s="132">
        <v>20.8</v>
      </c>
      <c r="T47" s="132">
        <v>20.100000000000001</v>
      </c>
      <c r="U47" s="132">
        <v>19.399999999999999</v>
      </c>
    </row>
    <row r="48" spans="1:21" x14ac:dyDescent="0.25">
      <c r="A48" s="85">
        <v>37</v>
      </c>
      <c r="B48" s="132">
        <v>280.5</v>
      </c>
      <c r="C48" s="132">
        <v>142.9</v>
      </c>
      <c r="D48" s="132">
        <v>97</v>
      </c>
      <c r="E48" s="132">
        <v>74.099999999999994</v>
      </c>
      <c r="F48" s="132">
        <v>60.4</v>
      </c>
      <c r="G48" s="132">
        <v>51.2</v>
      </c>
      <c r="H48" s="132">
        <v>44.7</v>
      </c>
      <c r="I48" s="132">
        <v>39.9</v>
      </c>
      <c r="J48" s="132">
        <v>36.1</v>
      </c>
      <c r="K48" s="132">
        <v>33</v>
      </c>
      <c r="L48" s="132">
        <v>30.6</v>
      </c>
      <c r="M48" s="132">
        <v>28.5</v>
      </c>
      <c r="N48" s="132">
        <v>26.8</v>
      </c>
      <c r="O48" s="132">
        <v>25.3</v>
      </c>
      <c r="P48" s="132">
        <v>24.1</v>
      </c>
      <c r="Q48" s="132">
        <v>23</v>
      </c>
      <c r="R48" s="132">
        <v>22</v>
      </c>
      <c r="S48" s="132">
        <v>21.1</v>
      </c>
      <c r="T48" s="132">
        <v>20.399999999999999</v>
      </c>
      <c r="U48" s="132">
        <v>19.7</v>
      </c>
    </row>
    <row r="49" spans="1:21" x14ac:dyDescent="0.25">
      <c r="A49" s="85">
        <v>38</v>
      </c>
      <c r="B49" s="132">
        <v>284.39999999999998</v>
      </c>
      <c r="C49" s="132">
        <v>144.9</v>
      </c>
      <c r="D49" s="132">
        <v>98.4</v>
      </c>
      <c r="E49" s="132">
        <v>75.2</v>
      </c>
      <c r="F49" s="132">
        <v>61.2</v>
      </c>
      <c r="G49" s="132">
        <v>52</v>
      </c>
      <c r="H49" s="132">
        <v>45.4</v>
      </c>
      <c r="I49" s="132">
        <v>40.4</v>
      </c>
      <c r="J49" s="132">
        <v>36.6</v>
      </c>
      <c r="K49" s="132">
        <v>33.5</v>
      </c>
      <c r="L49" s="132">
        <v>31</v>
      </c>
      <c r="M49" s="132">
        <v>29</v>
      </c>
      <c r="N49" s="132">
        <v>27.2</v>
      </c>
      <c r="O49" s="132">
        <v>25.7</v>
      </c>
      <c r="P49" s="132">
        <v>24.4</v>
      </c>
      <c r="Q49" s="132">
        <v>23.3</v>
      </c>
      <c r="R49" s="132">
        <v>22.3</v>
      </c>
      <c r="S49" s="132">
        <v>21.4</v>
      </c>
      <c r="T49" s="132">
        <v>20.7</v>
      </c>
      <c r="U49" s="132">
        <v>20</v>
      </c>
    </row>
    <row r="50" spans="1:21" x14ac:dyDescent="0.25">
      <c r="A50" s="85">
        <v>39</v>
      </c>
      <c r="B50" s="132">
        <v>288.39999999999998</v>
      </c>
      <c r="C50" s="132">
        <v>146.9</v>
      </c>
      <c r="D50" s="132">
        <v>99.8</v>
      </c>
      <c r="E50" s="132">
        <v>76.2</v>
      </c>
      <c r="F50" s="132">
        <v>62.1</v>
      </c>
      <c r="G50" s="132">
        <v>52.7</v>
      </c>
      <c r="H50" s="132">
        <v>46</v>
      </c>
      <c r="I50" s="132">
        <v>41</v>
      </c>
      <c r="J50" s="132">
        <v>37.1</v>
      </c>
      <c r="K50" s="132">
        <v>34</v>
      </c>
      <c r="L50" s="132">
        <v>31.5</v>
      </c>
      <c r="M50" s="132">
        <v>29.4</v>
      </c>
      <c r="N50" s="132">
        <v>27.6</v>
      </c>
      <c r="O50" s="132">
        <v>26.1</v>
      </c>
      <c r="P50" s="132">
        <v>24.8</v>
      </c>
      <c r="Q50" s="132">
        <v>23.6</v>
      </c>
      <c r="R50" s="132">
        <v>22.7</v>
      </c>
      <c r="S50" s="132">
        <v>21.8</v>
      </c>
      <c r="T50" s="132">
        <v>21</v>
      </c>
      <c r="U50" s="132">
        <v>20.3</v>
      </c>
    </row>
    <row r="51" spans="1:21" x14ac:dyDescent="0.25">
      <c r="A51" s="85">
        <v>40</v>
      </c>
      <c r="B51" s="132">
        <v>292.39999999999998</v>
      </c>
      <c r="C51" s="132">
        <v>149</v>
      </c>
      <c r="D51" s="132">
        <v>101.2</v>
      </c>
      <c r="E51" s="132">
        <v>77.3</v>
      </c>
      <c r="F51" s="132">
        <v>63</v>
      </c>
      <c r="G51" s="132">
        <v>53.5</v>
      </c>
      <c r="H51" s="132">
        <v>46.7</v>
      </c>
      <c r="I51" s="132">
        <v>41.6</v>
      </c>
      <c r="J51" s="132">
        <v>37.700000000000003</v>
      </c>
      <c r="K51" s="132">
        <v>34.5</v>
      </c>
      <c r="L51" s="132">
        <v>31.9</v>
      </c>
      <c r="M51" s="132">
        <v>29.8</v>
      </c>
      <c r="N51" s="132">
        <v>28</v>
      </c>
      <c r="O51" s="132">
        <v>26.5</v>
      </c>
      <c r="P51" s="132">
        <v>25.2</v>
      </c>
      <c r="Q51" s="132">
        <v>24</v>
      </c>
      <c r="R51" s="132">
        <v>23</v>
      </c>
      <c r="S51" s="132">
        <v>22.1</v>
      </c>
      <c r="T51" s="132">
        <v>21.3</v>
      </c>
      <c r="U51" s="132">
        <v>20.6</v>
      </c>
    </row>
    <row r="52" spans="1:21" x14ac:dyDescent="0.25">
      <c r="A52" s="85">
        <v>41</v>
      </c>
      <c r="B52" s="132">
        <v>296.60000000000002</v>
      </c>
      <c r="C52" s="132">
        <v>151.1</v>
      </c>
      <c r="D52" s="132">
        <v>102.6</v>
      </c>
      <c r="E52" s="132">
        <v>78.400000000000006</v>
      </c>
      <c r="F52" s="132">
        <v>63.9</v>
      </c>
      <c r="G52" s="132">
        <v>54.2</v>
      </c>
      <c r="H52" s="132">
        <v>47.4</v>
      </c>
      <c r="I52" s="132">
        <v>42.2</v>
      </c>
      <c r="J52" s="132">
        <v>38.200000000000003</v>
      </c>
      <c r="K52" s="132">
        <v>35</v>
      </c>
      <c r="L52" s="132">
        <v>32.4</v>
      </c>
      <c r="M52" s="132">
        <v>30.2</v>
      </c>
      <c r="N52" s="132">
        <v>28.4</v>
      </c>
      <c r="O52" s="132">
        <v>26.9</v>
      </c>
      <c r="P52" s="132">
        <v>25.5</v>
      </c>
      <c r="Q52" s="132">
        <v>24.4</v>
      </c>
      <c r="R52" s="132">
        <v>23.4</v>
      </c>
      <c r="S52" s="132">
        <v>22.5</v>
      </c>
      <c r="T52" s="132">
        <v>21.7</v>
      </c>
      <c r="U52" s="132">
        <v>21</v>
      </c>
    </row>
    <row r="53" spans="1:21" x14ac:dyDescent="0.25">
      <c r="A53" s="85">
        <v>42</v>
      </c>
      <c r="B53" s="132">
        <v>300.7</v>
      </c>
      <c r="C53" s="132">
        <v>153.19999999999999</v>
      </c>
      <c r="D53" s="132">
        <v>104.1</v>
      </c>
      <c r="E53" s="132">
        <v>79.5</v>
      </c>
      <c r="F53" s="132">
        <v>64.8</v>
      </c>
      <c r="G53" s="132">
        <v>55</v>
      </c>
      <c r="H53" s="132">
        <v>48</v>
      </c>
      <c r="I53" s="132">
        <v>42.8</v>
      </c>
      <c r="J53" s="132">
        <v>38.799999999999997</v>
      </c>
      <c r="K53" s="132">
        <v>35.5</v>
      </c>
      <c r="L53" s="132">
        <v>32.9</v>
      </c>
      <c r="M53" s="132">
        <v>30.7</v>
      </c>
      <c r="N53" s="132">
        <v>28.9</v>
      </c>
      <c r="O53" s="132">
        <v>27.3</v>
      </c>
      <c r="P53" s="132">
        <v>25.9</v>
      </c>
      <c r="Q53" s="132">
        <v>24.8</v>
      </c>
      <c r="R53" s="132">
        <v>23.7</v>
      </c>
      <c r="S53" s="132">
        <v>22.8</v>
      </c>
      <c r="T53" s="132">
        <v>22</v>
      </c>
      <c r="U53" s="132">
        <v>21.3</v>
      </c>
    </row>
    <row r="54" spans="1:21" x14ac:dyDescent="0.25">
      <c r="A54" s="85">
        <v>43</v>
      </c>
      <c r="B54" s="132">
        <v>304.89999999999998</v>
      </c>
      <c r="C54" s="132">
        <v>155.4</v>
      </c>
      <c r="D54" s="132">
        <v>105.5</v>
      </c>
      <c r="E54" s="132">
        <v>80.599999999999994</v>
      </c>
      <c r="F54" s="132">
        <v>65.7</v>
      </c>
      <c r="G54" s="132">
        <v>55.8</v>
      </c>
      <c r="H54" s="132">
        <v>48.7</v>
      </c>
      <c r="I54" s="132">
        <v>43.4</v>
      </c>
      <c r="J54" s="132">
        <v>39.299999999999997</v>
      </c>
      <c r="K54" s="132">
        <v>36</v>
      </c>
      <c r="L54" s="132">
        <v>33.4</v>
      </c>
      <c r="M54" s="132">
        <v>31.2</v>
      </c>
      <c r="N54" s="132">
        <v>29.3</v>
      </c>
      <c r="O54" s="132">
        <v>27.7</v>
      </c>
      <c r="P54" s="132">
        <v>26.3</v>
      </c>
      <c r="Q54" s="132">
        <v>25.1</v>
      </c>
      <c r="R54" s="132">
        <v>24.1</v>
      </c>
      <c r="S54" s="132">
        <v>23.2</v>
      </c>
      <c r="T54" s="132">
        <v>22.4</v>
      </c>
      <c r="U54" s="132">
        <v>21.6</v>
      </c>
    </row>
    <row r="55" spans="1:21" x14ac:dyDescent="0.25">
      <c r="A55" s="85">
        <v>44</v>
      </c>
      <c r="B55" s="132">
        <v>309.2</v>
      </c>
      <c r="C55" s="132">
        <v>157.5</v>
      </c>
      <c r="D55" s="132">
        <v>107</v>
      </c>
      <c r="E55" s="132">
        <v>81.8</v>
      </c>
      <c r="F55" s="132">
        <v>66.7</v>
      </c>
      <c r="G55" s="132">
        <v>56.6</v>
      </c>
      <c r="H55" s="132">
        <v>49.4</v>
      </c>
      <c r="I55" s="132">
        <v>44.1</v>
      </c>
      <c r="J55" s="132">
        <v>39.9</v>
      </c>
      <c r="K55" s="132">
        <v>36.6</v>
      </c>
      <c r="L55" s="132">
        <v>33.9</v>
      </c>
      <c r="M55" s="132">
        <v>31.6</v>
      </c>
      <c r="N55" s="132">
        <v>29.7</v>
      </c>
      <c r="O55" s="132">
        <v>28.1</v>
      </c>
      <c r="P55" s="132">
        <v>26.7</v>
      </c>
      <c r="Q55" s="132">
        <v>25.5</v>
      </c>
      <c r="R55" s="132">
        <v>24.5</v>
      </c>
      <c r="S55" s="132">
        <v>23.6</v>
      </c>
      <c r="T55" s="132">
        <v>22.7</v>
      </c>
      <c r="U55" s="132">
        <v>22</v>
      </c>
    </row>
    <row r="56" spans="1:21" x14ac:dyDescent="0.25">
      <c r="A56" s="85">
        <v>45</v>
      </c>
      <c r="B56" s="132">
        <v>313.5</v>
      </c>
      <c r="C56" s="132">
        <v>159.69999999999999</v>
      </c>
      <c r="D56" s="132">
        <v>108.5</v>
      </c>
      <c r="E56" s="132">
        <v>82.9</v>
      </c>
      <c r="F56" s="132">
        <v>67.599999999999994</v>
      </c>
      <c r="G56" s="132">
        <v>57.4</v>
      </c>
      <c r="H56" s="132">
        <v>50.1</v>
      </c>
      <c r="I56" s="132">
        <v>44.7</v>
      </c>
      <c r="J56" s="132">
        <v>40.5</v>
      </c>
      <c r="K56" s="132">
        <v>37.1</v>
      </c>
      <c r="L56" s="132">
        <v>34.4</v>
      </c>
      <c r="M56" s="132">
        <v>32.1</v>
      </c>
      <c r="N56" s="132">
        <v>30.2</v>
      </c>
      <c r="O56" s="132">
        <v>28.6</v>
      </c>
      <c r="P56" s="132">
        <v>27.2</v>
      </c>
      <c r="Q56" s="132">
        <v>26</v>
      </c>
      <c r="R56" s="132">
        <v>24.9</v>
      </c>
      <c r="S56" s="132">
        <v>24</v>
      </c>
      <c r="T56" s="132">
        <v>23.1</v>
      </c>
      <c r="U56" s="132">
        <v>22.4</v>
      </c>
    </row>
    <row r="57" spans="1:21" x14ac:dyDescent="0.25">
      <c r="A57" s="85">
        <v>46</v>
      </c>
      <c r="B57" s="132">
        <v>317.8</v>
      </c>
      <c r="C57" s="132">
        <v>162</v>
      </c>
      <c r="D57" s="132">
        <v>110.1</v>
      </c>
      <c r="E57" s="132">
        <v>84.1</v>
      </c>
      <c r="F57" s="132">
        <v>68.599999999999994</v>
      </c>
      <c r="G57" s="132">
        <v>58.2</v>
      </c>
      <c r="H57" s="132">
        <v>50.9</v>
      </c>
      <c r="I57" s="132">
        <v>45.4</v>
      </c>
      <c r="J57" s="132">
        <v>41.1</v>
      </c>
      <c r="K57" s="132">
        <v>37.700000000000003</v>
      </c>
      <c r="L57" s="132">
        <v>34.9</v>
      </c>
      <c r="M57" s="132">
        <v>32.6</v>
      </c>
      <c r="N57" s="132">
        <v>30.7</v>
      </c>
      <c r="O57" s="132">
        <v>29</v>
      </c>
      <c r="P57" s="132">
        <v>27.6</v>
      </c>
      <c r="Q57" s="132">
        <v>26.4</v>
      </c>
      <c r="R57" s="132">
        <v>25.3</v>
      </c>
      <c r="S57" s="132">
        <v>24.4</v>
      </c>
      <c r="T57" s="132">
        <v>23.5</v>
      </c>
      <c r="U57" s="132"/>
    </row>
    <row r="58" spans="1:21" x14ac:dyDescent="0.25">
      <c r="A58" s="85">
        <v>47</v>
      </c>
      <c r="B58" s="132">
        <v>322.3</v>
      </c>
      <c r="C58" s="132">
        <v>164.3</v>
      </c>
      <c r="D58" s="132">
        <v>111.6</v>
      </c>
      <c r="E58" s="132">
        <v>85.3</v>
      </c>
      <c r="F58" s="132">
        <v>69.599999999999994</v>
      </c>
      <c r="G58" s="132">
        <v>59.1</v>
      </c>
      <c r="H58" s="132">
        <v>51.6</v>
      </c>
      <c r="I58" s="132">
        <v>46</v>
      </c>
      <c r="J58" s="132">
        <v>41.7</v>
      </c>
      <c r="K58" s="132">
        <v>38.299999999999997</v>
      </c>
      <c r="L58" s="132">
        <v>35.5</v>
      </c>
      <c r="M58" s="132">
        <v>33.1</v>
      </c>
      <c r="N58" s="132">
        <v>31.2</v>
      </c>
      <c r="O58" s="132">
        <v>29.5</v>
      </c>
      <c r="P58" s="132">
        <v>28.1</v>
      </c>
      <c r="Q58" s="132">
        <v>26.8</v>
      </c>
      <c r="R58" s="132">
        <v>25.7</v>
      </c>
      <c r="S58" s="132">
        <v>24.8</v>
      </c>
      <c r="T58" s="132"/>
      <c r="U58" s="132"/>
    </row>
    <row r="59" spans="1:21" x14ac:dyDescent="0.25">
      <c r="A59" s="85">
        <v>48</v>
      </c>
      <c r="B59" s="132">
        <v>326.8</v>
      </c>
      <c r="C59" s="132">
        <v>166.6</v>
      </c>
      <c r="D59" s="132">
        <v>113.2</v>
      </c>
      <c r="E59" s="132">
        <v>86.5</v>
      </c>
      <c r="F59" s="132">
        <v>70.599999999999994</v>
      </c>
      <c r="G59" s="132">
        <v>60</v>
      </c>
      <c r="H59" s="132">
        <v>52.4</v>
      </c>
      <c r="I59" s="132">
        <v>46.7</v>
      </c>
      <c r="J59" s="132">
        <v>42.4</v>
      </c>
      <c r="K59" s="132">
        <v>38.9</v>
      </c>
      <c r="L59" s="132">
        <v>36</v>
      </c>
      <c r="M59" s="132">
        <v>33.700000000000003</v>
      </c>
      <c r="N59" s="132">
        <v>31.7</v>
      </c>
      <c r="O59" s="132">
        <v>30</v>
      </c>
      <c r="P59" s="132">
        <v>28.5</v>
      </c>
      <c r="Q59" s="132">
        <v>27.3</v>
      </c>
      <c r="R59" s="132">
        <v>26.2</v>
      </c>
      <c r="S59" s="132"/>
      <c r="T59" s="132"/>
      <c r="U59" s="132"/>
    </row>
    <row r="60" spans="1:21" x14ac:dyDescent="0.25">
      <c r="A60" s="85">
        <v>49</v>
      </c>
      <c r="B60" s="132">
        <v>331.4</v>
      </c>
      <c r="C60" s="132">
        <v>168.9</v>
      </c>
      <c r="D60" s="132">
        <v>114.8</v>
      </c>
      <c r="E60" s="132">
        <v>87.8</v>
      </c>
      <c r="F60" s="132">
        <v>71.599999999999994</v>
      </c>
      <c r="G60" s="132">
        <v>60.9</v>
      </c>
      <c r="H60" s="132">
        <v>53.2</v>
      </c>
      <c r="I60" s="132">
        <v>47.5</v>
      </c>
      <c r="J60" s="132">
        <v>43</v>
      </c>
      <c r="K60" s="132">
        <v>39.5</v>
      </c>
      <c r="L60" s="132">
        <v>36.6</v>
      </c>
      <c r="M60" s="132">
        <v>34.200000000000003</v>
      </c>
      <c r="N60" s="132">
        <v>32.200000000000003</v>
      </c>
      <c r="O60" s="132">
        <v>30.5</v>
      </c>
      <c r="P60" s="132">
        <v>29</v>
      </c>
      <c r="Q60" s="132">
        <v>27.8</v>
      </c>
      <c r="R60" s="132"/>
      <c r="S60" s="132"/>
      <c r="T60" s="132"/>
      <c r="U60" s="132"/>
    </row>
    <row r="61" spans="1:21" x14ac:dyDescent="0.25">
      <c r="A61" s="85">
        <v>50</v>
      </c>
      <c r="B61" s="132">
        <v>336.1</v>
      </c>
      <c r="C61" s="132">
        <v>171.4</v>
      </c>
      <c r="D61" s="132">
        <v>116.5</v>
      </c>
      <c r="E61" s="132">
        <v>89.1</v>
      </c>
      <c r="F61" s="132">
        <v>72.7</v>
      </c>
      <c r="G61" s="132">
        <v>61.8</v>
      </c>
      <c r="H61" s="132">
        <v>54</v>
      </c>
      <c r="I61" s="132">
        <v>48.2</v>
      </c>
      <c r="J61" s="132">
        <v>43.7</v>
      </c>
      <c r="K61" s="132">
        <v>40.1</v>
      </c>
      <c r="L61" s="132">
        <v>37.200000000000003</v>
      </c>
      <c r="M61" s="132">
        <v>34.799999999999997</v>
      </c>
      <c r="N61" s="132">
        <v>32.799999999999997</v>
      </c>
      <c r="O61" s="132">
        <v>31</v>
      </c>
      <c r="P61" s="132">
        <v>29.5</v>
      </c>
      <c r="Q61" s="132"/>
      <c r="R61" s="132"/>
      <c r="S61" s="132"/>
      <c r="T61" s="132"/>
      <c r="U61" s="132"/>
    </row>
    <row r="62" spans="1:21" x14ac:dyDescent="0.25">
      <c r="A62" s="85">
        <v>51</v>
      </c>
      <c r="B62" s="132">
        <v>340.9</v>
      </c>
      <c r="C62" s="132">
        <v>173.9</v>
      </c>
      <c r="D62" s="132">
        <v>118.2</v>
      </c>
      <c r="E62" s="132">
        <v>90.5</v>
      </c>
      <c r="F62" s="132">
        <v>73.8</v>
      </c>
      <c r="G62" s="132">
        <v>62.8</v>
      </c>
      <c r="H62" s="132">
        <v>54.9</v>
      </c>
      <c r="I62" s="132">
        <v>49</v>
      </c>
      <c r="J62" s="132">
        <v>44.4</v>
      </c>
      <c r="K62" s="132">
        <v>40.799999999999997</v>
      </c>
      <c r="L62" s="132">
        <v>37.9</v>
      </c>
      <c r="M62" s="132">
        <v>35.4</v>
      </c>
      <c r="N62" s="132">
        <v>33.299999999999997</v>
      </c>
      <c r="O62" s="132">
        <v>31.6</v>
      </c>
      <c r="P62" s="132"/>
      <c r="Q62" s="132"/>
      <c r="R62" s="132"/>
      <c r="S62" s="132"/>
      <c r="T62" s="132"/>
      <c r="U62" s="132"/>
    </row>
    <row r="63" spans="1:21" x14ac:dyDescent="0.25">
      <c r="A63" s="85">
        <v>52</v>
      </c>
      <c r="B63" s="132">
        <v>345.7</v>
      </c>
      <c r="C63" s="132">
        <v>176.4</v>
      </c>
      <c r="D63" s="132">
        <v>120</v>
      </c>
      <c r="E63" s="132">
        <v>91.8</v>
      </c>
      <c r="F63" s="132">
        <v>75</v>
      </c>
      <c r="G63" s="132">
        <v>63.7</v>
      </c>
      <c r="H63" s="132">
        <v>55.8</v>
      </c>
      <c r="I63" s="132">
        <v>49.8</v>
      </c>
      <c r="J63" s="132">
        <v>45.2</v>
      </c>
      <c r="K63" s="132">
        <v>41.5</v>
      </c>
      <c r="L63" s="132">
        <v>38.5</v>
      </c>
      <c r="M63" s="132">
        <v>36</v>
      </c>
      <c r="N63" s="132">
        <v>33.9</v>
      </c>
      <c r="O63" s="132"/>
      <c r="P63" s="132"/>
      <c r="Q63" s="132"/>
      <c r="R63" s="132"/>
      <c r="S63" s="132"/>
      <c r="T63" s="132"/>
      <c r="U63" s="132"/>
    </row>
    <row r="64" spans="1:21" x14ac:dyDescent="0.25">
      <c r="A64" s="85">
        <v>53</v>
      </c>
      <c r="B64" s="132">
        <v>350.6</v>
      </c>
      <c r="C64" s="132">
        <v>178.9</v>
      </c>
      <c r="D64" s="132">
        <v>121.7</v>
      </c>
      <c r="E64" s="132">
        <v>93.2</v>
      </c>
      <c r="F64" s="132">
        <v>76.099999999999994</v>
      </c>
      <c r="G64" s="132">
        <v>64.7</v>
      </c>
      <c r="H64" s="132">
        <v>56.6</v>
      </c>
      <c r="I64" s="132">
        <v>50.6</v>
      </c>
      <c r="J64" s="132">
        <v>45.9</v>
      </c>
      <c r="K64" s="132">
        <v>42.2</v>
      </c>
      <c r="L64" s="132">
        <v>39.200000000000003</v>
      </c>
      <c r="M64" s="132">
        <v>36.6</v>
      </c>
      <c r="N64" s="132"/>
      <c r="O64" s="132"/>
      <c r="P64" s="132"/>
      <c r="Q64" s="132"/>
      <c r="R64" s="132"/>
      <c r="S64" s="132"/>
      <c r="T64" s="132"/>
      <c r="U64" s="132"/>
    </row>
    <row r="65" spans="1:21" x14ac:dyDescent="0.25">
      <c r="A65" s="85">
        <v>54</v>
      </c>
      <c r="B65" s="132">
        <v>355.6</v>
      </c>
      <c r="C65" s="132">
        <v>181.5</v>
      </c>
      <c r="D65" s="132">
        <v>123.5</v>
      </c>
      <c r="E65" s="132">
        <v>94.6</v>
      </c>
      <c r="F65" s="132">
        <v>77.3</v>
      </c>
      <c r="G65" s="132">
        <v>65.7</v>
      </c>
      <c r="H65" s="132">
        <v>57.5</v>
      </c>
      <c r="I65" s="132">
        <v>51.4</v>
      </c>
      <c r="J65" s="132">
        <v>46.7</v>
      </c>
      <c r="K65" s="132">
        <v>42.9</v>
      </c>
      <c r="L65" s="132">
        <v>39.799999999999997</v>
      </c>
      <c r="M65" s="132"/>
      <c r="N65" s="132"/>
      <c r="O65" s="132"/>
      <c r="P65" s="132"/>
      <c r="Q65" s="132"/>
      <c r="R65" s="132"/>
      <c r="S65" s="132"/>
      <c r="T65" s="132"/>
      <c r="U65" s="132"/>
    </row>
    <row r="66" spans="1:21" x14ac:dyDescent="0.25">
      <c r="A66" s="85">
        <v>55</v>
      </c>
      <c r="B66" s="132">
        <v>360.7</v>
      </c>
      <c r="C66" s="132">
        <v>184.2</v>
      </c>
      <c r="D66" s="132">
        <v>125.4</v>
      </c>
      <c r="E66" s="132">
        <v>96</v>
      </c>
      <c r="F66" s="132">
        <v>78.5</v>
      </c>
      <c r="G66" s="132">
        <v>66.8</v>
      </c>
      <c r="H66" s="132">
        <v>58.5</v>
      </c>
      <c r="I66" s="132">
        <v>52.3</v>
      </c>
      <c r="J66" s="132">
        <v>47.5</v>
      </c>
      <c r="K66" s="132">
        <v>43.6</v>
      </c>
      <c r="L66" s="132"/>
      <c r="M66" s="132"/>
      <c r="N66" s="132"/>
      <c r="O66" s="132"/>
      <c r="P66" s="132"/>
      <c r="Q66" s="132"/>
      <c r="R66" s="132"/>
      <c r="S66" s="132"/>
      <c r="T66" s="132"/>
      <c r="U66" s="132"/>
    </row>
    <row r="67" spans="1:21" x14ac:dyDescent="0.25">
      <c r="A67" s="85">
        <v>56</v>
      </c>
      <c r="B67" s="132">
        <v>365.9</v>
      </c>
      <c r="C67" s="132">
        <v>186.9</v>
      </c>
      <c r="D67" s="132">
        <v>127.3</v>
      </c>
      <c r="E67" s="132">
        <v>97.5</v>
      </c>
      <c r="F67" s="132">
        <v>79.7</v>
      </c>
      <c r="G67" s="132">
        <v>67.900000000000006</v>
      </c>
      <c r="H67" s="132">
        <v>59.4</v>
      </c>
      <c r="I67" s="132">
        <v>53.1</v>
      </c>
      <c r="J67" s="132">
        <v>48.3</v>
      </c>
      <c r="K67" s="132"/>
      <c r="L67" s="132"/>
      <c r="M67" s="132"/>
      <c r="N67" s="132"/>
      <c r="O67" s="132"/>
      <c r="P67" s="132"/>
      <c r="Q67" s="132"/>
      <c r="R67" s="132"/>
      <c r="S67" s="132"/>
      <c r="T67" s="132"/>
      <c r="U67" s="132"/>
    </row>
    <row r="68" spans="1:21" x14ac:dyDescent="0.25">
      <c r="A68" s="85">
        <v>57</v>
      </c>
      <c r="B68" s="132">
        <v>371.2</v>
      </c>
      <c r="C68" s="132">
        <v>189.7</v>
      </c>
      <c r="D68" s="132">
        <v>129.19999999999999</v>
      </c>
      <c r="E68" s="132">
        <v>99</v>
      </c>
      <c r="F68" s="132">
        <v>81</v>
      </c>
      <c r="G68" s="132">
        <v>69</v>
      </c>
      <c r="H68" s="132">
        <v>60.4</v>
      </c>
      <c r="I68" s="132">
        <v>54</v>
      </c>
      <c r="J68" s="132"/>
      <c r="K68" s="132"/>
      <c r="L68" s="132"/>
      <c r="M68" s="132"/>
      <c r="N68" s="132"/>
      <c r="O68" s="132"/>
      <c r="P68" s="132"/>
      <c r="Q68" s="132"/>
      <c r="R68" s="132"/>
      <c r="S68" s="132"/>
      <c r="T68" s="132"/>
      <c r="U68" s="132"/>
    </row>
    <row r="69" spans="1:21" x14ac:dyDescent="0.25">
      <c r="A69" s="85">
        <v>58</v>
      </c>
      <c r="B69" s="132">
        <v>376.7</v>
      </c>
      <c r="C69" s="132">
        <v>192.5</v>
      </c>
      <c r="D69" s="132">
        <v>131.19999999999999</v>
      </c>
      <c r="E69" s="132">
        <v>100.6</v>
      </c>
      <c r="F69" s="132">
        <v>82.3</v>
      </c>
      <c r="G69" s="132">
        <v>70.099999999999994</v>
      </c>
      <c r="H69" s="132">
        <v>61.4</v>
      </c>
      <c r="I69" s="132"/>
      <c r="J69" s="132"/>
      <c r="K69" s="132"/>
      <c r="L69" s="132"/>
      <c r="M69" s="132"/>
      <c r="N69" s="132"/>
      <c r="O69" s="132"/>
      <c r="P69" s="132"/>
      <c r="Q69" s="132"/>
      <c r="R69" s="132"/>
      <c r="S69" s="132"/>
      <c r="T69" s="132"/>
      <c r="U69" s="132"/>
    </row>
    <row r="70" spans="1:21" x14ac:dyDescent="0.25">
      <c r="A70" s="85">
        <v>59</v>
      </c>
      <c r="B70" s="132">
        <v>382.4</v>
      </c>
      <c r="C70" s="132">
        <v>195.5</v>
      </c>
      <c r="D70" s="132">
        <v>133.30000000000001</v>
      </c>
      <c r="E70" s="132">
        <v>102.2</v>
      </c>
      <c r="F70" s="132">
        <v>83.6</v>
      </c>
      <c r="G70" s="132">
        <v>71.3</v>
      </c>
      <c r="H70" s="132"/>
      <c r="I70" s="132"/>
      <c r="J70" s="132"/>
      <c r="K70" s="132"/>
      <c r="L70" s="132"/>
      <c r="M70" s="132"/>
      <c r="N70" s="132"/>
      <c r="O70" s="132"/>
      <c r="P70" s="132"/>
      <c r="Q70" s="132"/>
      <c r="R70" s="132"/>
      <c r="S70" s="132"/>
      <c r="T70" s="132"/>
      <c r="U70" s="132"/>
    </row>
    <row r="71" spans="1:21" x14ac:dyDescent="0.25">
      <c r="A71" s="85">
        <v>60</v>
      </c>
      <c r="B71" s="132">
        <v>388.3</v>
      </c>
      <c r="C71" s="132">
        <v>198.6</v>
      </c>
      <c r="D71" s="132">
        <v>135.4</v>
      </c>
      <c r="E71" s="132">
        <v>103.9</v>
      </c>
      <c r="F71" s="132">
        <v>85</v>
      </c>
      <c r="G71" s="132"/>
      <c r="H71" s="132"/>
      <c r="I71" s="132"/>
      <c r="J71" s="132"/>
      <c r="K71" s="132"/>
      <c r="L71" s="132"/>
      <c r="M71" s="132"/>
      <c r="N71" s="132"/>
      <c r="O71" s="132"/>
      <c r="P71" s="132"/>
      <c r="Q71" s="132"/>
      <c r="R71" s="132"/>
      <c r="S71" s="132"/>
      <c r="T71" s="132"/>
      <c r="U71" s="132"/>
    </row>
    <row r="72" spans="1:21" x14ac:dyDescent="0.25">
      <c r="A72" s="85">
        <v>61</v>
      </c>
      <c r="B72" s="132">
        <v>394.5</v>
      </c>
      <c r="C72" s="132">
        <v>201.8</v>
      </c>
      <c r="D72" s="132">
        <v>137.69999999999999</v>
      </c>
      <c r="E72" s="132">
        <v>105.7</v>
      </c>
      <c r="F72" s="132"/>
      <c r="G72" s="132"/>
      <c r="H72" s="132"/>
      <c r="I72" s="132"/>
      <c r="J72" s="132"/>
      <c r="K72" s="132"/>
      <c r="L72" s="132"/>
      <c r="M72" s="132"/>
      <c r="N72" s="132"/>
      <c r="O72" s="132"/>
      <c r="P72" s="132"/>
      <c r="Q72" s="132"/>
      <c r="R72" s="132"/>
      <c r="S72" s="132"/>
      <c r="T72" s="132"/>
      <c r="U72" s="132"/>
    </row>
    <row r="73" spans="1:21" x14ac:dyDescent="0.25">
      <c r="A73" s="85">
        <v>62</v>
      </c>
      <c r="B73" s="132">
        <v>400.9</v>
      </c>
      <c r="C73" s="132">
        <v>205.1</v>
      </c>
      <c r="D73" s="132">
        <v>140</v>
      </c>
      <c r="E73" s="132"/>
      <c r="F73" s="132"/>
      <c r="G73" s="132"/>
      <c r="H73" s="132"/>
      <c r="I73" s="132"/>
      <c r="J73" s="132"/>
      <c r="K73" s="132"/>
      <c r="L73" s="132"/>
      <c r="M73" s="132"/>
      <c r="N73" s="132"/>
      <c r="O73" s="132"/>
      <c r="P73" s="132"/>
      <c r="Q73" s="132"/>
      <c r="R73" s="132"/>
      <c r="S73" s="132"/>
      <c r="T73" s="132"/>
      <c r="U73" s="132"/>
    </row>
    <row r="74" spans="1:21" x14ac:dyDescent="0.25">
      <c r="A74" s="85">
        <v>63</v>
      </c>
      <c r="B74" s="132">
        <v>407.5</v>
      </c>
      <c r="C74" s="132">
        <v>208.6</v>
      </c>
      <c r="D74" s="132"/>
      <c r="E74" s="132"/>
      <c r="F74" s="132"/>
      <c r="G74" s="132"/>
      <c r="H74" s="132"/>
      <c r="I74" s="132"/>
      <c r="J74" s="132"/>
      <c r="K74" s="132"/>
      <c r="L74" s="132"/>
      <c r="M74" s="132"/>
      <c r="N74" s="132"/>
      <c r="O74" s="132"/>
      <c r="P74" s="132"/>
      <c r="Q74" s="132"/>
      <c r="R74" s="132"/>
      <c r="S74" s="132"/>
      <c r="T74" s="132"/>
      <c r="U74" s="132"/>
    </row>
    <row r="75" spans="1:21" x14ac:dyDescent="0.25">
      <c r="A75" s="85">
        <v>64</v>
      </c>
      <c r="B75" s="132">
        <v>414.5</v>
      </c>
      <c r="C75" s="132"/>
      <c r="D75" s="132"/>
      <c r="E75" s="132"/>
      <c r="F75" s="132"/>
      <c r="G75" s="132"/>
      <c r="H75" s="132"/>
      <c r="I75" s="132"/>
      <c r="J75" s="132"/>
      <c r="K75" s="132"/>
      <c r="L75" s="132"/>
      <c r="M75" s="132"/>
      <c r="N75" s="132"/>
      <c r="O75" s="132"/>
      <c r="P75" s="132"/>
      <c r="Q75" s="132"/>
      <c r="R75" s="132"/>
      <c r="S75" s="132"/>
      <c r="T75" s="132"/>
      <c r="U75" s="132"/>
    </row>
  </sheetData>
  <sheetProtection algorithmName="SHA-512" hashValue="KciapIPWzDPS3zf+xY62usKXl+sdD80MUww5V9uhqgdXtNueknbBFO4XH8LcqRffcqrh/K+2hcZKSp834YY2PQ==" saltValue="lj79gZnqjw80gmWbO8hJ9Q==" spinCount="100000" sheet="1" objects="1" scenarios="1"/>
  <conditionalFormatting sqref="A26:A75">
    <cfRule type="expression" dxfId="507" priority="11" stopIfTrue="1">
      <formula>MOD(ROW(),2)=0</formula>
    </cfRule>
    <cfRule type="expression" dxfId="506" priority="12" stopIfTrue="1">
      <formula>MOD(ROW(),2)&lt;&gt;0</formula>
    </cfRule>
  </conditionalFormatting>
  <conditionalFormatting sqref="B26:U75">
    <cfRule type="expression" dxfId="505" priority="13" stopIfTrue="1">
      <formula>MOD(ROW(),2)=0</formula>
    </cfRule>
    <cfRule type="expression" dxfId="504" priority="14" stopIfTrue="1">
      <formula>MOD(ROW(),2)&lt;&gt;0</formula>
    </cfRule>
  </conditionalFormatting>
  <conditionalFormatting sqref="A6:A16 A18:A21">
    <cfRule type="expression" dxfId="503" priority="15" stopIfTrue="1">
      <formula>MOD(ROW(),2)=0</formula>
    </cfRule>
    <cfRule type="expression" dxfId="502" priority="16" stopIfTrue="1">
      <formula>MOD(ROW(),2)&lt;&gt;0</formula>
    </cfRule>
  </conditionalFormatting>
  <conditionalFormatting sqref="B6:U16 C17:U21">
    <cfRule type="expression" dxfId="501" priority="17" stopIfTrue="1">
      <formula>MOD(ROW(),2)=0</formula>
    </cfRule>
    <cfRule type="expression" dxfId="500" priority="18" stopIfTrue="1">
      <formula>MOD(ROW(),2)&lt;&gt;0</formula>
    </cfRule>
  </conditionalFormatting>
  <conditionalFormatting sqref="A17">
    <cfRule type="expression" dxfId="499" priority="9" stopIfTrue="1">
      <formula>MOD(ROW(),2)=0</formula>
    </cfRule>
    <cfRule type="expression" dxfId="498" priority="10" stopIfTrue="1">
      <formula>MOD(ROW(),2)&lt;&gt;0</formula>
    </cfRule>
  </conditionalFormatting>
  <conditionalFormatting sqref="B17">
    <cfRule type="expression" dxfId="497" priority="7" stopIfTrue="1">
      <formula>MOD(ROW(),2)=0</formula>
    </cfRule>
    <cfRule type="expression" dxfId="496" priority="8" stopIfTrue="1">
      <formula>MOD(ROW(),2)&lt;&gt;0</formula>
    </cfRule>
  </conditionalFormatting>
  <conditionalFormatting sqref="B18">
    <cfRule type="expression" dxfId="495" priority="5" stopIfTrue="1">
      <formula>MOD(ROW(),2)=0</formula>
    </cfRule>
    <cfRule type="expression" dxfId="494" priority="6" stopIfTrue="1">
      <formula>MOD(ROW(),2)&lt;&gt;0</formula>
    </cfRule>
  </conditionalFormatting>
  <conditionalFormatting sqref="B20:B21">
    <cfRule type="expression" dxfId="493" priority="3" stopIfTrue="1">
      <formula>MOD(ROW(),2)=0</formula>
    </cfRule>
    <cfRule type="expression" dxfId="492" priority="4" stopIfTrue="1">
      <formula>MOD(ROW(),2)&lt;&gt;0</formula>
    </cfRule>
  </conditionalFormatting>
  <conditionalFormatting sqref="B19">
    <cfRule type="expression" dxfId="491" priority="1" stopIfTrue="1">
      <formula>MOD(ROW(),2)=0</formula>
    </cfRule>
    <cfRule type="expression" dxfId="490" priority="2" stopIfTrue="1">
      <formula>MOD(ROW(),2)&lt;&gt;0</formula>
    </cfRule>
  </conditionalFormatting>
  <hyperlinks>
    <hyperlink ref="B24" location="Assumptions!A1" display="Assumptions" xr:uid="{0073FC29-9A43-4F63-8B24-94EB666EDE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4828-9FD1-44AA-A46A-DB6E7F2A95CA}">
  <sheetPr codeName="Sheet4"/>
  <dimension ref="A1:I78"/>
  <sheetViews>
    <sheetView showGridLines="0" topLeftCell="A43" zoomScale="85" zoomScaleNormal="85" workbookViewId="0">
      <selection activeCell="A10" sqref="A10:XFD16"/>
    </sheetView>
  </sheetViews>
  <sheetFormatPr defaultColWidth="8.88671875" defaultRowHeight="13.2" x14ac:dyDescent="0.25"/>
  <cols>
    <col min="1" max="1" width="31.88671875" style="26" customWidth="1"/>
    <col min="2" max="2" width="15.109375" style="26" customWidth="1"/>
    <col min="3" max="16384" width="8.88671875" style="26"/>
  </cols>
  <sheetData>
    <row r="1" spans="1:9" ht="21" x14ac:dyDescent="0.4">
      <c r="A1" s="39" t="s">
        <v>4</v>
      </c>
      <c r="B1" s="40"/>
      <c r="C1" s="40"/>
      <c r="D1" s="40"/>
      <c r="E1" s="40"/>
      <c r="F1" s="40"/>
      <c r="G1" s="40"/>
      <c r="H1" s="40"/>
      <c r="I1" s="40"/>
    </row>
    <row r="2" spans="1:9" ht="15.6" x14ac:dyDescent="0.3">
      <c r="A2" s="95" t="str">
        <f>IF(title="&gt; Enter workbook title here","Enter workbook title in Cover sheet",title)</f>
        <v>NHSPS_S - Consolidated Factor Spreadsheet</v>
      </c>
      <c r="B2" s="42"/>
      <c r="C2" s="42"/>
      <c r="D2" s="42"/>
      <c r="E2" s="42"/>
      <c r="F2" s="42"/>
      <c r="G2" s="42"/>
      <c r="H2" s="42"/>
      <c r="I2" s="42"/>
    </row>
    <row r="3" spans="1:9" ht="15.6" x14ac:dyDescent="0.3">
      <c r="A3" s="43" t="s">
        <v>736</v>
      </c>
      <c r="B3" s="42"/>
      <c r="C3" s="42"/>
      <c r="D3" s="42"/>
      <c r="E3" s="42"/>
      <c r="F3" s="42"/>
      <c r="G3" s="42"/>
      <c r="H3" s="42"/>
      <c r="I3" s="42"/>
    </row>
    <row r="4" spans="1:9" x14ac:dyDescent="0.25">
      <c r="A4" s="44"/>
    </row>
    <row r="6" spans="1:9" ht="13.35" customHeight="1" x14ac:dyDescent="0.25">
      <c r="A6" s="80" t="s">
        <v>24</v>
      </c>
      <c r="B6" s="81" t="s">
        <v>26</v>
      </c>
      <c r="C6" s="81"/>
      <c r="D6" s="81"/>
      <c r="E6" s="81"/>
      <c r="F6" s="81"/>
    </row>
    <row r="7" spans="1:9" ht="14.1" customHeight="1" x14ac:dyDescent="0.25">
      <c r="A7" s="82" t="s">
        <v>16</v>
      </c>
      <c r="B7" s="79" t="s">
        <v>46</v>
      </c>
      <c r="C7" s="83"/>
      <c r="D7" s="83"/>
      <c r="E7" s="83"/>
      <c r="F7" s="83"/>
    </row>
    <row r="8" spans="1:9" ht="14.1" customHeight="1" x14ac:dyDescent="0.25">
      <c r="A8" s="82" t="s">
        <v>49</v>
      </c>
      <c r="B8" s="79" t="s">
        <v>47</v>
      </c>
      <c r="C8" s="83"/>
      <c r="D8" s="83"/>
      <c r="E8" s="83"/>
      <c r="F8" s="83"/>
    </row>
    <row r="9" spans="1:9" ht="14.1" customHeight="1" x14ac:dyDescent="0.25">
      <c r="A9" s="82" t="s">
        <v>17</v>
      </c>
      <c r="B9" s="83" t="s">
        <v>719</v>
      </c>
      <c r="C9" s="83"/>
      <c r="D9" s="83"/>
      <c r="E9" s="83"/>
      <c r="F9" s="83"/>
    </row>
    <row r="10" spans="1:9" ht="14.1" customHeight="1" x14ac:dyDescent="0.25">
      <c r="A10" s="82" t="s">
        <v>2</v>
      </c>
      <c r="B10" s="83" t="s">
        <v>720</v>
      </c>
      <c r="C10" s="83"/>
      <c r="D10" s="83"/>
      <c r="E10" s="83"/>
      <c r="F10" s="83"/>
    </row>
    <row r="11" spans="1:9" ht="14.1" customHeight="1" x14ac:dyDescent="0.25">
      <c r="A11" s="82" t="s">
        <v>23</v>
      </c>
      <c r="B11" s="83" t="s">
        <v>721</v>
      </c>
      <c r="C11" s="83"/>
      <c r="D11" s="83"/>
      <c r="E11" s="83"/>
      <c r="F11" s="83"/>
    </row>
    <row r="12" spans="1:9" ht="14.1" customHeight="1" x14ac:dyDescent="0.25">
      <c r="A12" s="82" t="s">
        <v>262</v>
      </c>
      <c r="B12" s="83" t="s">
        <v>270</v>
      </c>
      <c r="C12" s="83"/>
      <c r="D12" s="83"/>
      <c r="E12" s="83"/>
      <c r="F12" s="83"/>
    </row>
    <row r="13" spans="1:9" ht="14.1" customHeight="1" x14ac:dyDescent="0.25">
      <c r="A13" s="82" t="s">
        <v>52</v>
      </c>
      <c r="B13" s="83">
        <v>0</v>
      </c>
      <c r="C13" s="83"/>
      <c r="D13" s="83"/>
      <c r="E13" s="83"/>
      <c r="F13" s="83"/>
    </row>
    <row r="14" spans="1:9" ht="14.1" customHeight="1" x14ac:dyDescent="0.25">
      <c r="A14" s="82" t="s">
        <v>18</v>
      </c>
      <c r="B14" s="83">
        <v>101</v>
      </c>
      <c r="C14" s="83"/>
      <c r="D14" s="83"/>
      <c r="E14" s="83"/>
      <c r="F14" s="83"/>
    </row>
    <row r="15" spans="1:9" ht="14.1" customHeight="1" x14ac:dyDescent="0.25">
      <c r="A15" s="82" t="s">
        <v>53</v>
      </c>
      <c r="B15" s="83" t="s">
        <v>722</v>
      </c>
      <c r="C15" s="83"/>
      <c r="D15" s="83"/>
      <c r="E15" s="83"/>
      <c r="F15" s="83"/>
    </row>
    <row r="16" spans="1:9" ht="14.1" customHeight="1" x14ac:dyDescent="0.25">
      <c r="A16" s="82" t="s">
        <v>54</v>
      </c>
      <c r="B16" s="83" t="s">
        <v>723</v>
      </c>
      <c r="C16" s="83"/>
      <c r="D16" s="83"/>
      <c r="E16" s="83"/>
      <c r="F16" s="83"/>
    </row>
    <row r="17" spans="1:6" ht="28.35" customHeight="1" x14ac:dyDescent="0.25">
      <c r="A17" s="77" t="s">
        <v>735</v>
      </c>
      <c r="B17" s="83" t="s">
        <v>724</v>
      </c>
      <c r="C17" s="83"/>
      <c r="D17" s="83"/>
      <c r="E17" s="83"/>
      <c r="F17" s="83"/>
    </row>
    <row r="18" spans="1:6" ht="14.1" customHeight="1" x14ac:dyDescent="0.25">
      <c r="A18" s="82" t="s">
        <v>19</v>
      </c>
      <c r="B18" s="90">
        <v>45202</v>
      </c>
      <c r="C18" s="90"/>
      <c r="D18" s="90"/>
      <c r="E18" s="90"/>
      <c r="F18" s="90"/>
    </row>
    <row r="19" spans="1:6" ht="14.1" customHeight="1" x14ac:dyDescent="0.25">
      <c r="A19" s="82" t="s">
        <v>20</v>
      </c>
      <c r="B19" s="90">
        <v>45200</v>
      </c>
      <c r="C19" s="90"/>
      <c r="D19" s="90"/>
      <c r="E19" s="90"/>
      <c r="F19" s="90"/>
    </row>
    <row r="20" spans="1:6" ht="14.1" customHeight="1" x14ac:dyDescent="0.25">
      <c r="A20" s="82" t="s">
        <v>260</v>
      </c>
      <c r="B20" s="83" t="s">
        <v>725</v>
      </c>
      <c r="C20" s="83"/>
      <c r="D20" s="83"/>
      <c r="E20" s="83"/>
      <c r="F20" s="83"/>
    </row>
    <row r="21" spans="1:6" x14ac:dyDescent="0.25">
      <c r="A21" s="82" t="s">
        <v>804</v>
      </c>
      <c r="B21" s="83" t="s">
        <v>803</v>
      </c>
      <c r="C21" s="83"/>
      <c r="D21" s="83"/>
      <c r="E21" s="83"/>
      <c r="F21" s="83"/>
    </row>
    <row r="23" spans="1:6" x14ac:dyDescent="0.25">
      <c r="B23" s="107" t="str">
        <f>HYPERLINK("#'Factor List'!A1","Back to Factor List")</f>
        <v>Back to Factor List</v>
      </c>
    </row>
    <row r="24" spans="1:6" x14ac:dyDescent="0.25">
      <c r="B24" s="107" t="s">
        <v>797</v>
      </c>
    </row>
    <row r="26" spans="1:6" ht="26.4" x14ac:dyDescent="0.25">
      <c r="A26" s="84" t="s">
        <v>642</v>
      </c>
      <c r="B26" s="84" t="s">
        <v>737</v>
      </c>
    </row>
    <row r="27" spans="1:6" x14ac:dyDescent="0.25">
      <c r="A27" s="85">
        <v>16</v>
      </c>
      <c r="B27" s="86">
        <v>1.006</v>
      </c>
    </row>
    <row r="28" spans="1:6" x14ac:dyDescent="0.25">
      <c r="A28" s="85">
        <f>A27+1</f>
        <v>17</v>
      </c>
      <c r="B28" s="86">
        <v>1.006</v>
      </c>
    </row>
    <row r="29" spans="1:6" x14ac:dyDescent="0.25">
      <c r="A29" s="85">
        <f t="shared" ref="A29:A78" si="0">A28+1</f>
        <v>18</v>
      </c>
      <c r="B29" s="86">
        <v>1.006</v>
      </c>
    </row>
    <row r="30" spans="1:6" x14ac:dyDescent="0.25">
      <c r="A30" s="85">
        <f t="shared" si="0"/>
        <v>19</v>
      </c>
      <c r="B30" s="86">
        <v>1.006</v>
      </c>
    </row>
    <row r="31" spans="1:6" x14ac:dyDescent="0.25">
      <c r="A31" s="85">
        <f t="shared" si="0"/>
        <v>20</v>
      </c>
      <c r="B31" s="86">
        <v>1.006</v>
      </c>
    </row>
    <row r="32" spans="1:6" x14ac:dyDescent="0.25">
      <c r="A32" s="85">
        <f t="shared" si="0"/>
        <v>21</v>
      </c>
      <c r="B32" s="86">
        <v>1.006</v>
      </c>
    </row>
    <row r="33" spans="1:2" x14ac:dyDescent="0.25">
      <c r="A33" s="85">
        <f t="shared" si="0"/>
        <v>22</v>
      </c>
      <c r="B33" s="86">
        <v>1.006</v>
      </c>
    </row>
    <row r="34" spans="1:2" x14ac:dyDescent="0.25">
      <c r="A34" s="85">
        <f t="shared" si="0"/>
        <v>23</v>
      </c>
      <c r="B34" s="86">
        <v>1.006</v>
      </c>
    </row>
    <row r="35" spans="1:2" x14ac:dyDescent="0.25">
      <c r="A35" s="85">
        <f t="shared" si="0"/>
        <v>24</v>
      </c>
      <c r="B35" s="86">
        <v>1.006</v>
      </c>
    </row>
    <row r="36" spans="1:2" x14ac:dyDescent="0.25">
      <c r="A36" s="85">
        <f>A35+1</f>
        <v>25</v>
      </c>
      <c r="B36" s="86">
        <v>1.006</v>
      </c>
    </row>
    <row r="37" spans="1:2" x14ac:dyDescent="0.25">
      <c r="A37" s="85">
        <f t="shared" si="0"/>
        <v>26</v>
      </c>
      <c r="B37" s="86">
        <v>1.006</v>
      </c>
    </row>
    <row r="38" spans="1:2" x14ac:dyDescent="0.25">
      <c r="A38" s="85">
        <f t="shared" si="0"/>
        <v>27</v>
      </c>
      <c r="B38" s="86">
        <v>1.006</v>
      </c>
    </row>
    <row r="39" spans="1:2" x14ac:dyDescent="0.25">
      <c r="A39" s="85">
        <f t="shared" si="0"/>
        <v>28</v>
      </c>
      <c r="B39" s="86">
        <v>1.006</v>
      </c>
    </row>
    <row r="40" spans="1:2" x14ac:dyDescent="0.25">
      <c r="A40" s="85">
        <f>A39+1</f>
        <v>29</v>
      </c>
      <c r="B40" s="86">
        <v>1.006</v>
      </c>
    </row>
    <row r="41" spans="1:2" x14ac:dyDescent="0.25">
      <c r="A41" s="85">
        <f t="shared" si="0"/>
        <v>30</v>
      </c>
      <c r="B41" s="86">
        <v>1.006</v>
      </c>
    </row>
    <row r="42" spans="1:2" x14ac:dyDescent="0.25">
      <c r="A42" s="85">
        <f t="shared" si="0"/>
        <v>31</v>
      </c>
      <c r="B42" s="86">
        <v>1.006</v>
      </c>
    </row>
    <row r="43" spans="1:2" x14ac:dyDescent="0.25">
      <c r="A43" s="85">
        <f t="shared" si="0"/>
        <v>32</v>
      </c>
      <c r="B43" s="86">
        <v>1.006</v>
      </c>
    </row>
    <row r="44" spans="1:2" x14ac:dyDescent="0.25">
      <c r="A44" s="85">
        <f t="shared" si="0"/>
        <v>33</v>
      </c>
      <c r="B44" s="86">
        <v>1.006</v>
      </c>
    </row>
    <row r="45" spans="1:2" x14ac:dyDescent="0.25">
      <c r="A45" s="85">
        <f t="shared" si="0"/>
        <v>34</v>
      </c>
      <c r="B45" s="86">
        <v>1.006</v>
      </c>
    </row>
    <row r="46" spans="1:2" x14ac:dyDescent="0.25">
      <c r="A46" s="85">
        <f t="shared" si="0"/>
        <v>35</v>
      </c>
      <c r="B46" s="86">
        <v>1.006</v>
      </c>
    </row>
    <row r="47" spans="1:2" x14ac:dyDescent="0.25">
      <c r="A47" s="85">
        <f t="shared" si="0"/>
        <v>36</v>
      </c>
      <c r="B47" s="86">
        <v>1.006</v>
      </c>
    </row>
    <row r="48" spans="1:2" x14ac:dyDescent="0.25">
      <c r="A48" s="85">
        <f t="shared" si="0"/>
        <v>37</v>
      </c>
      <c r="B48" s="86">
        <v>1.006</v>
      </c>
    </row>
    <row r="49" spans="1:2" x14ac:dyDescent="0.25">
      <c r="A49" s="85">
        <f t="shared" si="0"/>
        <v>38</v>
      </c>
      <c r="B49" s="86">
        <v>1.006</v>
      </c>
    </row>
    <row r="50" spans="1:2" x14ac:dyDescent="0.25">
      <c r="A50" s="85">
        <f t="shared" si="0"/>
        <v>39</v>
      </c>
      <c r="B50" s="86">
        <v>1.006</v>
      </c>
    </row>
    <row r="51" spans="1:2" x14ac:dyDescent="0.25">
      <c r="A51" s="85">
        <f t="shared" si="0"/>
        <v>40</v>
      </c>
      <c r="B51" s="86">
        <v>1.006</v>
      </c>
    </row>
    <row r="52" spans="1:2" x14ac:dyDescent="0.25">
      <c r="A52" s="85">
        <f t="shared" si="0"/>
        <v>41</v>
      </c>
      <c r="B52" s="86">
        <v>1.006</v>
      </c>
    </row>
    <row r="53" spans="1:2" x14ac:dyDescent="0.25">
      <c r="A53" s="85">
        <f t="shared" si="0"/>
        <v>42</v>
      </c>
      <c r="B53" s="86">
        <v>1.006</v>
      </c>
    </row>
    <row r="54" spans="1:2" x14ac:dyDescent="0.25">
      <c r="A54" s="85">
        <f t="shared" si="0"/>
        <v>43</v>
      </c>
      <c r="B54" s="86">
        <v>1.006</v>
      </c>
    </row>
    <row r="55" spans="1:2" x14ac:dyDescent="0.25">
      <c r="A55" s="85">
        <f t="shared" si="0"/>
        <v>44</v>
      </c>
      <c r="B55" s="86">
        <v>1.006</v>
      </c>
    </row>
    <row r="56" spans="1:2" x14ac:dyDescent="0.25">
      <c r="A56" s="85">
        <f t="shared" si="0"/>
        <v>45</v>
      </c>
      <c r="B56" s="86">
        <v>1.006</v>
      </c>
    </row>
    <row r="57" spans="1:2" x14ac:dyDescent="0.25">
      <c r="A57" s="85">
        <f t="shared" si="0"/>
        <v>46</v>
      </c>
      <c r="B57" s="86">
        <v>1.006</v>
      </c>
    </row>
    <row r="58" spans="1:2" x14ac:dyDescent="0.25">
      <c r="A58" s="85">
        <f t="shared" si="0"/>
        <v>47</v>
      </c>
      <c r="B58" s="86">
        <v>1.006</v>
      </c>
    </row>
    <row r="59" spans="1:2" x14ac:dyDescent="0.25">
      <c r="A59" s="85">
        <f t="shared" si="0"/>
        <v>48</v>
      </c>
      <c r="B59" s="86">
        <v>1.006</v>
      </c>
    </row>
    <row r="60" spans="1:2" x14ac:dyDescent="0.25">
      <c r="A60" s="85">
        <f t="shared" si="0"/>
        <v>49</v>
      </c>
      <c r="B60" s="86">
        <v>1.006</v>
      </c>
    </row>
    <row r="61" spans="1:2" x14ac:dyDescent="0.25">
      <c r="A61" s="85">
        <f t="shared" si="0"/>
        <v>50</v>
      </c>
      <c r="B61" s="86">
        <v>1.006</v>
      </c>
    </row>
    <row r="62" spans="1:2" x14ac:dyDescent="0.25">
      <c r="A62" s="85">
        <f t="shared" si="0"/>
        <v>51</v>
      </c>
      <c r="B62" s="86">
        <v>1.006</v>
      </c>
    </row>
    <row r="63" spans="1:2" x14ac:dyDescent="0.25">
      <c r="A63" s="85">
        <f t="shared" si="0"/>
        <v>52</v>
      </c>
      <c r="B63" s="86">
        <v>1.006</v>
      </c>
    </row>
    <row r="64" spans="1:2" x14ac:dyDescent="0.25">
      <c r="A64" s="85">
        <f t="shared" si="0"/>
        <v>53</v>
      </c>
      <c r="B64" s="86">
        <v>1.0049999999999999</v>
      </c>
    </row>
    <row r="65" spans="1:2" x14ac:dyDescent="0.25">
      <c r="A65" s="85">
        <f t="shared" si="0"/>
        <v>54</v>
      </c>
      <c r="B65" s="86">
        <v>1.0049999999999999</v>
      </c>
    </row>
    <row r="66" spans="1:2" x14ac:dyDescent="0.25">
      <c r="A66" s="85">
        <f t="shared" si="0"/>
        <v>55</v>
      </c>
      <c r="B66" s="86">
        <v>1.0049999999999999</v>
      </c>
    </row>
    <row r="67" spans="1:2" x14ac:dyDescent="0.25">
      <c r="A67" s="85">
        <f t="shared" si="0"/>
        <v>56</v>
      </c>
      <c r="B67" s="86">
        <v>1.0049999999999999</v>
      </c>
    </row>
    <row r="68" spans="1:2" x14ac:dyDescent="0.25">
      <c r="A68" s="85">
        <f t="shared" si="0"/>
        <v>57</v>
      </c>
      <c r="B68" s="86">
        <v>1.0049999999999999</v>
      </c>
    </row>
    <row r="69" spans="1:2" x14ac:dyDescent="0.25">
      <c r="A69" s="85">
        <f t="shared" si="0"/>
        <v>58</v>
      </c>
      <c r="B69" s="86">
        <v>1.0049999999999999</v>
      </c>
    </row>
    <row r="70" spans="1:2" x14ac:dyDescent="0.25">
      <c r="A70" s="85">
        <f t="shared" si="0"/>
        <v>59</v>
      </c>
      <c r="B70" s="86">
        <v>1.0049999999999999</v>
      </c>
    </row>
    <row r="71" spans="1:2" x14ac:dyDescent="0.25">
      <c r="A71" s="85">
        <f t="shared" si="0"/>
        <v>60</v>
      </c>
      <c r="B71" s="86">
        <v>1.0049999999999999</v>
      </c>
    </row>
    <row r="72" spans="1:2" x14ac:dyDescent="0.25">
      <c r="A72" s="85">
        <f t="shared" si="0"/>
        <v>61</v>
      </c>
      <c r="B72" s="86">
        <v>1.0049999999999999</v>
      </c>
    </row>
    <row r="73" spans="1:2" x14ac:dyDescent="0.25">
      <c r="A73" s="85">
        <f t="shared" si="0"/>
        <v>62</v>
      </c>
      <c r="B73" s="86">
        <v>1.0049999999999999</v>
      </c>
    </row>
    <row r="74" spans="1:2" x14ac:dyDescent="0.25">
      <c r="A74" s="85">
        <f t="shared" si="0"/>
        <v>63</v>
      </c>
      <c r="B74" s="86">
        <v>1.0049999999999999</v>
      </c>
    </row>
    <row r="75" spans="1:2" x14ac:dyDescent="0.25">
      <c r="A75" s="85">
        <f t="shared" si="0"/>
        <v>64</v>
      </c>
      <c r="B75" s="86">
        <v>1.0049999999999999</v>
      </c>
    </row>
    <row r="76" spans="1:2" x14ac:dyDescent="0.25">
      <c r="A76" s="85">
        <f t="shared" si="0"/>
        <v>65</v>
      </c>
      <c r="B76" s="86">
        <v>1.004</v>
      </c>
    </row>
    <row r="77" spans="1:2" x14ac:dyDescent="0.25">
      <c r="A77" s="85">
        <f t="shared" si="0"/>
        <v>66</v>
      </c>
      <c r="B77" s="86">
        <v>1.004</v>
      </c>
    </row>
    <row r="78" spans="1:2" x14ac:dyDescent="0.25">
      <c r="A78" s="85">
        <f t="shared" si="0"/>
        <v>67</v>
      </c>
      <c r="B78" s="86">
        <v>1.004</v>
      </c>
    </row>
  </sheetData>
  <sheetProtection algorithmName="SHA-512" hashValue="0DOWqBMs8Zd7zhP4c8puDNpnnJJm3+ajt51R1E9vjqa/W6RnS/2P8UrKPfNmI2mqDafMWQQ8K6IEELojOp2Isg==" saltValue="KQDT9fQ8Y7TEV2b3luVskA==" spinCount="100000" sheet="1" objects="1" scenarios="1"/>
  <conditionalFormatting sqref="A6:A16 A18:A21">
    <cfRule type="expression" dxfId="1919" priority="25" stopIfTrue="1">
      <formula>MOD(ROW(),2)=0</formula>
    </cfRule>
    <cfRule type="expression" dxfId="1918" priority="26" stopIfTrue="1">
      <formula>MOD(ROW(),2)&lt;&gt;0</formula>
    </cfRule>
  </conditionalFormatting>
  <conditionalFormatting sqref="B6:F6 B18 B9:F16 C7:F8 C17:F17 B20:B21">
    <cfRule type="expression" dxfId="1917" priority="27" stopIfTrue="1">
      <formula>MOD(ROW(),2)=0</formula>
    </cfRule>
    <cfRule type="expression" dxfId="1916" priority="28" stopIfTrue="1">
      <formula>MOD(ROW(),2)&lt;&gt;0</formula>
    </cfRule>
  </conditionalFormatting>
  <conditionalFormatting sqref="B19">
    <cfRule type="expression" dxfId="1915" priority="23" stopIfTrue="1">
      <formula>MOD(ROW(),2)=0</formula>
    </cfRule>
    <cfRule type="expression" dxfId="1914" priority="24" stopIfTrue="1">
      <formula>MOD(ROW(),2)&lt;&gt;0</formula>
    </cfRule>
  </conditionalFormatting>
  <conditionalFormatting sqref="A26:A64">
    <cfRule type="expression" dxfId="1913" priority="19" stopIfTrue="1">
      <formula>MOD(ROW(),2)=0</formula>
    </cfRule>
    <cfRule type="expression" dxfId="1912" priority="20" stopIfTrue="1">
      <formula>MOD(ROW(),2)&lt;&gt;0</formula>
    </cfRule>
  </conditionalFormatting>
  <conditionalFormatting sqref="B26:B64">
    <cfRule type="expression" dxfId="1911" priority="21" stopIfTrue="1">
      <formula>MOD(ROW(),2)=0</formula>
    </cfRule>
    <cfRule type="expression" dxfId="1910" priority="22" stopIfTrue="1">
      <formula>MOD(ROW(),2)&lt;&gt;0</formula>
    </cfRule>
  </conditionalFormatting>
  <conditionalFormatting sqref="A65:A76">
    <cfRule type="expression" dxfId="1909" priority="15" stopIfTrue="1">
      <formula>MOD(ROW(),2)=0</formula>
    </cfRule>
    <cfRule type="expression" dxfId="1908" priority="16" stopIfTrue="1">
      <formula>MOD(ROW(),2)&lt;&gt;0</formula>
    </cfRule>
  </conditionalFormatting>
  <conditionalFormatting sqref="B65:B76">
    <cfRule type="expression" dxfId="1907" priority="17" stopIfTrue="1">
      <formula>MOD(ROW(),2)=0</formula>
    </cfRule>
    <cfRule type="expression" dxfId="1906" priority="18" stopIfTrue="1">
      <formula>MOD(ROW(),2)&lt;&gt;0</formula>
    </cfRule>
  </conditionalFormatting>
  <conditionalFormatting sqref="A77:A78">
    <cfRule type="expression" dxfId="1905" priority="11" stopIfTrue="1">
      <formula>MOD(ROW(),2)=0</formula>
    </cfRule>
    <cfRule type="expression" dxfId="1904" priority="12" stopIfTrue="1">
      <formula>MOD(ROW(),2)&lt;&gt;0</formula>
    </cfRule>
  </conditionalFormatting>
  <conditionalFormatting sqref="B77:B78">
    <cfRule type="expression" dxfId="1903" priority="13" stopIfTrue="1">
      <formula>MOD(ROW(),2)=0</formula>
    </cfRule>
    <cfRule type="expression" dxfId="1902" priority="14" stopIfTrue="1">
      <formula>MOD(ROW(),2)&lt;&gt;0</formula>
    </cfRule>
  </conditionalFormatting>
  <conditionalFormatting sqref="B7:B8">
    <cfRule type="expression" dxfId="1901" priority="9" stopIfTrue="1">
      <formula>MOD(ROW(),2)=0</formula>
    </cfRule>
    <cfRule type="expression" dxfId="1900" priority="10" stopIfTrue="1">
      <formula>MOD(ROW(),2)&lt;&gt;0</formula>
    </cfRule>
  </conditionalFormatting>
  <conditionalFormatting sqref="A17">
    <cfRule type="expression" dxfId="1899" priority="7" stopIfTrue="1">
      <formula>MOD(ROW(),2)=0</formula>
    </cfRule>
    <cfRule type="expression" dxfId="1898" priority="8" stopIfTrue="1">
      <formula>MOD(ROW(),2)&lt;&gt;0</formula>
    </cfRule>
  </conditionalFormatting>
  <conditionalFormatting sqref="B17">
    <cfRule type="expression" dxfId="1897" priority="5" stopIfTrue="1">
      <formula>MOD(ROW(),2)=0</formula>
    </cfRule>
    <cfRule type="expression" dxfId="1896" priority="6" stopIfTrue="1">
      <formula>MOD(ROW(),2)&lt;&gt;0</formula>
    </cfRule>
  </conditionalFormatting>
  <conditionalFormatting sqref="C18:F18 C20:F21">
    <cfRule type="expression" dxfId="1895" priority="3" stopIfTrue="1">
      <formula>MOD(ROW(),2)=0</formula>
    </cfRule>
    <cfRule type="expression" dxfId="1894" priority="4" stopIfTrue="1">
      <formula>MOD(ROW(),2)&lt;&gt;0</formula>
    </cfRule>
  </conditionalFormatting>
  <conditionalFormatting sqref="C19:F19">
    <cfRule type="expression" dxfId="1893" priority="1" stopIfTrue="1">
      <formula>MOD(ROW(),2)=0</formula>
    </cfRule>
    <cfRule type="expression" dxfId="1892" priority="2" stopIfTrue="1">
      <formula>MOD(ROW(),2)&lt;&gt;0</formula>
    </cfRule>
  </conditionalFormatting>
  <hyperlinks>
    <hyperlink ref="B24" location="Assumptions!A1" display="Assumptions" xr:uid="{AEC4D977-30C6-4E5D-A958-040BF69BCBAA}"/>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8B4F6-51F6-4A4C-9D28-DB700A1F848E}">
  <sheetPr codeName="Sheet102"/>
  <dimension ref="A1:V1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x-717</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624</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717</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625</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626</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198.8</v>
      </c>
      <c r="C27" s="132">
        <v>101.2</v>
      </c>
      <c r="D27" s="132">
        <v>68.7</v>
      </c>
      <c r="E27" s="132">
        <v>52.5</v>
      </c>
      <c r="F27" s="132">
        <v>42.7</v>
      </c>
      <c r="G27" s="132">
        <v>36.299999999999997</v>
      </c>
      <c r="H27" s="132">
        <v>31.6</v>
      </c>
      <c r="I27" s="132">
        <v>28.2</v>
      </c>
      <c r="J27" s="132">
        <v>25.5</v>
      </c>
      <c r="K27" s="132">
        <v>23.3</v>
      </c>
      <c r="L27" s="132">
        <v>21.6</v>
      </c>
      <c r="M27" s="132">
        <v>20.100000000000001</v>
      </c>
      <c r="N27" s="132">
        <v>18.899999999999999</v>
      </c>
      <c r="O27" s="132">
        <v>17.899999999999999</v>
      </c>
      <c r="P27" s="132">
        <v>16.899999999999999</v>
      </c>
      <c r="Q27" s="132">
        <v>16.2</v>
      </c>
      <c r="R27" s="132">
        <v>15.5</v>
      </c>
      <c r="S27" s="132">
        <v>14.8</v>
      </c>
      <c r="T27" s="132">
        <v>14.3</v>
      </c>
      <c r="U27" s="132">
        <v>13.8</v>
      </c>
    </row>
    <row r="28" spans="1:21" x14ac:dyDescent="0.25">
      <c r="A28" s="85">
        <v>17</v>
      </c>
      <c r="B28" s="132">
        <v>202</v>
      </c>
      <c r="C28" s="132">
        <v>102.8</v>
      </c>
      <c r="D28" s="132">
        <v>69.8</v>
      </c>
      <c r="E28" s="132">
        <v>53.3</v>
      </c>
      <c r="F28" s="132">
        <v>43.4</v>
      </c>
      <c r="G28" s="132">
        <v>36.799999999999997</v>
      </c>
      <c r="H28" s="132">
        <v>32.1</v>
      </c>
      <c r="I28" s="132">
        <v>28.6</v>
      </c>
      <c r="J28" s="132">
        <v>25.9</v>
      </c>
      <c r="K28" s="132">
        <v>23.7</v>
      </c>
      <c r="L28" s="132">
        <v>21.9</v>
      </c>
      <c r="M28" s="132">
        <v>20.5</v>
      </c>
      <c r="N28" s="132">
        <v>19.2</v>
      </c>
      <c r="O28" s="132">
        <v>18.100000000000001</v>
      </c>
      <c r="P28" s="132">
        <v>17.2</v>
      </c>
      <c r="Q28" s="132">
        <v>16.399999999999999</v>
      </c>
      <c r="R28" s="132">
        <v>15.7</v>
      </c>
      <c r="S28" s="132">
        <v>15.1</v>
      </c>
      <c r="T28" s="132">
        <v>14.5</v>
      </c>
      <c r="U28" s="132">
        <v>14</v>
      </c>
    </row>
    <row r="29" spans="1:21" x14ac:dyDescent="0.25">
      <c r="A29" s="85">
        <v>18</v>
      </c>
      <c r="B29" s="132">
        <v>205.4</v>
      </c>
      <c r="C29" s="132">
        <v>104.6</v>
      </c>
      <c r="D29" s="132">
        <v>71</v>
      </c>
      <c r="E29" s="132">
        <v>54.2</v>
      </c>
      <c r="F29" s="132">
        <v>44.2</v>
      </c>
      <c r="G29" s="132">
        <v>37.5</v>
      </c>
      <c r="H29" s="132">
        <v>32.700000000000003</v>
      </c>
      <c r="I29" s="132">
        <v>29.1</v>
      </c>
      <c r="J29" s="132">
        <v>26.3</v>
      </c>
      <c r="K29" s="132">
        <v>24.1</v>
      </c>
      <c r="L29" s="132">
        <v>22.3</v>
      </c>
      <c r="M29" s="132">
        <v>20.8</v>
      </c>
      <c r="N29" s="132">
        <v>19.5</v>
      </c>
      <c r="O29" s="132">
        <v>18.399999999999999</v>
      </c>
      <c r="P29" s="132">
        <v>17.5</v>
      </c>
      <c r="Q29" s="132">
        <v>16.7</v>
      </c>
      <c r="R29" s="132">
        <v>16</v>
      </c>
      <c r="S29" s="132">
        <v>15.3</v>
      </c>
      <c r="T29" s="132">
        <v>14.8</v>
      </c>
      <c r="U29" s="132">
        <v>14.3</v>
      </c>
    </row>
    <row r="30" spans="1:21" x14ac:dyDescent="0.25">
      <c r="A30" s="85">
        <v>19</v>
      </c>
      <c r="B30" s="132">
        <v>208.6</v>
      </c>
      <c r="C30" s="132">
        <v>106.2</v>
      </c>
      <c r="D30" s="132">
        <v>72.099999999999994</v>
      </c>
      <c r="E30" s="132">
        <v>55.1</v>
      </c>
      <c r="F30" s="132">
        <v>44.9</v>
      </c>
      <c r="G30" s="132">
        <v>38.1</v>
      </c>
      <c r="H30" s="132">
        <v>33.200000000000003</v>
      </c>
      <c r="I30" s="132">
        <v>29.6</v>
      </c>
      <c r="J30" s="132">
        <v>26.8</v>
      </c>
      <c r="K30" s="132">
        <v>24.5</v>
      </c>
      <c r="L30" s="132">
        <v>22.7</v>
      </c>
      <c r="M30" s="132">
        <v>21.1</v>
      </c>
      <c r="N30" s="132">
        <v>19.8</v>
      </c>
      <c r="O30" s="132">
        <v>18.7</v>
      </c>
      <c r="P30" s="132">
        <v>17.8</v>
      </c>
      <c r="Q30" s="132">
        <v>17</v>
      </c>
      <c r="R30" s="132">
        <v>16.2</v>
      </c>
      <c r="S30" s="132">
        <v>15.6</v>
      </c>
      <c r="T30" s="132">
        <v>15</v>
      </c>
      <c r="U30" s="132">
        <v>14.5</v>
      </c>
    </row>
    <row r="31" spans="1:21" x14ac:dyDescent="0.25">
      <c r="A31" s="85">
        <v>20</v>
      </c>
      <c r="B31" s="132">
        <v>211.6</v>
      </c>
      <c r="C31" s="132">
        <v>107.8</v>
      </c>
      <c r="D31" s="132">
        <v>73.2</v>
      </c>
      <c r="E31" s="132">
        <v>55.9</v>
      </c>
      <c r="F31" s="132">
        <v>45.5</v>
      </c>
      <c r="G31" s="132">
        <v>38.6</v>
      </c>
      <c r="H31" s="132">
        <v>33.700000000000003</v>
      </c>
      <c r="I31" s="132">
        <v>30</v>
      </c>
      <c r="J31" s="132">
        <v>27.1</v>
      </c>
      <c r="K31" s="132">
        <v>24.9</v>
      </c>
      <c r="L31" s="132">
        <v>23</v>
      </c>
      <c r="M31" s="132">
        <v>21.4</v>
      </c>
      <c r="N31" s="132">
        <v>20.100000000000001</v>
      </c>
      <c r="O31" s="132">
        <v>19</v>
      </c>
      <c r="P31" s="132">
        <v>18.100000000000001</v>
      </c>
      <c r="Q31" s="132">
        <v>17.2</v>
      </c>
      <c r="R31" s="132">
        <v>16.5</v>
      </c>
      <c r="S31" s="132">
        <v>15.8</v>
      </c>
      <c r="T31" s="132">
        <v>15.2</v>
      </c>
      <c r="U31" s="132">
        <v>14.7</v>
      </c>
    </row>
    <row r="32" spans="1:21" x14ac:dyDescent="0.25">
      <c r="A32" s="85">
        <v>21</v>
      </c>
      <c r="B32" s="132">
        <v>214.6</v>
      </c>
      <c r="C32" s="132">
        <v>109.3</v>
      </c>
      <c r="D32" s="132">
        <v>74.2</v>
      </c>
      <c r="E32" s="132">
        <v>56.7</v>
      </c>
      <c r="F32" s="132">
        <v>46.2</v>
      </c>
      <c r="G32" s="132">
        <v>39.200000000000003</v>
      </c>
      <c r="H32" s="132">
        <v>34.200000000000003</v>
      </c>
      <c r="I32" s="132">
        <v>30.4</v>
      </c>
      <c r="J32" s="132">
        <v>27.5</v>
      </c>
      <c r="K32" s="132">
        <v>25.2</v>
      </c>
      <c r="L32" s="132">
        <v>23.3</v>
      </c>
      <c r="M32" s="132">
        <v>21.7</v>
      </c>
      <c r="N32" s="132">
        <v>20.399999999999999</v>
      </c>
      <c r="O32" s="132">
        <v>19.3</v>
      </c>
      <c r="P32" s="132">
        <v>18.3</v>
      </c>
      <c r="Q32" s="132">
        <v>17.5</v>
      </c>
      <c r="R32" s="132">
        <v>16.7</v>
      </c>
      <c r="S32" s="132">
        <v>16</v>
      </c>
      <c r="T32" s="132">
        <v>15.5</v>
      </c>
      <c r="U32" s="132">
        <v>14.9</v>
      </c>
    </row>
    <row r="33" spans="1:21" x14ac:dyDescent="0.25">
      <c r="A33" s="85">
        <v>22</v>
      </c>
      <c r="B33" s="132">
        <v>217.7</v>
      </c>
      <c r="C33" s="132">
        <v>110.9</v>
      </c>
      <c r="D33" s="132">
        <v>75.3</v>
      </c>
      <c r="E33" s="132">
        <v>57.5</v>
      </c>
      <c r="F33" s="132">
        <v>46.8</v>
      </c>
      <c r="G33" s="132">
        <v>39.700000000000003</v>
      </c>
      <c r="H33" s="132">
        <v>34.700000000000003</v>
      </c>
      <c r="I33" s="132">
        <v>30.9</v>
      </c>
      <c r="J33" s="132">
        <v>27.9</v>
      </c>
      <c r="K33" s="132">
        <v>25.6</v>
      </c>
      <c r="L33" s="132">
        <v>23.7</v>
      </c>
      <c r="M33" s="132">
        <v>22.1</v>
      </c>
      <c r="N33" s="132">
        <v>20.7</v>
      </c>
      <c r="O33" s="132">
        <v>19.600000000000001</v>
      </c>
      <c r="P33" s="132">
        <v>18.600000000000001</v>
      </c>
      <c r="Q33" s="132">
        <v>17.7</v>
      </c>
      <c r="R33" s="132">
        <v>16.899999999999999</v>
      </c>
      <c r="S33" s="132">
        <v>16.3</v>
      </c>
      <c r="T33" s="132">
        <v>15.7</v>
      </c>
      <c r="U33" s="132">
        <v>15.1</v>
      </c>
    </row>
    <row r="34" spans="1:21" x14ac:dyDescent="0.25">
      <c r="A34" s="85">
        <v>23</v>
      </c>
      <c r="B34" s="132">
        <v>220.8</v>
      </c>
      <c r="C34" s="132">
        <v>112.5</v>
      </c>
      <c r="D34" s="132">
        <v>76.3</v>
      </c>
      <c r="E34" s="132">
        <v>58.3</v>
      </c>
      <c r="F34" s="132">
        <v>47.5</v>
      </c>
      <c r="G34" s="132">
        <v>40.299999999999997</v>
      </c>
      <c r="H34" s="132">
        <v>35.200000000000003</v>
      </c>
      <c r="I34" s="132">
        <v>31.3</v>
      </c>
      <c r="J34" s="132">
        <v>28.3</v>
      </c>
      <c r="K34" s="132">
        <v>25.9</v>
      </c>
      <c r="L34" s="132">
        <v>24</v>
      </c>
      <c r="M34" s="132">
        <v>22.4</v>
      </c>
      <c r="N34" s="132">
        <v>21</v>
      </c>
      <c r="O34" s="132">
        <v>19.899999999999999</v>
      </c>
      <c r="P34" s="132">
        <v>18.8</v>
      </c>
      <c r="Q34" s="132">
        <v>18</v>
      </c>
      <c r="R34" s="132">
        <v>17.2</v>
      </c>
      <c r="S34" s="132">
        <v>16.5</v>
      </c>
      <c r="T34" s="132">
        <v>15.9</v>
      </c>
      <c r="U34" s="132">
        <v>15.4</v>
      </c>
    </row>
    <row r="35" spans="1:21" x14ac:dyDescent="0.25">
      <c r="A35" s="85">
        <v>24</v>
      </c>
      <c r="B35" s="132">
        <v>224</v>
      </c>
      <c r="C35" s="132">
        <v>114.1</v>
      </c>
      <c r="D35" s="132">
        <v>77.400000000000006</v>
      </c>
      <c r="E35" s="132">
        <v>59.1</v>
      </c>
      <c r="F35" s="132">
        <v>48.2</v>
      </c>
      <c r="G35" s="132">
        <v>40.9</v>
      </c>
      <c r="H35" s="132">
        <v>35.700000000000003</v>
      </c>
      <c r="I35" s="132">
        <v>31.8</v>
      </c>
      <c r="J35" s="132">
        <v>28.7</v>
      </c>
      <c r="K35" s="132">
        <v>26.3</v>
      </c>
      <c r="L35" s="132">
        <v>24.3</v>
      </c>
      <c r="M35" s="132">
        <v>22.7</v>
      </c>
      <c r="N35" s="132">
        <v>21.3</v>
      </c>
      <c r="O35" s="132">
        <v>20.100000000000001</v>
      </c>
      <c r="P35" s="132">
        <v>19.100000000000001</v>
      </c>
      <c r="Q35" s="132">
        <v>18.2</v>
      </c>
      <c r="R35" s="132">
        <v>17.399999999999999</v>
      </c>
      <c r="S35" s="132">
        <v>16.8</v>
      </c>
      <c r="T35" s="132">
        <v>16.100000000000001</v>
      </c>
      <c r="U35" s="132">
        <v>15.6</v>
      </c>
    </row>
    <row r="36" spans="1:21" x14ac:dyDescent="0.25">
      <c r="A36" s="85">
        <v>25</v>
      </c>
      <c r="B36" s="132">
        <v>227.2</v>
      </c>
      <c r="C36" s="132">
        <v>115.7</v>
      </c>
      <c r="D36" s="132">
        <v>78.5</v>
      </c>
      <c r="E36" s="132">
        <v>60</v>
      </c>
      <c r="F36" s="132">
        <v>48.9</v>
      </c>
      <c r="G36" s="132">
        <v>41.5</v>
      </c>
      <c r="H36" s="132">
        <v>36.200000000000003</v>
      </c>
      <c r="I36" s="132">
        <v>32.200000000000003</v>
      </c>
      <c r="J36" s="132">
        <v>29.1</v>
      </c>
      <c r="K36" s="132">
        <v>26.7</v>
      </c>
      <c r="L36" s="132">
        <v>24.7</v>
      </c>
      <c r="M36" s="132">
        <v>23</v>
      </c>
      <c r="N36" s="132">
        <v>21.6</v>
      </c>
      <c r="O36" s="132">
        <v>20.399999999999999</v>
      </c>
      <c r="P36" s="132">
        <v>19.399999999999999</v>
      </c>
      <c r="Q36" s="132">
        <v>18.5</v>
      </c>
      <c r="R36" s="132">
        <v>17.7</v>
      </c>
      <c r="S36" s="132">
        <v>17</v>
      </c>
      <c r="T36" s="132">
        <v>16.399999999999999</v>
      </c>
      <c r="U36" s="132">
        <v>15.8</v>
      </c>
    </row>
    <row r="37" spans="1:21" x14ac:dyDescent="0.25">
      <c r="A37" s="85">
        <v>26</v>
      </c>
      <c r="B37" s="132">
        <v>230.4</v>
      </c>
      <c r="C37" s="132">
        <v>117.3</v>
      </c>
      <c r="D37" s="132">
        <v>79.7</v>
      </c>
      <c r="E37" s="132">
        <v>60.8</v>
      </c>
      <c r="F37" s="132">
        <v>49.6</v>
      </c>
      <c r="G37" s="132">
        <v>42</v>
      </c>
      <c r="H37" s="132">
        <v>36.700000000000003</v>
      </c>
      <c r="I37" s="132">
        <v>32.700000000000003</v>
      </c>
      <c r="J37" s="132">
        <v>29.6</v>
      </c>
      <c r="K37" s="132">
        <v>27.1</v>
      </c>
      <c r="L37" s="132">
        <v>25</v>
      </c>
      <c r="M37" s="132">
        <v>23.4</v>
      </c>
      <c r="N37" s="132">
        <v>21.9</v>
      </c>
      <c r="O37" s="132">
        <v>20.7</v>
      </c>
      <c r="P37" s="132">
        <v>19.7</v>
      </c>
      <c r="Q37" s="132">
        <v>18.8</v>
      </c>
      <c r="R37" s="132">
        <v>18</v>
      </c>
      <c r="S37" s="132">
        <v>17.2</v>
      </c>
      <c r="T37" s="132">
        <v>16.600000000000001</v>
      </c>
      <c r="U37" s="132">
        <v>16</v>
      </c>
    </row>
    <row r="38" spans="1:21" x14ac:dyDescent="0.25">
      <c r="A38" s="85">
        <v>27</v>
      </c>
      <c r="B38" s="132">
        <v>233.7</v>
      </c>
      <c r="C38" s="132">
        <v>119</v>
      </c>
      <c r="D38" s="132">
        <v>80.8</v>
      </c>
      <c r="E38" s="132">
        <v>61.7</v>
      </c>
      <c r="F38" s="132">
        <v>50.3</v>
      </c>
      <c r="G38" s="132">
        <v>42.6</v>
      </c>
      <c r="H38" s="132">
        <v>37.200000000000003</v>
      </c>
      <c r="I38" s="132">
        <v>33.1</v>
      </c>
      <c r="J38" s="132">
        <v>30</v>
      </c>
      <c r="K38" s="132">
        <v>27.5</v>
      </c>
      <c r="L38" s="132">
        <v>25.4</v>
      </c>
      <c r="M38" s="132">
        <v>23.7</v>
      </c>
      <c r="N38" s="132">
        <v>22.3</v>
      </c>
      <c r="O38" s="132">
        <v>21</v>
      </c>
      <c r="P38" s="132">
        <v>20</v>
      </c>
      <c r="Q38" s="132">
        <v>19</v>
      </c>
      <c r="R38" s="132">
        <v>18.2</v>
      </c>
      <c r="S38" s="132">
        <v>17.5</v>
      </c>
      <c r="T38" s="132">
        <v>16.899999999999999</v>
      </c>
      <c r="U38" s="132">
        <v>16.3</v>
      </c>
    </row>
    <row r="39" spans="1:21" x14ac:dyDescent="0.25">
      <c r="A39" s="85">
        <v>28</v>
      </c>
      <c r="B39" s="132">
        <v>237</v>
      </c>
      <c r="C39" s="132">
        <v>120.7</v>
      </c>
      <c r="D39" s="132">
        <v>81.900000000000006</v>
      </c>
      <c r="E39" s="132">
        <v>62.6</v>
      </c>
      <c r="F39" s="132">
        <v>51</v>
      </c>
      <c r="G39" s="132">
        <v>43.3</v>
      </c>
      <c r="H39" s="132">
        <v>37.700000000000003</v>
      </c>
      <c r="I39" s="132">
        <v>33.6</v>
      </c>
      <c r="J39" s="132">
        <v>30.4</v>
      </c>
      <c r="K39" s="132">
        <v>27.9</v>
      </c>
      <c r="L39" s="132">
        <v>25.8</v>
      </c>
      <c r="M39" s="132">
        <v>24</v>
      </c>
      <c r="N39" s="132">
        <v>22.6</v>
      </c>
      <c r="O39" s="132">
        <v>21.3</v>
      </c>
      <c r="P39" s="132">
        <v>20.2</v>
      </c>
      <c r="Q39" s="132">
        <v>19.3</v>
      </c>
      <c r="R39" s="132">
        <v>18.5</v>
      </c>
      <c r="S39" s="132">
        <v>17.7</v>
      </c>
      <c r="T39" s="132">
        <v>17.100000000000001</v>
      </c>
      <c r="U39" s="132">
        <v>16.5</v>
      </c>
    </row>
    <row r="40" spans="1:21" x14ac:dyDescent="0.25">
      <c r="A40" s="85">
        <v>29</v>
      </c>
      <c r="B40" s="132">
        <v>240.4</v>
      </c>
      <c r="C40" s="132">
        <v>122.4</v>
      </c>
      <c r="D40" s="132">
        <v>83.1</v>
      </c>
      <c r="E40" s="132">
        <v>63.5</v>
      </c>
      <c r="F40" s="132">
        <v>51.7</v>
      </c>
      <c r="G40" s="132">
        <v>43.9</v>
      </c>
      <c r="H40" s="132">
        <v>38.299999999999997</v>
      </c>
      <c r="I40" s="132">
        <v>34.1</v>
      </c>
      <c r="J40" s="132">
        <v>30.9</v>
      </c>
      <c r="K40" s="132">
        <v>28.3</v>
      </c>
      <c r="L40" s="132">
        <v>26.1</v>
      </c>
      <c r="M40" s="132">
        <v>24.4</v>
      </c>
      <c r="N40" s="132">
        <v>22.9</v>
      </c>
      <c r="O40" s="132">
        <v>21.6</v>
      </c>
      <c r="P40" s="132">
        <v>20.5</v>
      </c>
      <c r="Q40" s="132">
        <v>19.600000000000001</v>
      </c>
      <c r="R40" s="132">
        <v>18.7</v>
      </c>
      <c r="S40" s="132">
        <v>18</v>
      </c>
      <c r="T40" s="132">
        <v>17.3</v>
      </c>
      <c r="U40" s="132">
        <v>16.8</v>
      </c>
    </row>
    <row r="41" spans="1:21" x14ac:dyDescent="0.25">
      <c r="A41" s="85">
        <v>30</v>
      </c>
      <c r="B41" s="132">
        <v>243.8</v>
      </c>
      <c r="C41" s="132">
        <v>124.1</v>
      </c>
      <c r="D41" s="132">
        <v>84.3</v>
      </c>
      <c r="E41" s="132">
        <v>64.400000000000006</v>
      </c>
      <c r="F41" s="132">
        <v>52.4</v>
      </c>
      <c r="G41" s="132">
        <v>44.5</v>
      </c>
      <c r="H41" s="132">
        <v>38.799999999999997</v>
      </c>
      <c r="I41" s="132">
        <v>34.6</v>
      </c>
      <c r="J41" s="132">
        <v>31.3</v>
      </c>
      <c r="K41" s="132">
        <v>28.7</v>
      </c>
      <c r="L41" s="132">
        <v>26.5</v>
      </c>
      <c r="M41" s="132">
        <v>24.7</v>
      </c>
      <c r="N41" s="132">
        <v>23.2</v>
      </c>
      <c r="O41" s="132">
        <v>21.9</v>
      </c>
      <c r="P41" s="132">
        <v>20.8</v>
      </c>
      <c r="Q41" s="132">
        <v>19.899999999999999</v>
      </c>
      <c r="R41" s="132">
        <v>19</v>
      </c>
      <c r="S41" s="132">
        <v>18.3</v>
      </c>
      <c r="T41" s="132">
        <v>17.600000000000001</v>
      </c>
      <c r="U41" s="132">
        <v>17</v>
      </c>
    </row>
    <row r="42" spans="1:21" x14ac:dyDescent="0.25">
      <c r="A42" s="85">
        <v>31</v>
      </c>
      <c r="B42" s="132">
        <v>247.2</v>
      </c>
      <c r="C42" s="132">
        <v>125.9</v>
      </c>
      <c r="D42" s="132">
        <v>85.5</v>
      </c>
      <c r="E42" s="132">
        <v>65.3</v>
      </c>
      <c r="F42" s="132">
        <v>53.2</v>
      </c>
      <c r="G42" s="132">
        <v>45.1</v>
      </c>
      <c r="H42" s="132">
        <v>39.4</v>
      </c>
      <c r="I42" s="132">
        <v>35.1</v>
      </c>
      <c r="J42" s="132">
        <v>31.7</v>
      </c>
      <c r="K42" s="132">
        <v>29.1</v>
      </c>
      <c r="L42" s="132">
        <v>26.9</v>
      </c>
      <c r="M42" s="132">
        <v>25.1</v>
      </c>
      <c r="N42" s="132">
        <v>23.6</v>
      </c>
      <c r="O42" s="132">
        <v>22.3</v>
      </c>
      <c r="P42" s="132">
        <v>21.1</v>
      </c>
      <c r="Q42" s="132">
        <v>20.2</v>
      </c>
      <c r="R42" s="132">
        <v>19.3</v>
      </c>
      <c r="S42" s="132">
        <v>18.5</v>
      </c>
      <c r="T42" s="132">
        <v>17.899999999999999</v>
      </c>
      <c r="U42" s="132">
        <v>17.3</v>
      </c>
    </row>
    <row r="43" spans="1:21" x14ac:dyDescent="0.25">
      <c r="A43" s="85">
        <v>32</v>
      </c>
      <c r="B43" s="132">
        <v>250.7</v>
      </c>
      <c r="C43" s="132">
        <v>127.7</v>
      </c>
      <c r="D43" s="132">
        <v>86.7</v>
      </c>
      <c r="E43" s="132">
        <v>66.2</v>
      </c>
      <c r="F43" s="132">
        <v>54</v>
      </c>
      <c r="G43" s="132">
        <v>45.8</v>
      </c>
      <c r="H43" s="132">
        <v>40</v>
      </c>
      <c r="I43" s="132">
        <v>35.6</v>
      </c>
      <c r="J43" s="132">
        <v>32.200000000000003</v>
      </c>
      <c r="K43" s="132">
        <v>29.5</v>
      </c>
      <c r="L43" s="132">
        <v>27.3</v>
      </c>
      <c r="M43" s="132">
        <v>25.5</v>
      </c>
      <c r="N43" s="132">
        <v>23.9</v>
      </c>
      <c r="O43" s="132">
        <v>22.6</v>
      </c>
      <c r="P43" s="132">
        <v>21.5</v>
      </c>
      <c r="Q43" s="132">
        <v>20.5</v>
      </c>
      <c r="R43" s="132">
        <v>19.600000000000001</v>
      </c>
      <c r="S43" s="132">
        <v>18.8</v>
      </c>
      <c r="T43" s="132">
        <v>18.100000000000001</v>
      </c>
      <c r="U43" s="132">
        <v>17.5</v>
      </c>
    </row>
    <row r="44" spans="1:21" x14ac:dyDescent="0.25">
      <c r="A44" s="85">
        <v>33</v>
      </c>
      <c r="B44" s="132">
        <v>254.2</v>
      </c>
      <c r="C44" s="132">
        <v>129.5</v>
      </c>
      <c r="D44" s="132">
        <v>87.9</v>
      </c>
      <c r="E44" s="132">
        <v>67.2</v>
      </c>
      <c r="F44" s="132">
        <v>54.7</v>
      </c>
      <c r="G44" s="132">
        <v>46.4</v>
      </c>
      <c r="H44" s="132">
        <v>40.5</v>
      </c>
      <c r="I44" s="132">
        <v>36.1</v>
      </c>
      <c r="J44" s="132">
        <v>32.700000000000003</v>
      </c>
      <c r="K44" s="132">
        <v>29.9</v>
      </c>
      <c r="L44" s="132">
        <v>27.7</v>
      </c>
      <c r="M44" s="132">
        <v>25.8</v>
      </c>
      <c r="N44" s="132">
        <v>24.3</v>
      </c>
      <c r="O44" s="132">
        <v>22.9</v>
      </c>
      <c r="P44" s="132">
        <v>21.8</v>
      </c>
      <c r="Q44" s="132">
        <v>20.8</v>
      </c>
      <c r="R44" s="132">
        <v>19.899999999999999</v>
      </c>
      <c r="S44" s="132">
        <v>19.100000000000001</v>
      </c>
      <c r="T44" s="132">
        <v>18.399999999999999</v>
      </c>
      <c r="U44" s="132">
        <v>17.8</v>
      </c>
    </row>
    <row r="45" spans="1:21" x14ac:dyDescent="0.25">
      <c r="A45" s="85">
        <v>34</v>
      </c>
      <c r="B45" s="132">
        <v>257.8</v>
      </c>
      <c r="C45" s="132">
        <v>131.30000000000001</v>
      </c>
      <c r="D45" s="132">
        <v>89.2</v>
      </c>
      <c r="E45" s="132">
        <v>68.099999999999994</v>
      </c>
      <c r="F45" s="132">
        <v>55.5</v>
      </c>
      <c r="G45" s="132">
        <v>47.1</v>
      </c>
      <c r="H45" s="132">
        <v>41.1</v>
      </c>
      <c r="I45" s="132">
        <v>36.6</v>
      </c>
      <c r="J45" s="132">
        <v>33.1</v>
      </c>
      <c r="K45" s="132">
        <v>30.3</v>
      </c>
      <c r="L45" s="132">
        <v>28.1</v>
      </c>
      <c r="M45" s="132">
        <v>26.2</v>
      </c>
      <c r="N45" s="132">
        <v>24.6</v>
      </c>
      <c r="O45" s="132">
        <v>23.2</v>
      </c>
      <c r="P45" s="132">
        <v>22.1</v>
      </c>
      <c r="Q45" s="132">
        <v>21.1</v>
      </c>
      <c r="R45" s="132">
        <v>20.2</v>
      </c>
      <c r="S45" s="132">
        <v>19.399999999999999</v>
      </c>
      <c r="T45" s="132">
        <v>18.7</v>
      </c>
      <c r="U45" s="132">
        <v>18</v>
      </c>
    </row>
    <row r="46" spans="1:21" x14ac:dyDescent="0.25">
      <c r="A46" s="85">
        <v>35</v>
      </c>
      <c r="B46" s="132">
        <v>261.39999999999998</v>
      </c>
      <c r="C46" s="132">
        <v>133.1</v>
      </c>
      <c r="D46" s="132">
        <v>90.4</v>
      </c>
      <c r="E46" s="132">
        <v>69.099999999999994</v>
      </c>
      <c r="F46" s="132">
        <v>56.3</v>
      </c>
      <c r="G46" s="132">
        <v>47.7</v>
      </c>
      <c r="H46" s="132">
        <v>41.7</v>
      </c>
      <c r="I46" s="132">
        <v>37.1</v>
      </c>
      <c r="J46" s="132">
        <v>33.6</v>
      </c>
      <c r="K46" s="132">
        <v>30.8</v>
      </c>
      <c r="L46" s="132">
        <v>28.5</v>
      </c>
      <c r="M46" s="132">
        <v>26.6</v>
      </c>
      <c r="N46" s="132">
        <v>25</v>
      </c>
      <c r="O46" s="132">
        <v>23.6</v>
      </c>
      <c r="P46" s="132">
        <v>22.4</v>
      </c>
      <c r="Q46" s="132">
        <v>21.4</v>
      </c>
      <c r="R46" s="132">
        <v>20.5</v>
      </c>
      <c r="S46" s="132">
        <v>19.7</v>
      </c>
      <c r="T46" s="132">
        <v>18.899999999999999</v>
      </c>
      <c r="U46" s="132">
        <v>18.3</v>
      </c>
    </row>
    <row r="47" spans="1:21" x14ac:dyDescent="0.25">
      <c r="A47" s="85">
        <v>36</v>
      </c>
      <c r="B47" s="132">
        <v>265</v>
      </c>
      <c r="C47" s="132">
        <v>135</v>
      </c>
      <c r="D47" s="132">
        <v>91.7</v>
      </c>
      <c r="E47" s="132">
        <v>70</v>
      </c>
      <c r="F47" s="132">
        <v>57.1</v>
      </c>
      <c r="G47" s="132">
        <v>48.4</v>
      </c>
      <c r="H47" s="132">
        <v>42.3</v>
      </c>
      <c r="I47" s="132">
        <v>37.700000000000003</v>
      </c>
      <c r="J47" s="132">
        <v>34.1</v>
      </c>
      <c r="K47" s="132">
        <v>31.2</v>
      </c>
      <c r="L47" s="132">
        <v>28.9</v>
      </c>
      <c r="M47" s="132">
        <v>27</v>
      </c>
      <c r="N47" s="132">
        <v>25.3</v>
      </c>
      <c r="O47" s="132">
        <v>23.9</v>
      </c>
      <c r="P47" s="132">
        <v>22.7</v>
      </c>
      <c r="Q47" s="132">
        <v>21.7</v>
      </c>
      <c r="R47" s="132">
        <v>20.8</v>
      </c>
      <c r="S47" s="132">
        <v>19.899999999999999</v>
      </c>
      <c r="T47" s="132">
        <v>19.2</v>
      </c>
      <c r="U47" s="132">
        <v>18.600000000000001</v>
      </c>
    </row>
    <row r="48" spans="1:21" x14ac:dyDescent="0.25">
      <c r="A48" s="85">
        <v>37</v>
      </c>
      <c r="B48" s="132">
        <v>268.7</v>
      </c>
      <c r="C48" s="132">
        <v>136.9</v>
      </c>
      <c r="D48" s="132">
        <v>93</v>
      </c>
      <c r="E48" s="132">
        <v>71</v>
      </c>
      <c r="F48" s="132">
        <v>57.9</v>
      </c>
      <c r="G48" s="132">
        <v>49.1</v>
      </c>
      <c r="H48" s="132">
        <v>42.9</v>
      </c>
      <c r="I48" s="132">
        <v>38.200000000000003</v>
      </c>
      <c r="J48" s="132">
        <v>34.6</v>
      </c>
      <c r="K48" s="132">
        <v>31.7</v>
      </c>
      <c r="L48" s="132">
        <v>29.3</v>
      </c>
      <c r="M48" s="132">
        <v>27.3</v>
      </c>
      <c r="N48" s="132">
        <v>25.7</v>
      </c>
      <c r="O48" s="132">
        <v>24.3</v>
      </c>
      <c r="P48" s="132">
        <v>23.1</v>
      </c>
      <c r="Q48" s="132">
        <v>22</v>
      </c>
      <c r="R48" s="132">
        <v>21.1</v>
      </c>
      <c r="S48" s="132">
        <v>20.2</v>
      </c>
      <c r="T48" s="132">
        <v>19.5</v>
      </c>
      <c r="U48" s="132">
        <v>18.899999999999999</v>
      </c>
    </row>
    <row r="49" spans="1:21" x14ac:dyDescent="0.25">
      <c r="A49" s="85">
        <v>38</v>
      </c>
      <c r="B49" s="132">
        <v>272.5</v>
      </c>
      <c r="C49" s="132">
        <v>138.80000000000001</v>
      </c>
      <c r="D49" s="132">
        <v>94.3</v>
      </c>
      <c r="E49" s="132">
        <v>72</v>
      </c>
      <c r="F49" s="132">
        <v>58.7</v>
      </c>
      <c r="G49" s="132">
        <v>49.8</v>
      </c>
      <c r="H49" s="132">
        <v>43.5</v>
      </c>
      <c r="I49" s="132">
        <v>38.700000000000003</v>
      </c>
      <c r="J49" s="132">
        <v>35.1</v>
      </c>
      <c r="K49" s="132">
        <v>32.1</v>
      </c>
      <c r="L49" s="132">
        <v>29.7</v>
      </c>
      <c r="M49" s="132">
        <v>27.7</v>
      </c>
      <c r="N49" s="132">
        <v>26.1</v>
      </c>
      <c r="O49" s="132">
        <v>24.6</v>
      </c>
      <c r="P49" s="132">
        <v>23.4</v>
      </c>
      <c r="Q49" s="132">
        <v>22.3</v>
      </c>
      <c r="R49" s="132">
        <v>21.4</v>
      </c>
      <c r="S49" s="132">
        <v>20.5</v>
      </c>
      <c r="T49" s="132">
        <v>19.8</v>
      </c>
      <c r="U49" s="132">
        <v>19.2</v>
      </c>
    </row>
    <row r="50" spans="1:21" x14ac:dyDescent="0.25">
      <c r="A50" s="85">
        <v>39</v>
      </c>
      <c r="B50" s="132">
        <v>276.3</v>
      </c>
      <c r="C50" s="132">
        <v>140.69999999999999</v>
      </c>
      <c r="D50" s="132">
        <v>95.6</v>
      </c>
      <c r="E50" s="132">
        <v>73</v>
      </c>
      <c r="F50" s="132">
        <v>59.5</v>
      </c>
      <c r="G50" s="132">
        <v>50.5</v>
      </c>
      <c r="H50" s="132">
        <v>44.1</v>
      </c>
      <c r="I50" s="132">
        <v>39.299999999999997</v>
      </c>
      <c r="J50" s="132">
        <v>35.6</v>
      </c>
      <c r="K50" s="132">
        <v>32.6</v>
      </c>
      <c r="L50" s="132">
        <v>30.2</v>
      </c>
      <c r="M50" s="132">
        <v>28.1</v>
      </c>
      <c r="N50" s="132">
        <v>26.4</v>
      </c>
      <c r="O50" s="132">
        <v>25</v>
      </c>
      <c r="P50" s="132">
        <v>23.7</v>
      </c>
      <c r="Q50" s="132">
        <v>22.7</v>
      </c>
      <c r="R50" s="132">
        <v>21.7</v>
      </c>
      <c r="S50" s="132">
        <v>20.9</v>
      </c>
      <c r="T50" s="132">
        <v>20.100000000000001</v>
      </c>
      <c r="U50" s="132">
        <v>19.399999999999999</v>
      </c>
    </row>
    <row r="51" spans="1:21" x14ac:dyDescent="0.25">
      <c r="A51" s="85">
        <v>40</v>
      </c>
      <c r="B51" s="132">
        <v>280.10000000000002</v>
      </c>
      <c r="C51" s="132">
        <v>142.69999999999999</v>
      </c>
      <c r="D51" s="132">
        <v>96.9</v>
      </c>
      <c r="E51" s="132">
        <v>74.099999999999994</v>
      </c>
      <c r="F51" s="132">
        <v>60.3</v>
      </c>
      <c r="G51" s="132">
        <v>51.2</v>
      </c>
      <c r="H51" s="132">
        <v>44.7</v>
      </c>
      <c r="I51" s="132">
        <v>39.799999999999997</v>
      </c>
      <c r="J51" s="132">
        <v>36.1</v>
      </c>
      <c r="K51" s="132">
        <v>33.1</v>
      </c>
      <c r="L51" s="132">
        <v>30.6</v>
      </c>
      <c r="M51" s="132">
        <v>28.5</v>
      </c>
      <c r="N51" s="132">
        <v>26.8</v>
      </c>
      <c r="O51" s="132">
        <v>25.4</v>
      </c>
      <c r="P51" s="132">
        <v>24.1</v>
      </c>
      <c r="Q51" s="132">
        <v>23</v>
      </c>
      <c r="R51" s="132">
        <v>22</v>
      </c>
      <c r="S51" s="132">
        <v>21.2</v>
      </c>
      <c r="T51" s="132">
        <v>20.399999999999999</v>
      </c>
      <c r="U51" s="132">
        <v>19.8</v>
      </c>
    </row>
    <row r="52" spans="1:21" x14ac:dyDescent="0.25">
      <c r="A52" s="85">
        <v>41</v>
      </c>
      <c r="B52" s="132">
        <v>284</v>
      </c>
      <c r="C52" s="132">
        <v>144.69999999999999</v>
      </c>
      <c r="D52" s="132">
        <v>98.3</v>
      </c>
      <c r="E52" s="132">
        <v>75.099999999999994</v>
      </c>
      <c r="F52" s="132">
        <v>61.2</v>
      </c>
      <c r="G52" s="132">
        <v>51.9</v>
      </c>
      <c r="H52" s="132">
        <v>45.4</v>
      </c>
      <c r="I52" s="132">
        <v>40.4</v>
      </c>
      <c r="J52" s="132">
        <v>36.6</v>
      </c>
      <c r="K52" s="132">
        <v>33.5</v>
      </c>
      <c r="L52" s="132">
        <v>31</v>
      </c>
      <c r="M52" s="132">
        <v>29</v>
      </c>
      <c r="N52" s="132">
        <v>27.2</v>
      </c>
      <c r="O52" s="132">
        <v>25.7</v>
      </c>
      <c r="P52" s="132">
        <v>24.5</v>
      </c>
      <c r="Q52" s="132">
        <v>23.3</v>
      </c>
      <c r="R52" s="132">
        <v>22.4</v>
      </c>
      <c r="S52" s="132">
        <v>21.5</v>
      </c>
      <c r="T52" s="132">
        <v>20.7</v>
      </c>
      <c r="U52" s="132">
        <v>20.100000000000001</v>
      </c>
    </row>
    <row r="53" spans="1:21" x14ac:dyDescent="0.25">
      <c r="A53" s="85">
        <v>42</v>
      </c>
      <c r="B53" s="132">
        <v>287.89999999999998</v>
      </c>
      <c r="C53" s="132">
        <v>146.69999999999999</v>
      </c>
      <c r="D53" s="132">
        <v>99.7</v>
      </c>
      <c r="E53" s="132">
        <v>76.099999999999994</v>
      </c>
      <c r="F53" s="132">
        <v>62.1</v>
      </c>
      <c r="G53" s="132">
        <v>52.7</v>
      </c>
      <c r="H53" s="132">
        <v>46</v>
      </c>
      <c r="I53" s="132">
        <v>41</v>
      </c>
      <c r="J53" s="132">
        <v>37.1</v>
      </c>
      <c r="K53" s="132">
        <v>34</v>
      </c>
      <c r="L53" s="132">
        <v>31.5</v>
      </c>
      <c r="M53" s="132">
        <v>29.4</v>
      </c>
      <c r="N53" s="132">
        <v>27.6</v>
      </c>
      <c r="O53" s="132">
        <v>26.1</v>
      </c>
      <c r="P53" s="132">
        <v>24.8</v>
      </c>
      <c r="Q53" s="132">
        <v>23.7</v>
      </c>
      <c r="R53" s="132">
        <v>22.7</v>
      </c>
      <c r="S53" s="132">
        <v>21.8</v>
      </c>
      <c r="T53" s="132">
        <v>21.1</v>
      </c>
      <c r="U53" s="132">
        <v>20.399999999999999</v>
      </c>
    </row>
    <row r="54" spans="1:21" x14ac:dyDescent="0.25">
      <c r="A54" s="85">
        <v>43</v>
      </c>
      <c r="B54" s="132">
        <v>291.89999999999998</v>
      </c>
      <c r="C54" s="132">
        <v>148.69999999999999</v>
      </c>
      <c r="D54" s="132">
        <v>101</v>
      </c>
      <c r="E54" s="132">
        <v>77.2</v>
      </c>
      <c r="F54" s="132">
        <v>62.9</v>
      </c>
      <c r="G54" s="132">
        <v>53.4</v>
      </c>
      <c r="H54" s="132">
        <v>46.6</v>
      </c>
      <c r="I54" s="132">
        <v>41.6</v>
      </c>
      <c r="J54" s="132">
        <v>37.6</v>
      </c>
      <c r="K54" s="132">
        <v>34.5</v>
      </c>
      <c r="L54" s="132">
        <v>31.9</v>
      </c>
      <c r="M54" s="132">
        <v>29.8</v>
      </c>
      <c r="N54" s="132">
        <v>28</v>
      </c>
      <c r="O54" s="132">
        <v>26.5</v>
      </c>
      <c r="P54" s="132">
        <v>25.2</v>
      </c>
      <c r="Q54" s="132">
        <v>24.1</v>
      </c>
      <c r="R54" s="132">
        <v>23.1</v>
      </c>
      <c r="S54" s="132">
        <v>22.2</v>
      </c>
      <c r="T54" s="132">
        <v>21.4</v>
      </c>
      <c r="U54" s="132">
        <v>20.7</v>
      </c>
    </row>
    <row r="55" spans="1:21" x14ac:dyDescent="0.25">
      <c r="A55" s="85">
        <v>44</v>
      </c>
      <c r="B55" s="132">
        <v>295.89999999999998</v>
      </c>
      <c r="C55" s="132">
        <v>150.80000000000001</v>
      </c>
      <c r="D55" s="132">
        <v>102.4</v>
      </c>
      <c r="E55" s="132">
        <v>78.3</v>
      </c>
      <c r="F55" s="132">
        <v>63.8</v>
      </c>
      <c r="G55" s="132">
        <v>54.2</v>
      </c>
      <c r="H55" s="132">
        <v>47.3</v>
      </c>
      <c r="I55" s="132">
        <v>42.2</v>
      </c>
      <c r="J55" s="132">
        <v>38.200000000000003</v>
      </c>
      <c r="K55" s="132">
        <v>35</v>
      </c>
      <c r="L55" s="132">
        <v>32.4</v>
      </c>
      <c r="M55" s="132">
        <v>30.3</v>
      </c>
      <c r="N55" s="132">
        <v>28.5</v>
      </c>
      <c r="O55" s="132">
        <v>26.9</v>
      </c>
      <c r="P55" s="132">
        <v>25.6</v>
      </c>
      <c r="Q55" s="132">
        <v>24.5</v>
      </c>
      <c r="R55" s="132">
        <v>23.4</v>
      </c>
      <c r="S55" s="132">
        <v>22.6</v>
      </c>
      <c r="T55" s="132">
        <v>21.8</v>
      </c>
      <c r="U55" s="132">
        <v>21.1</v>
      </c>
    </row>
    <row r="56" spans="1:21" x14ac:dyDescent="0.25">
      <c r="A56" s="85">
        <v>45</v>
      </c>
      <c r="B56" s="132">
        <v>300</v>
      </c>
      <c r="C56" s="132">
        <v>152.9</v>
      </c>
      <c r="D56" s="132">
        <v>103.9</v>
      </c>
      <c r="E56" s="132">
        <v>79.400000000000006</v>
      </c>
      <c r="F56" s="132">
        <v>64.7</v>
      </c>
      <c r="G56" s="132">
        <v>54.9</v>
      </c>
      <c r="H56" s="132">
        <v>48</v>
      </c>
      <c r="I56" s="132">
        <v>42.8</v>
      </c>
      <c r="J56" s="132">
        <v>38.700000000000003</v>
      </c>
      <c r="K56" s="132">
        <v>35.5</v>
      </c>
      <c r="L56" s="132">
        <v>32.9</v>
      </c>
      <c r="M56" s="132">
        <v>30.7</v>
      </c>
      <c r="N56" s="132">
        <v>28.9</v>
      </c>
      <c r="O56" s="132">
        <v>27.3</v>
      </c>
      <c r="P56" s="132">
        <v>26</v>
      </c>
      <c r="Q56" s="132">
        <v>24.8</v>
      </c>
      <c r="R56" s="132">
        <v>23.8</v>
      </c>
      <c r="S56" s="132">
        <v>22.9</v>
      </c>
      <c r="T56" s="132">
        <v>22.1</v>
      </c>
      <c r="U56" s="132">
        <v>21.4</v>
      </c>
    </row>
    <row r="57" spans="1:21" x14ac:dyDescent="0.25">
      <c r="A57" s="85">
        <v>46</v>
      </c>
      <c r="B57" s="132">
        <v>304.10000000000002</v>
      </c>
      <c r="C57" s="132">
        <v>155</v>
      </c>
      <c r="D57" s="132">
        <v>105.3</v>
      </c>
      <c r="E57" s="132">
        <v>80.5</v>
      </c>
      <c r="F57" s="132">
        <v>65.599999999999994</v>
      </c>
      <c r="G57" s="132">
        <v>55.7</v>
      </c>
      <c r="H57" s="132">
        <v>48.7</v>
      </c>
      <c r="I57" s="132">
        <v>43.4</v>
      </c>
      <c r="J57" s="132">
        <v>39.299999999999997</v>
      </c>
      <c r="K57" s="132">
        <v>36.1</v>
      </c>
      <c r="L57" s="132">
        <v>33.4</v>
      </c>
      <c r="M57" s="132">
        <v>31.2</v>
      </c>
      <c r="N57" s="132">
        <v>29.4</v>
      </c>
      <c r="O57" s="132">
        <v>27.8</v>
      </c>
      <c r="P57" s="132">
        <v>26.4</v>
      </c>
      <c r="Q57" s="132">
        <v>25.2</v>
      </c>
      <c r="R57" s="132">
        <v>24.2</v>
      </c>
      <c r="S57" s="132">
        <v>23.3</v>
      </c>
      <c r="T57" s="132">
        <v>22.5</v>
      </c>
      <c r="U57" s="132">
        <v>21.8</v>
      </c>
    </row>
    <row r="58" spans="1:21" x14ac:dyDescent="0.25">
      <c r="A58" s="85">
        <v>47</v>
      </c>
      <c r="B58" s="132">
        <v>308.3</v>
      </c>
      <c r="C58" s="132">
        <v>157.1</v>
      </c>
      <c r="D58" s="132">
        <v>106.8</v>
      </c>
      <c r="E58" s="132">
        <v>81.599999999999994</v>
      </c>
      <c r="F58" s="132">
        <v>66.599999999999994</v>
      </c>
      <c r="G58" s="132">
        <v>56.5</v>
      </c>
      <c r="H58" s="132">
        <v>49.4</v>
      </c>
      <c r="I58" s="132">
        <v>44</v>
      </c>
      <c r="J58" s="132">
        <v>39.9</v>
      </c>
      <c r="K58" s="132">
        <v>36.6</v>
      </c>
      <c r="L58" s="132">
        <v>33.9</v>
      </c>
      <c r="M58" s="132">
        <v>31.7</v>
      </c>
      <c r="N58" s="132">
        <v>29.8</v>
      </c>
      <c r="O58" s="132">
        <v>28.2</v>
      </c>
      <c r="P58" s="132">
        <v>26.9</v>
      </c>
      <c r="Q58" s="132">
        <v>25.7</v>
      </c>
      <c r="R58" s="132">
        <v>24.6</v>
      </c>
      <c r="S58" s="132">
        <v>23.7</v>
      </c>
      <c r="T58" s="132">
        <v>22.9</v>
      </c>
      <c r="U58" s="132"/>
    </row>
    <row r="59" spans="1:21" x14ac:dyDescent="0.25">
      <c r="A59" s="85">
        <v>48</v>
      </c>
      <c r="B59" s="132">
        <v>312.60000000000002</v>
      </c>
      <c r="C59" s="132">
        <v>159.30000000000001</v>
      </c>
      <c r="D59" s="132">
        <v>108.3</v>
      </c>
      <c r="E59" s="132">
        <v>82.8</v>
      </c>
      <c r="F59" s="132">
        <v>67.5</v>
      </c>
      <c r="G59" s="132">
        <v>57.4</v>
      </c>
      <c r="H59" s="132">
        <v>50.1</v>
      </c>
      <c r="I59" s="132">
        <v>44.7</v>
      </c>
      <c r="J59" s="132">
        <v>40.5</v>
      </c>
      <c r="K59" s="132">
        <v>37.200000000000003</v>
      </c>
      <c r="L59" s="132">
        <v>34.5</v>
      </c>
      <c r="M59" s="132">
        <v>32.200000000000003</v>
      </c>
      <c r="N59" s="132">
        <v>30.3</v>
      </c>
      <c r="O59" s="132">
        <v>28.7</v>
      </c>
      <c r="P59" s="132">
        <v>27.3</v>
      </c>
      <c r="Q59" s="132">
        <v>26.1</v>
      </c>
      <c r="R59" s="132">
        <v>25.1</v>
      </c>
      <c r="S59" s="132">
        <v>24.1</v>
      </c>
      <c r="T59" s="132"/>
      <c r="U59" s="132"/>
    </row>
    <row r="60" spans="1:21" x14ac:dyDescent="0.25">
      <c r="A60" s="85">
        <v>49</v>
      </c>
      <c r="B60" s="132">
        <v>316.89999999999998</v>
      </c>
      <c r="C60" s="132">
        <v>161.6</v>
      </c>
      <c r="D60" s="132">
        <v>109.8</v>
      </c>
      <c r="E60" s="132">
        <v>84</v>
      </c>
      <c r="F60" s="132">
        <v>68.5</v>
      </c>
      <c r="G60" s="132">
        <v>58.2</v>
      </c>
      <c r="H60" s="132">
        <v>50.9</v>
      </c>
      <c r="I60" s="132">
        <v>45.4</v>
      </c>
      <c r="J60" s="132">
        <v>41.1</v>
      </c>
      <c r="K60" s="132">
        <v>37.799999999999997</v>
      </c>
      <c r="L60" s="132">
        <v>35</v>
      </c>
      <c r="M60" s="132">
        <v>32.700000000000003</v>
      </c>
      <c r="N60" s="132">
        <v>30.8</v>
      </c>
      <c r="O60" s="132">
        <v>29.2</v>
      </c>
      <c r="P60" s="132">
        <v>27.8</v>
      </c>
      <c r="Q60" s="132">
        <v>26.6</v>
      </c>
      <c r="R60" s="132">
        <v>25.5</v>
      </c>
      <c r="S60" s="132"/>
      <c r="T60" s="132"/>
      <c r="U60" s="132"/>
    </row>
    <row r="61" spans="1:21" x14ac:dyDescent="0.25">
      <c r="A61" s="85">
        <v>50</v>
      </c>
      <c r="B61" s="132">
        <v>321.39999999999998</v>
      </c>
      <c r="C61" s="132">
        <v>163.9</v>
      </c>
      <c r="D61" s="132">
        <v>111.4</v>
      </c>
      <c r="E61" s="132">
        <v>85.2</v>
      </c>
      <c r="F61" s="132">
        <v>69.5</v>
      </c>
      <c r="G61" s="132">
        <v>59.1</v>
      </c>
      <c r="H61" s="132">
        <v>51.7</v>
      </c>
      <c r="I61" s="132">
        <v>46.1</v>
      </c>
      <c r="J61" s="132">
        <v>41.8</v>
      </c>
      <c r="K61" s="132">
        <v>38.4</v>
      </c>
      <c r="L61" s="132">
        <v>35.6</v>
      </c>
      <c r="M61" s="132">
        <v>33.299999999999997</v>
      </c>
      <c r="N61" s="132">
        <v>31.3</v>
      </c>
      <c r="O61" s="132">
        <v>29.7</v>
      </c>
      <c r="P61" s="132">
        <v>28.3</v>
      </c>
      <c r="Q61" s="132">
        <v>27</v>
      </c>
      <c r="R61" s="132"/>
      <c r="S61" s="132"/>
      <c r="T61" s="132"/>
      <c r="U61" s="132"/>
    </row>
    <row r="62" spans="1:21" x14ac:dyDescent="0.25">
      <c r="A62" s="85">
        <v>51</v>
      </c>
      <c r="B62" s="132">
        <v>325.89999999999998</v>
      </c>
      <c r="C62" s="132">
        <v>166.2</v>
      </c>
      <c r="D62" s="132">
        <v>113</v>
      </c>
      <c r="E62" s="132">
        <v>86.5</v>
      </c>
      <c r="F62" s="132">
        <v>70.599999999999994</v>
      </c>
      <c r="G62" s="132">
        <v>60</v>
      </c>
      <c r="H62" s="132">
        <v>52.5</v>
      </c>
      <c r="I62" s="132">
        <v>46.8</v>
      </c>
      <c r="J62" s="132">
        <v>42.5</v>
      </c>
      <c r="K62" s="132">
        <v>39</v>
      </c>
      <c r="L62" s="132">
        <v>36.200000000000003</v>
      </c>
      <c r="M62" s="132">
        <v>33.799999999999997</v>
      </c>
      <c r="N62" s="132">
        <v>31.9</v>
      </c>
      <c r="O62" s="132">
        <v>30.2</v>
      </c>
      <c r="P62" s="132">
        <v>28.8</v>
      </c>
      <c r="Q62" s="132"/>
      <c r="R62" s="132"/>
      <c r="S62" s="132"/>
      <c r="T62" s="132"/>
      <c r="U62" s="132"/>
    </row>
    <row r="63" spans="1:21" x14ac:dyDescent="0.25">
      <c r="A63" s="85">
        <v>52</v>
      </c>
      <c r="B63" s="132">
        <v>330.4</v>
      </c>
      <c r="C63" s="132">
        <v>168.6</v>
      </c>
      <c r="D63" s="132">
        <v>114.7</v>
      </c>
      <c r="E63" s="132">
        <v>87.7</v>
      </c>
      <c r="F63" s="132">
        <v>71.599999999999994</v>
      </c>
      <c r="G63" s="132">
        <v>60.9</v>
      </c>
      <c r="H63" s="132">
        <v>53.3</v>
      </c>
      <c r="I63" s="132">
        <v>47.6</v>
      </c>
      <c r="J63" s="132">
        <v>43.2</v>
      </c>
      <c r="K63" s="132">
        <v>39.700000000000003</v>
      </c>
      <c r="L63" s="132">
        <v>36.799999999999997</v>
      </c>
      <c r="M63" s="132">
        <v>34.4</v>
      </c>
      <c r="N63" s="132">
        <v>32.4</v>
      </c>
      <c r="O63" s="132">
        <v>30.7</v>
      </c>
      <c r="P63" s="132"/>
      <c r="Q63" s="132"/>
      <c r="R63" s="132"/>
      <c r="S63" s="132"/>
      <c r="T63" s="132"/>
      <c r="U63" s="132"/>
    </row>
    <row r="64" spans="1:21" x14ac:dyDescent="0.25">
      <c r="A64" s="85">
        <v>53</v>
      </c>
      <c r="B64" s="132">
        <v>335</v>
      </c>
      <c r="C64" s="132">
        <v>170.9</v>
      </c>
      <c r="D64" s="132">
        <v>116.3</v>
      </c>
      <c r="E64" s="132">
        <v>89</v>
      </c>
      <c r="F64" s="132">
        <v>72.7</v>
      </c>
      <c r="G64" s="132">
        <v>61.8</v>
      </c>
      <c r="H64" s="132">
        <v>54.1</v>
      </c>
      <c r="I64" s="132">
        <v>48.3</v>
      </c>
      <c r="J64" s="132">
        <v>43.9</v>
      </c>
      <c r="K64" s="132">
        <v>40.299999999999997</v>
      </c>
      <c r="L64" s="132">
        <v>37.4</v>
      </c>
      <c r="M64" s="132">
        <v>35</v>
      </c>
      <c r="N64" s="132">
        <v>33</v>
      </c>
      <c r="O64" s="132"/>
      <c r="P64" s="132"/>
      <c r="Q64" s="132"/>
      <c r="R64" s="132"/>
      <c r="S64" s="132"/>
      <c r="T64" s="132"/>
      <c r="U64" s="132"/>
    </row>
    <row r="65" spans="1:21" x14ac:dyDescent="0.25">
      <c r="A65" s="85">
        <v>54</v>
      </c>
      <c r="B65" s="132">
        <v>339.7</v>
      </c>
      <c r="C65" s="132">
        <v>173.4</v>
      </c>
      <c r="D65" s="132">
        <v>118</v>
      </c>
      <c r="E65" s="132">
        <v>90.4</v>
      </c>
      <c r="F65" s="132">
        <v>73.8</v>
      </c>
      <c r="G65" s="132">
        <v>62.8</v>
      </c>
      <c r="H65" s="132">
        <v>55</v>
      </c>
      <c r="I65" s="132">
        <v>49.1</v>
      </c>
      <c r="J65" s="132">
        <v>44.6</v>
      </c>
      <c r="K65" s="132">
        <v>41</v>
      </c>
      <c r="L65" s="132">
        <v>38</v>
      </c>
      <c r="M65" s="132">
        <v>35.6</v>
      </c>
      <c r="N65" s="132"/>
      <c r="O65" s="132"/>
      <c r="P65" s="132"/>
      <c r="Q65" s="132"/>
      <c r="R65" s="132"/>
      <c r="S65" s="132"/>
      <c r="T65" s="132"/>
      <c r="U65" s="132"/>
    </row>
    <row r="66" spans="1:21" x14ac:dyDescent="0.25">
      <c r="A66" s="85">
        <v>55</v>
      </c>
      <c r="B66" s="132">
        <v>344.4</v>
      </c>
      <c r="C66" s="132">
        <v>175.9</v>
      </c>
      <c r="D66" s="132">
        <v>119.7</v>
      </c>
      <c r="E66" s="132">
        <v>91.7</v>
      </c>
      <c r="F66" s="132">
        <v>74.900000000000006</v>
      </c>
      <c r="G66" s="132">
        <v>63.8</v>
      </c>
      <c r="H66" s="132">
        <v>55.8</v>
      </c>
      <c r="I66" s="132">
        <v>49.9</v>
      </c>
      <c r="J66" s="132">
        <v>45.3</v>
      </c>
      <c r="K66" s="132">
        <v>41.7</v>
      </c>
      <c r="L66" s="132">
        <v>38.700000000000003</v>
      </c>
      <c r="M66" s="132"/>
      <c r="N66" s="132"/>
      <c r="O66" s="132"/>
      <c r="P66" s="132"/>
      <c r="Q66" s="132"/>
      <c r="R66" s="132"/>
      <c r="S66" s="132"/>
      <c r="T66" s="132"/>
      <c r="U66" s="132"/>
    </row>
    <row r="67" spans="1:21" x14ac:dyDescent="0.25">
      <c r="A67" s="85">
        <v>56</v>
      </c>
      <c r="B67" s="132">
        <v>349.3</v>
      </c>
      <c r="C67" s="132">
        <v>178.4</v>
      </c>
      <c r="D67" s="132">
        <v>121.5</v>
      </c>
      <c r="E67" s="132">
        <v>93.1</v>
      </c>
      <c r="F67" s="132">
        <v>76.099999999999994</v>
      </c>
      <c r="G67" s="132">
        <v>64.8</v>
      </c>
      <c r="H67" s="132">
        <v>56.7</v>
      </c>
      <c r="I67" s="132">
        <v>50.7</v>
      </c>
      <c r="J67" s="132">
        <v>46.1</v>
      </c>
      <c r="K67" s="132">
        <v>42.4</v>
      </c>
      <c r="L67" s="132"/>
      <c r="M67" s="132"/>
      <c r="N67" s="132"/>
      <c r="O67" s="132"/>
      <c r="P67" s="132"/>
      <c r="Q67" s="132"/>
      <c r="R67" s="132"/>
      <c r="S67" s="132"/>
      <c r="T67" s="132"/>
      <c r="U67" s="132"/>
    </row>
    <row r="68" spans="1:21" x14ac:dyDescent="0.25">
      <c r="A68" s="85">
        <v>57</v>
      </c>
      <c r="B68" s="132">
        <v>354.2</v>
      </c>
      <c r="C68" s="132">
        <v>181</v>
      </c>
      <c r="D68" s="132">
        <v>123.3</v>
      </c>
      <c r="E68" s="132">
        <v>94.5</v>
      </c>
      <c r="F68" s="132">
        <v>77.3</v>
      </c>
      <c r="G68" s="132">
        <v>65.8</v>
      </c>
      <c r="H68" s="132">
        <v>57.6</v>
      </c>
      <c r="I68" s="132">
        <v>51.6</v>
      </c>
      <c r="J68" s="132">
        <v>46.9</v>
      </c>
      <c r="K68" s="132"/>
      <c r="L68" s="132"/>
      <c r="M68" s="132"/>
      <c r="N68" s="132"/>
      <c r="O68" s="132"/>
      <c r="P68" s="132"/>
      <c r="Q68" s="132"/>
      <c r="R68" s="132"/>
      <c r="S68" s="132"/>
      <c r="T68" s="132"/>
      <c r="U68" s="132"/>
    </row>
    <row r="69" spans="1:21" x14ac:dyDescent="0.25">
      <c r="A69" s="85">
        <v>58</v>
      </c>
      <c r="B69" s="132">
        <v>359.3</v>
      </c>
      <c r="C69" s="132">
        <v>183.6</v>
      </c>
      <c r="D69" s="132">
        <v>125.2</v>
      </c>
      <c r="E69" s="132">
        <v>96</v>
      </c>
      <c r="F69" s="132">
        <v>78.5</v>
      </c>
      <c r="G69" s="132">
        <v>66.900000000000006</v>
      </c>
      <c r="H69" s="132">
        <v>58.6</v>
      </c>
      <c r="I69" s="132">
        <v>52.4</v>
      </c>
      <c r="J69" s="132"/>
      <c r="K69" s="132"/>
      <c r="L69" s="132"/>
      <c r="M69" s="132"/>
      <c r="N69" s="132"/>
      <c r="O69" s="132"/>
      <c r="P69" s="132"/>
      <c r="Q69" s="132"/>
      <c r="R69" s="132"/>
      <c r="S69" s="132"/>
      <c r="T69" s="132"/>
      <c r="U69" s="132"/>
    </row>
    <row r="70" spans="1:21" x14ac:dyDescent="0.25">
      <c r="A70" s="85">
        <v>59</v>
      </c>
      <c r="B70" s="132">
        <v>364.6</v>
      </c>
      <c r="C70" s="132">
        <v>186.4</v>
      </c>
      <c r="D70" s="132">
        <v>127.1</v>
      </c>
      <c r="E70" s="132">
        <v>97.5</v>
      </c>
      <c r="F70" s="132">
        <v>79.7</v>
      </c>
      <c r="G70" s="132">
        <v>67.900000000000006</v>
      </c>
      <c r="H70" s="132">
        <v>59.6</v>
      </c>
      <c r="I70" s="132"/>
      <c r="J70" s="132"/>
      <c r="K70" s="132"/>
      <c r="L70" s="132"/>
      <c r="M70" s="132"/>
      <c r="N70" s="132"/>
      <c r="O70" s="132"/>
      <c r="P70" s="132"/>
      <c r="Q70" s="132"/>
      <c r="R70" s="132"/>
      <c r="S70" s="132"/>
      <c r="T70" s="132"/>
      <c r="U70" s="132"/>
    </row>
    <row r="71" spans="1:21" x14ac:dyDescent="0.25">
      <c r="A71" s="85">
        <v>60</v>
      </c>
      <c r="B71" s="132">
        <v>370.1</v>
      </c>
      <c r="C71" s="132">
        <v>189.3</v>
      </c>
      <c r="D71" s="132">
        <v>129.1</v>
      </c>
      <c r="E71" s="132">
        <v>99</v>
      </c>
      <c r="F71" s="132">
        <v>81</v>
      </c>
      <c r="G71" s="132">
        <v>69.099999999999994</v>
      </c>
      <c r="H71" s="132"/>
      <c r="I71" s="132"/>
      <c r="J71" s="132"/>
      <c r="K71" s="132"/>
      <c r="L71" s="132"/>
      <c r="M71" s="132"/>
      <c r="N71" s="132"/>
      <c r="O71" s="132"/>
      <c r="P71" s="132"/>
      <c r="Q71" s="132"/>
      <c r="R71" s="132"/>
      <c r="S71" s="132"/>
      <c r="T71" s="132"/>
      <c r="U71" s="132"/>
    </row>
    <row r="72" spans="1:21" x14ac:dyDescent="0.25">
      <c r="A72" s="85">
        <v>61</v>
      </c>
      <c r="B72" s="132">
        <v>375.8</v>
      </c>
      <c r="C72" s="132">
        <v>192.2</v>
      </c>
      <c r="D72" s="132">
        <v>131.1</v>
      </c>
      <c r="E72" s="132">
        <v>100.6</v>
      </c>
      <c r="F72" s="132">
        <v>82.4</v>
      </c>
      <c r="G72" s="132"/>
      <c r="H72" s="132"/>
      <c r="I72" s="132"/>
      <c r="J72" s="132"/>
      <c r="K72" s="132"/>
      <c r="L72" s="132"/>
      <c r="M72" s="132"/>
      <c r="N72" s="132"/>
      <c r="O72" s="132"/>
      <c r="P72" s="132"/>
      <c r="Q72" s="132"/>
      <c r="R72" s="132"/>
      <c r="S72" s="132"/>
      <c r="T72" s="132"/>
      <c r="U72" s="132"/>
    </row>
    <row r="73" spans="1:21" x14ac:dyDescent="0.25">
      <c r="A73" s="85">
        <v>62</v>
      </c>
      <c r="B73" s="132">
        <v>381.7</v>
      </c>
      <c r="C73" s="132">
        <v>195.3</v>
      </c>
      <c r="D73" s="132">
        <v>133.30000000000001</v>
      </c>
      <c r="E73" s="132">
        <v>102.4</v>
      </c>
      <c r="F73" s="132"/>
      <c r="G73" s="132"/>
      <c r="H73" s="132"/>
      <c r="I73" s="132"/>
      <c r="J73" s="132"/>
      <c r="K73" s="132"/>
      <c r="L73" s="132"/>
      <c r="M73" s="132"/>
      <c r="N73" s="132"/>
      <c r="O73" s="132"/>
      <c r="P73" s="132"/>
      <c r="Q73" s="132"/>
      <c r="R73" s="132"/>
      <c r="S73" s="132"/>
      <c r="T73" s="132"/>
      <c r="U73" s="132"/>
    </row>
    <row r="74" spans="1:21" x14ac:dyDescent="0.25">
      <c r="A74" s="85">
        <v>63</v>
      </c>
      <c r="B74" s="132">
        <v>387.9</v>
      </c>
      <c r="C74" s="132">
        <v>198.6</v>
      </c>
      <c r="D74" s="132">
        <v>135.6</v>
      </c>
      <c r="E74" s="132"/>
      <c r="F74" s="132"/>
      <c r="G74" s="132"/>
      <c r="H74" s="132"/>
      <c r="I74" s="132"/>
      <c r="J74" s="132"/>
      <c r="K74" s="132"/>
      <c r="L74" s="132"/>
      <c r="M74" s="132"/>
      <c r="N74" s="132"/>
      <c r="O74" s="132"/>
      <c r="P74" s="132"/>
      <c r="Q74" s="132"/>
      <c r="R74" s="132"/>
      <c r="S74" s="132"/>
      <c r="T74" s="132"/>
      <c r="U74" s="132"/>
    </row>
    <row r="75" spans="1:21" x14ac:dyDescent="0.25">
      <c r="A75" s="85">
        <v>64</v>
      </c>
      <c r="B75" s="132">
        <v>394.4</v>
      </c>
      <c r="C75" s="132">
        <v>202</v>
      </c>
      <c r="D75" s="132"/>
      <c r="E75" s="132"/>
      <c r="F75" s="132"/>
      <c r="G75" s="132"/>
      <c r="H75" s="132"/>
      <c r="I75" s="132"/>
      <c r="J75" s="132"/>
      <c r="K75" s="132"/>
      <c r="L75" s="132"/>
      <c r="M75" s="132"/>
      <c r="N75" s="132"/>
      <c r="O75" s="132"/>
      <c r="P75" s="132"/>
      <c r="Q75" s="132"/>
      <c r="R75" s="132"/>
      <c r="S75" s="132"/>
      <c r="T75" s="132"/>
      <c r="U75" s="132"/>
    </row>
    <row r="76" spans="1:21" x14ac:dyDescent="0.25">
      <c r="A76" s="85">
        <v>65</v>
      </c>
      <c r="B76" s="132">
        <v>401.2</v>
      </c>
      <c r="C76" s="132"/>
      <c r="D76" s="132"/>
      <c r="E76" s="132"/>
      <c r="F76" s="132"/>
      <c r="G76" s="132"/>
      <c r="H76" s="132"/>
      <c r="I76" s="132"/>
      <c r="J76" s="132"/>
      <c r="K76" s="132"/>
      <c r="L76" s="132"/>
      <c r="M76" s="132"/>
      <c r="N76" s="132"/>
      <c r="O76" s="132"/>
      <c r="P76" s="132"/>
      <c r="Q76" s="132"/>
      <c r="R76" s="132"/>
      <c r="S76" s="132"/>
      <c r="T76" s="132"/>
      <c r="U76" s="132"/>
    </row>
    <row r="129" spans="22:22" x14ac:dyDescent="0.25">
      <c r="V129" s="26" t="b">
        <f t="shared" ref="V129" si="0">V78=V27</f>
        <v>1</v>
      </c>
    </row>
    <row r="130" spans="22:22" x14ac:dyDescent="0.25">
      <c r="V130" s="26" t="b">
        <f t="shared" ref="V130" si="1">V79=V28</f>
        <v>1</v>
      </c>
    </row>
    <row r="131" spans="22:22" x14ac:dyDescent="0.25">
      <c r="V131" s="26" t="b">
        <f t="shared" ref="V131" si="2">V80=V29</f>
        <v>1</v>
      </c>
    </row>
    <row r="132" spans="22:22" x14ac:dyDescent="0.25">
      <c r="V132" s="26" t="b">
        <f t="shared" ref="V132" si="3">V81=V30</f>
        <v>1</v>
      </c>
    </row>
    <row r="133" spans="22:22" x14ac:dyDescent="0.25">
      <c r="V133" s="26" t="b">
        <f t="shared" ref="V133" si="4">V82=V31</f>
        <v>1</v>
      </c>
    </row>
    <row r="134" spans="22:22" x14ac:dyDescent="0.25">
      <c r="V134" s="26" t="b">
        <f t="shared" ref="V134" si="5">V83=V32</f>
        <v>1</v>
      </c>
    </row>
    <row r="135" spans="22:22" x14ac:dyDescent="0.25">
      <c r="V135" s="26" t="b">
        <f t="shared" ref="V135" si="6">V84=V33</f>
        <v>1</v>
      </c>
    </row>
    <row r="136" spans="22:22" x14ac:dyDescent="0.25">
      <c r="V136" s="26" t="b">
        <f t="shared" ref="V136" si="7">V85=V34</f>
        <v>1</v>
      </c>
    </row>
    <row r="137" spans="22:22" x14ac:dyDescent="0.25">
      <c r="V137" s="26" t="b">
        <f t="shared" ref="V137" si="8">V86=V35</f>
        <v>1</v>
      </c>
    </row>
    <row r="138" spans="22:22" x14ac:dyDescent="0.25">
      <c r="V138" s="26" t="b">
        <f t="shared" ref="V138" si="9">V87=V36</f>
        <v>1</v>
      </c>
    </row>
    <row r="139" spans="22:22" x14ac:dyDescent="0.25">
      <c r="V139" s="26" t="b">
        <f t="shared" ref="V139" si="10">V88=V37</f>
        <v>1</v>
      </c>
    </row>
    <row r="140" spans="22:22" x14ac:dyDescent="0.25">
      <c r="V140" s="26" t="b">
        <f t="shared" ref="V140" si="11">V89=V38</f>
        <v>1</v>
      </c>
    </row>
    <row r="141" spans="22:22" x14ac:dyDescent="0.25">
      <c r="V141" s="26" t="b">
        <f t="shared" ref="V141" si="12">V90=V39</f>
        <v>1</v>
      </c>
    </row>
    <row r="142" spans="22:22" x14ac:dyDescent="0.25">
      <c r="V142" s="26" t="b">
        <f t="shared" ref="V142" si="13">V91=V40</f>
        <v>1</v>
      </c>
    </row>
    <row r="143" spans="22:22" x14ac:dyDescent="0.25">
      <c r="V143" s="26" t="b">
        <f t="shared" ref="V143" si="14">V92=V41</f>
        <v>1</v>
      </c>
    </row>
    <row r="144" spans="22:22" x14ac:dyDescent="0.25">
      <c r="V144" s="26" t="b">
        <f t="shared" ref="V144" si="15">V93=V42</f>
        <v>1</v>
      </c>
    </row>
    <row r="145" spans="22:22" x14ac:dyDescent="0.25">
      <c r="V145" s="26" t="b">
        <f t="shared" ref="V145" si="16">V94=V43</f>
        <v>1</v>
      </c>
    </row>
    <row r="146" spans="22:22" x14ac:dyDescent="0.25">
      <c r="V146" s="26" t="b">
        <f t="shared" ref="V146" si="17">V95=V44</f>
        <v>1</v>
      </c>
    </row>
    <row r="147" spans="22:22" x14ac:dyDescent="0.25">
      <c r="V147" s="26" t="b">
        <f t="shared" ref="V147" si="18">V96=V45</f>
        <v>1</v>
      </c>
    </row>
    <row r="148" spans="22:22" x14ac:dyDescent="0.25">
      <c r="V148" s="26" t="b">
        <f t="shared" ref="V148" si="19">V97=V46</f>
        <v>1</v>
      </c>
    </row>
    <row r="149" spans="22:22" x14ac:dyDescent="0.25">
      <c r="V149" s="26" t="b">
        <f t="shared" ref="V149" si="20">V98=V47</f>
        <v>1</v>
      </c>
    </row>
    <row r="150" spans="22:22" x14ac:dyDescent="0.25">
      <c r="V150" s="26" t="b">
        <f t="shared" ref="V150" si="21">V99=V48</f>
        <v>1</v>
      </c>
    </row>
    <row r="151" spans="22:22" x14ac:dyDescent="0.25">
      <c r="V151" s="26" t="b">
        <f t="shared" ref="V151" si="22">V100=V49</f>
        <v>1</v>
      </c>
    </row>
    <row r="152" spans="22:22" x14ac:dyDescent="0.25">
      <c r="V152" s="26" t="b">
        <f t="shared" ref="V152" si="23">V101=V50</f>
        <v>1</v>
      </c>
    </row>
    <row r="153" spans="22:22" x14ac:dyDescent="0.25">
      <c r="V153" s="26" t="b">
        <f t="shared" ref="V153" si="24">V102=V51</f>
        <v>1</v>
      </c>
    </row>
    <row r="154" spans="22:22" x14ac:dyDescent="0.25">
      <c r="V154" s="26" t="b">
        <f t="shared" ref="V154" si="25">V103=V52</f>
        <v>1</v>
      </c>
    </row>
    <row r="155" spans="22:22" x14ac:dyDescent="0.25">
      <c r="V155" s="26" t="b">
        <f t="shared" ref="V155" si="26">V104=V53</f>
        <v>1</v>
      </c>
    </row>
    <row r="156" spans="22:22" x14ac:dyDescent="0.25">
      <c r="V156" s="26" t="b">
        <f t="shared" ref="V156" si="27">V105=V54</f>
        <v>1</v>
      </c>
    </row>
    <row r="157" spans="22:22" x14ac:dyDescent="0.25">
      <c r="V157" s="26" t="b">
        <f t="shared" ref="V157" si="28">V106=V55</f>
        <v>1</v>
      </c>
    </row>
    <row r="158" spans="22:22" x14ac:dyDescent="0.25">
      <c r="V158" s="26" t="b">
        <f t="shared" ref="V158" si="29">V107=V56</f>
        <v>1</v>
      </c>
    </row>
    <row r="159" spans="22:22" x14ac:dyDescent="0.25">
      <c r="V159" s="26" t="b">
        <f t="shared" ref="V159" si="30">V108=V57</f>
        <v>1</v>
      </c>
    </row>
    <row r="160" spans="22:22" x14ac:dyDescent="0.25">
      <c r="V160" s="26" t="b">
        <f t="shared" ref="V160" si="31">V109=V58</f>
        <v>1</v>
      </c>
    </row>
    <row r="161" spans="22:22" x14ac:dyDescent="0.25">
      <c r="V161" s="26" t="b">
        <f t="shared" ref="V161" si="32">V110=V59</f>
        <v>1</v>
      </c>
    </row>
    <row r="162" spans="22:22" x14ac:dyDescent="0.25">
      <c r="V162" s="26" t="b">
        <f t="shared" ref="V162" si="33">V111=V60</f>
        <v>1</v>
      </c>
    </row>
    <row r="163" spans="22:22" x14ac:dyDescent="0.25">
      <c r="V163" s="26" t="b">
        <f t="shared" ref="V163" si="34">V112=V61</f>
        <v>1</v>
      </c>
    </row>
    <row r="164" spans="22:22" x14ac:dyDescent="0.25">
      <c r="V164" s="26" t="b">
        <f t="shared" ref="V164" si="35">V113=V62</f>
        <v>1</v>
      </c>
    </row>
    <row r="165" spans="22:22" x14ac:dyDescent="0.25">
      <c r="V165" s="26" t="b">
        <f t="shared" ref="V165" si="36">V114=V63</f>
        <v>1</v>
      </c>
    </row>
    <row r="166" spans="22:22" x14ac:dyDescent="0.25">
      <c r="V166" s="26" t="b">
        <f t="shared" ref="V166" si="37">V115=V64</f>
        <v>1</v>
      </c>
    </row>
    <row r="167" spans="22:22" x14ac:dyDescent="0.25">
      <c r="V167" s="26" t="b">
        <f t="shared" ref="V167" si="38">V116=V65</f>
        <v>1</v>
      </c>
    </row>
    <row r="168" spans="22:22" x14ac:dyDescent="0.25">
      <c r="V168" s="26" t="b">
        <f t="shared" ref="V168" si="39">V117=V66</f>
        <v>1</v>
      </c>
    </row>
    <row r="169" spans="22:22" x14ac:dyDescent="0.25">
      <c r="V169" s="26" t="b">
        <f t="shared" ref="V169" si="40">V118=V67</f>
        <v>1</v>
      </c>
    </row>
    <row r="170" spans="22:22" x14ac:dyDescent="0.25">
      <c r="V170" s="26" t="b">
        <f t="shared" ref="V170" si="41">V119=V68</f>
        <v>1</v>
      </c>
    </row>
    <row r="171" spans="22:22" x14ac:dyDescent="0.25">
      <c r="V171" s="26" t="b">
        <f t="shared" ref="V171" si="42">V120=V69</f>
        <v>1</v>
      </c>
    </row>
    <row r="172" spans="22:22" x14ac:dyDescent="0.25">
      <c r="V172" s="26" t="b">
        <f t="shared" ref="V172" si="43">V121=V70</f>
        <v>1</v>
      </c>
    </row>
    <row r="173" spans="22:22" x14ac:dyDescent="0.25">
      <c r="V173" s="26" t="b">
        <f t="shared" ref="V173" si="44">V122=V71</f>
        <v>1</v>
      </c>
    </row>
    <row r="174" spans="22:22" x14ac:dyDescent="0.25">
      <c r="V174" s="26" t="b">
        <f t="shared" ref="V174" si="45">V123=V72</f>
        <v>1</v>
      </c>
    </row>
    <row r="175" spans="22:22" x14ac:dyDescent="0.25">
      <c r="V175" s="26" t="b">
        <f t="shared" ref="V175" si="46">V124=V73</f>
        <v>1</v>
      </c>
    </row>
    <row r="176" spans="22:22" x14ac:dyDescent="0.25">
      <c r="V176" s="26" t="b">
        <f t="shared" ref="V176" si="47">V125=V74</f>
        <v>1</v>
      </c>
    </row>
    <row r="177" spans="22:22" x14ac:dyDescent="0.25">
      <c r="V177" s="26" t="b">
        <f t="shared" ref="V177" si="48">V126=V75</f>
        <v>1</v>
      </c>
    </row>
    <row r="178" spans="22:22" x14ac:dyDescent="0.25">
      <c r="V178" s="26" t="b">
        <f t="shared" ref="V178" si="49">V127=V76</f>
        <v>1</v>
      </c>
    </row>
  </sheetData>
  <sheetProtection algorithmName="SHA-512" hashValue="JsITYRDvVan5oa0Egb/01/U2H4pmkUBUL+Fh3g1Y2Sz15M0NTYOQDsGu6dFO66WiZ+z0w22s9ch1/yNWqeJG8g==" saltValue="KoQVS1RXst+5XI1y9gjs9A==" spinCount="100000" sheet="1" objects="1" scenarios="1"/>
  <conditionalFormatting sqref="A26:A76">
    <cfRule type="expression" dxfId="489" priority="11" stopIfTrue="1">
      <formula>MOD(ROW(),2)=0</formula>
    </cfRule>
    <cfRule type="expression" dxfId="488" priority="12" stopIfTrue="1">
      <formula>MOD(ROW(),2)&lt;&gt;0</formula>
    </cfRule>
  </conditionalFormatting>
  <conditionalFormatting sqref="B26:U76">
    <cfRule type="expression" dxfId="487" priority="13" stopIfTrue="1">
      <formula>MOD(ROW(),2)=0</formula>
    </cfRule>
    <cfRule type="expression" dxfId="486" priority="14" stopIfTrue="1">
      <formula>MOD(ROW(),2)&lt;&gt;0</formula>
    </cfRule>
  </conditionalFormatting>
  <conditionalFormatting sqref="A6:A16 A18:A21">
    <cfRule type="expression" dxfId="485" priority="15" stopIfTrue="1">
      <formula>MOD(ROW(),2)=0</formula>
    </cfRule>
    <cfRule type="expression" dxfId="484" priority="16" stopIfTrue="1">
      <formula>MOD(ROW(),2)&lt;&gt;0</formula>
    </cfRule>
  </conditionalFormatting>
  <conditionalFormatting sqref="B6:U16 C17:U21">
    <cfRule type="expression" dxfId="483" priority="17" stopIfTrue="1">
      <formula>MOD(ROW(),2)=0</formula>
    </cfRule>
    <cfRule type="expression" dxfId="482" priority="18" stopIfTrue="1">
      <formula>MOD(ROW(),2)&lt;&gt;0</formula>
    </cfRule>
  </conditionalFormatting>
  <conditionalFormatting sqref="A17">
    <cfRule type="expression" dxfId="481" priority="9" stopIfTrue="1">
      <formula>MOD(ROW(),2)=0</formula>
    </cfRule>
    <cfRule type="expression" dxfId="480" priority="10" stopIfTrue="1">
      <formula>MOD(ROW(),2)&lt;&gt;0</formula>
    </cfRule>
  </conditionalFormatting>
  <conditionalFormatting sqref="B17">
    <cfRule type="expression" dxfId="479" priority="7" stopIfTrue="1">
      <formula>MOD(ROW(),2)=0</formula>
    </cfRule>
    <cfRule type="expression" dxfId="478" priority="8" stopIfTrue="1">
      <formula>MOD(ROW(),2)&lt;&gt;0</formula>
    </cfRule>
  </conditionalFormatting>
  <conditionalFormatting sqref="B18">
    <cfRule type="expression" dxfId="477" priority="5" stopIfTrue="1">
      <formula>MOD(ROW(),2)=0</formula>
    </cfRule>
    <cfRule type="expression" dxfId="476" priority="6" stopIfTrue="1">
      <formula>MOD(ROW(),2)&lt;&gt;0</formula>
    </cfRule>
  </conditionalFormatting>
  <conditionalFormatting sqref="B20:B21">
    <cfRule type="expression" dxfId="475" priority="3" stopIfTrue="1">
      <formula>MOD(ROW(),2)=0</formula>
    </cfRule>
    <cfRule type="expression" dxfId="474" priority="4" stopIfTrue="1">
      <formula>MOD(ROW(),2)&lt;&gt;0</formula>
    </cfRule>
  </conditionalFormatting>
  <conditionalFormatting sqref="B19">
    <cfRule type="expression" dxfId="473" priority="1" stopIfTrue="1">
      <formula>MOD(ROW(),2)=0</formula>
    </cfRule>
    <cfRule type="expression" dxfId="472" priority="2" stopIfTrue="1">
      <formula>MOD(ROW(),2)&lt;&gt;0</formula>
    </cfRule>
  </conditionalFormatting>
  <hyperlinks>
    <hyperlink ref="B24" location="Assumptions!A1" display="Assumptions" xr:uid="{85F6C699-A681-4862-A4A5-A45C8BCD486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6C9CE-8726-4488-A2FB-8A0A4274EDB9}">
  <sheetPr codeName="Sheet103"/>
  <dimension ref="A1:U77"/>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x-718</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627</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718</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628</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629</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190.7</v>
      </c>
      <c r="C27" s="132">
        <v>97.1</v>
      </c>
      <c r="D27" s="132">
        <v>65.900000000000006</v>
      </c>
      <c r="E27" s="132">
        <v>50.4</v>
      </c>
      <c r="F27" s="132">
        <v>41</v>
      </c>
      <c r="G27" s="132">
        <v>34.799999999999997</v>
      </c>
      <c r="H27" s="132">
        <v>30.4</v>
      </c>
      <c r="I27" s="132">
        <v>27</v>
      </c>
      <c r="J27" s="132">
        <v>24.5</v>
      </c>
      <c r="K27" s="132">
        <v>22.4</v>
      </c>
      <c r="L27" s="132">
        <v>20.7</v>
      </c>
      <c r="M27" s="132">
        <v>19.3</v>
      </c>
      <c r="N27" s="132">
        <v>18.100000000000001</v>
      </c>
      <c r="O27" s="132">
        <v>17.100000000000001</v>
      </c>
      <c r="P27" s="132">
        <v>16.3</v>
      </c>
      <c r="Q27" s="132">
        <v>15.5</v>
      </c>
      <c r="R27" s="132">
        <v>14.8</v>
      </c>
      <c r="S27" s="132">
        <v>14.2</v>
      </c>
      <c r="T27" s="132">
        <v>13.7</v>
      </c>
      <c r="U27" s="132">
        <v>13.2</v>
      </c>
    </row>
    <row r="28" spans="1:21" x14ac:dyDescent="0.25">
      <c r="A28" s="85">
        <v>17</v>
      </c>
      <c r="B28" s="132">
        <v>193.8</v>
      </c>
      <c r="C28" s="132">
        <v>98.7</v>
      </c>
      <c r="D28" s="132">
        <v>67</v>
      </c>
      <c r="E28" s="132">
        <v>51.2</v>
      </c>
      <c r="F28" s="132">
        <v>41.7</v>
      </c>
      <c r="G28" s="132">
        <v>35.4</v>
      </c>
      <c r="H28" s="132">
        <v>30.8</v>
      </c>
      <c r="I28" s="132">
        <v>27.5</v>
      </c>
      <c r="J28" s="132">
        <v>24.8</v>
      </c>
      <c r="K28" s="132">
        <v>22.8</v>
      </c>
      <c r="L28" s="132">
        <v>21.1</v>
      </c>
      <c r="M28" s="132">
        <v>19.600000000000001</v>
      </c>
      <c r="N28" s="132">
        <v>18.399999999999999</v>
      </c>
      <c r="O28" s="132">
        <v>17.399999999999999</v>
      </c>
      <c r="P28" s="132">
        <v>16.5</v>
      </c>
      <c r="Q28" s="132">
        <v>15.8</v>
      </c>
      <c r="R28" s="132">
        <v>15.1</v>
      </c>
      <c r="S28" s="132">
        <v>14.5</v>
      </c>
      <c r="T28" s="132">
        <v>13.9</v>
      </c>
      <c r="U28" s="132">
        <v>13.5</v>
      </c>
    </row>
    <row r="29" spans="1:21" x14ac:dyDescent="0.25">
      <c r="A29" s="85">
        <v>18</v>
      </c>
      <c r="B29" s="132">
        <v>197</v>
      </c>
      <c r="C29" s="132">
        <v>100.3</v>
      </c>
      <c r="D29" s="132">
        <v>68.099999999999994</v>
      </c>
      <c r="E29" s="132">
        <v>52</v>
      </c>
      <c r="F29" s="132">
        <v>42.4</v>
      </c>
      <c r="G29" s="132">
        <v>35.9</v>
      </c>
      <c r="H29" s="132">
        <v>31.4</v>
      </c>
      <c r="I29" s="132">
        <v>27.9</v>
      </c>
      <c r="J29" s="132">
        <v>25.3</v>
      </c>
      <c r="K29" s="132">
        <v>23.1</v>
      </c>
      <c r="L29" s="132">
        <v>21.4</v>
      </c>
      <c r="M29" s="132">
        <v>20</v>
      </c>
      <c r="N29" s="132">
        <v>18.7</v>
      </c>
      <c r="O29" s="132">
        <v>17.7</v>
      </c>
      <c r="P29" s="132">
        <v>16.8</v>
      </c>
      <c r="Q29" s="132">
        <v>16</v>
      </c>
      <c r="R29" s="132">
        <v>15.3</v>
      </c>
      <c r="S29" s="132">
        <v>14.7</v>
      </c>
      <c r="T29" s="132">
        <v>14.2</v>
      </c>
      <c r="U29" s="132">
        <v>13.7</v>
      </c>
    </row>
    <row r="30" spans="1:21" x14ac:dyDescent="0.25">
      <c r="A30" s="85">
        <v>19</v>
      </c>
      <c r="B30" s="132">
        <v>200.2</v>
      </c>
      <c r="C30" s="132">
        <v>101.9</v>
      </c>
      <c r="D30" s="132">
        <v>69.2</v>
      </c>
      <c r="E30" s="132">
        <v>52.9</v>
      </c>
      <c r="F30" s="132">
        <v>43</v>
      </c>
      <c r="G30" s="132">
        <v>36.5</v>
      </c>
      <c r="H30" s="132">
        <v>31.9</v>
      </c>
      <c r="I30" s="132">
        <v>28.4</v>
      </c>
      <c r="J30" s="132">
        <v>25.7</v>
      </c>
      <c r="K30" s="132">
        <v>23.5</v>
      </c>
      <c r="L30" s="132">
        <v>21.7</v>
      </c>
      <c r="M30" s="132">
        <v>20.3</v>
      </c>
      <c r="N30" s="132">
        <v>19</v>
      </c>
      <c r="O30" s="132">
        <v>18</v>
      </c>
      <c r="P30" s="132">
        <v>17.100000000000001</v>
      </c>
      <c r="Q30" s="132">
        <v>16.3</v>
      </c>
      <c r="R30" s="132">
        <v>15.6</v>
      </c>
      <c r="S30" s="132">
        <v>15</v>
      </c>
      <c r="T30" s="132">
        <v>14.4</v>
      </c>
      <c r="U30" s="132">
        <v>13.9</v>
      </c>
    </row>
    <row r="31" spans="1:21" x14ac:dyDescent="0.25">
      <c r="A31" s="85">
        <v>20</v>
      </c>
      <c r="B31" s="132">
        <v>203</v>
      </c>
      <c r="C31" s="132">
        <v>103.4</v>
      </c>
      <c r="D31" s="132">
        <v>70.2</v>
      </c>
      <c r="E31" s="132">
        <v>53.6</v>
      </c>
      <c r="F31" s="132">
        <v>43.7</v>
      </c>
      <c r="G31" s="132">
        <v>37</v>
      </c>
      <c r="H31" s="132">
        <v>32.299999999999997</v>
      </c>
      <c r="I31" s="132">
        <v>28.8</v>
      </c>
      <c r="J31" s="132">
        <v>26</v>
      </c>
      <c r="K31" s="132">
        <v>23.8</v>
      </c>
      <c r="L31" s="132">
        <v>22.1</v>
      </c>
      <c r="M31" s="132">
        <v>20.6</v>
      </c>
      <c r="N31" s="132">
        <v>19.3</v>
      </c>
      <c r="O31" s="132">
        <v>18.2</v>
      </c>
      <c r="P31" s="132">
        <v>17.3</v>
      </c>
      <c r="Q31" s="132">
        <v>16.5</v>
      </c>
      <c r="R31" s="132">
        <v>15.8</v>
      </c>
      <c r="S31" s="132">
        <v>15.2</v>
      </c>
      <c r="T31" s="132">
        <v>14.6</v>
      </c>
      <c r="U31" s="132">
        <v>14.1</v>
      </c>
    </row>
    <row r="32" spans="1:21" x14ac:dyDescent="0.25">
      <c r="A32" s="85">
        <v>21</v>
      </c>
      <c r="B32" s="132">
        <v>205.9</v>
      </c>
      <c r="C32" s="132">
        <v>104.9</v>
      </c>
      <c r="D32" s="132">
        <v>71.2</v>
      </c>
      <c r="E32" s="132">
        <v>54.4</v>
      </c>
      <c r="F32" s="132">
        <v>44.3</v>
      </c>
      <c r="G32" s="132">
        <v>37.6</v>
      </c>
      <c r="H32" s="132">
        <v>32.799999999999997</v>
      </c>
      <c r="I32" s="132">
        <v>29.2</v>
      </c>
      <c r="J32" s="132">
        <v>26.4</v>
      </c>
      <c r="K32" s="132">
        <v>24.2</v>
      </c>
      <c r="L32" s="132">
        <v>22.4</v>
      </c>
      <c r="M32" s="132">
        <v>20.9</v>
      </c>
      <c r="N32" s="132">
        <v>19.600000000000001</v>
      </c>
      <c r="O32" s="132">
        <v>18.5</v>
      </c>
      <c r="P32" s="132">
        <v>17.600000000000001</v>
      </c>
      <c r="Q32" s="132">
        <v>16.7</v>
      </c>
      <c r="R32" s="132">
        <v>16</v>
      </c>
      <c r="S32" s="132">
        <v>15.4</v>
      </c>
      <c r="T32" s="132">
        <v>14.8</v>
      </c>
      <c r="U32" s="132">
        <v>14.3</v>
      </c>
    </row>
    <row r="33" spans="1:21" x14ac:dyDescent="0.25">
      <c r="A33" s="85">
        <v>22</v>
      </c>
      <c r="B33" s="132">
        <v>208.8</v>
      </c>
      <c r="C33" s="132">
        <v>106.4</v>
      </c>
      <c r="D33" s="132">
        <v>72.2</v>
      </c>
      <c r="E33" s="132">
        <v>55.1</v>
      </c>
      <c r="F33" s="132">
        <v>44.9</v>
      </c>
      <c r="G33" s="132">
        <v>38.1</v>
      </c>
      <c r="H33" s="132">
        <v>33.200000000000003</v>
      </c>
      <c r="I33" s="132">
        <v>29.6</v>
      </c>
      <c r="J33" s="132">
        <v>26.8</v>
      </c>
      <c r="K33" s="132">
        <v>24.5</v>
      </c>
      <c r="L33" s="132">
        <v>22.7</v>
      </c>
      <c r="M33" s="132">
        <v>21.2</v>
      </c>
      <c r="N33" s="132">
        <v>19.899999999999999</v>
      </c>
      <c r="O33" s="132">
        <v>18.8</v>
      </c>
      <c r="P33" s="132">
        <v>17.8</v>
      </c>
      <c r="Q33" s="132">
        <v>17</v>
      </c>
      <c r="R33" s="132">
        <v>16.3</v>
      </c>
      <c r="S33" s="132">
        <v>15.6</v>
      </c>
      <c r="T33" s="132">
        <v>15</v>
      </c>
      <c r="U33" s="132">
        <v>14.5</v>
      </c>
    </row>
    <row r="34" spans="1:21" x14ac:dyDescent="0.25">
      <c r="A34" s="85">
        <v>23</v>
      </c>
      <c r="B34" s="132">
        <v>211.8</v>
      </c>
      <c r="C34" s="132">
        <v>107.9</v>
      </c>
      <c r="D34" s="132">
        <v>73.2</v>
      </c>
      <c r="E34" s="132">
        <v>55.9</v>
      </c>
      <c r="F34" s="132">
        <v>45.6</v>
      </c>
      <c r="G34" s="132">
        <v>38.6</v>
      </c>
      <c r="H34" s="132">
        <v>33.700000000000003</v>
      </c>
      <c r="I34" s="132">
        <v>30</v>
      </c>
      <c r="J34" s="132">
        <v>27.2</v>
      </c>
      <c r="K34" s="132">
        <v>24.9</v>
      </c>
      <c r="L34" s="132">
        <v>23</v>
      </c>
      <c r="M34" s="132">
        <v>21.5</v>
      </c>
      <c r="N34" s="132">
        <v>20.2</v>
      </c>
      <c r="O34" s="132">
        <v>19</v>
      </c>
      <c r="P34" s="132">
        <v>18.100000000000001</v>
      </c>
      <c r="Q34" s="132">
        <v>17.2</v>
      </c>
      <c r="R34" s="132">
        <v>16.5</v>
      </c>
      <c r="S34" s="132">
        <v>15.8</v>
      </c>
      <c r="T34" s="132">
        <v>15.3</v>
      </c>
      <c r="U34" s="132">
        <v>14.7</v>
      </c>
    </row>
    <row r="35" spans="1:21" x14ac:dyDescent="0.25">
      <c r="A35" s="85">
        <v>24</v>
      </c>
      <c r="B35" s="132">
        <v>214.8</v>
      </c>
      <c r="C35" s="132">
        <v>109.4</v>
      </c>
      <c r="D35" s="132">
        <v>74.3</v>
      </c>
      <c r="E35" s="132">
        <v>56.7</v>
      </c>
      <c r="F35" s="132">
        <v>46.2</v>
      </c>
      <c r="G35" s="132">
        <v>39.200000000000003</v>
      </c>
      <c r="H35" s="132">
        <v>34.200000000000003</v>
      </c>
      <c r="I35" s="132">
        <v>30.5</v>
      </c>
      <c r="J35" s="132">
        <v>27.6</v>
      </c>
      <c r="K35" s="132">
        <v>25.2</v>
      </c>
      <c r="L35" s="132">
        <v>23.3</v>
      </c>
      <c r="M35" s="132">
        <v>21.8</v>
      </c>
      <c r="N35" s="132">
        <v>20.399999999999999</v>
      </c>
      <c r="O35" s="132">
        <v>19.3</v>
      </c>
      <c r="P35" s="132">
        <v>18.3</v>
      </c>
      <c r="Q35" s="132">
        <v>17.5</v>
      </c>
      <c r="R35" s="132">
        <v>16.7</v>
      </c>
      <c r="S35" s="132">
        <v>16.100000000000001</v>
      </c>
      <c r="T35" s="132">
        <v>15.5</v>
      </c>
      <c r="U35" s="132">
        <v>14.9</v>
      </c>
    </row>
    <row r="36" spans="1:21" x14ac:dyDescent="0.25">
      <c r="A36" s="85">
        <v>25</v>
      </c>
      <c r="B36" s="132">
        <v>217.8</v>
      </c>
      <c r="C36" s="132">
        <v>110.9</v>
      </c>
      <c r="D36" s="132">
        <v>75.3</v>
      </c>
      <c r="E36" s="132">
        <v>57.5</v>
      </c>
      <c r="F36" s="132">
        <v>46.9</v>
      </c>
      <c r="G36" s="132">
        <v>39.799999999999997</v>
      </c>
      <c r="H36" s="132">
        <v>34.700000000000003</v>
      </c>
      <c r="I36" s="132">
        <v>30.9</v>
      </c>
      <c r="J36" s="132">
        <v>27.9</v>
      </c>
      <c r="K36" s="132">
        <v>25.6</v>
      </c>
      <c r="L36" s="132">
        <v>23.7</v>
      </c>
      <c r="M36" s="132">
        <v>22.1</v>
      </c>
      <c r="N36" s="132">
        <v>20.7</v>
      </c>
      <c r="O36" s="132">
        <v>19.600000000000001</v>
      </c>
      <c r="P36" s="132">
        <v>18.600000000000001</v>
      </c>
      <c r="Q36" s="132">
        <v>17.7</v>
      </c>
      <c r="R36" s="132">
        <v>17</v>
      </c>
      <c r="S36" s="132">
        <v>16.3</v>
      </c>
      <c r="T36" s="132">
        <v>15.7</v>
      </c>
      <c r="U36" s="132">
        <v>15.2</v>
      </c>
    </row>
    <row r="37" spans="1:21" x14ac:dyDescent="0.25">
      <c r="A37" s="85">
        <v>26</v>
      </c>
      <c r="B37" s="132">
        <v>220.9</v>
      </c>
      <c r="C37" s="132">
        <v>112.5</v>
      </c>
      <c r="D37" s="132">
        <v>76.400000000000006</v>
      </c>
      <c r="E37" s="132">
        <v>58.3</v>
      </c>
      <c r="F37" s="132">
        <v>47.5</v>
      </c>
      <c r="G37" s="132">
        <v>40.299999999999997</v>
      </c>
      <c r="H37" s="132">
        <v>35.200000000000003</v>
      </c>
      <c r="I37" s="132">
        <v>31.3</v>
      </c>
      <c r="J37" s="132">
        <v>28.3</v>
      </c>
      <c r="K37" s="132">
        <v>26</v>
      </c>
      <c r="L37" s="132">
        <v>24</v>
      </c>
      <c r="M37" s="132">
        <v>22.4</v>
      </c>
      <c r="N37" s="132">
        <v>21</v>
      </c>
      <c r="O37" s="132">
        <v>19.899999999999999</v>
      </c>
      <c r="P37" s="132">
        <v>18.899999999999999</v>
      </c>
      <c r="Q37" s="132">
        <v>18</v>
      </c>
      <c r="R37" s="132">
        <v>17.2</v>
      </c>
      <c r="S37" s="132">
        <v>16.5</v>
      </c>
      <c r="T37" s="132">
        <v>15.9</v>
      </c>
      <c r="U37" s="132">
        <v>15.4</v>
      </c>
    </row>
    <row r="38" spans="1:21" x14ac:dyDescent="0.25">
      <c r="A38" s="85">
        <v>27</v>
      </c>
      <c r="B38" s="132">
        <v>224</v>
      </c>
      <c r="C38" s="132">
        <v>114.1</v>
      </c>
      <c r="D38" s="132">
        <v>77.5</v>
      </c>
      <c r="E38" s="132">
        <v>59.2</v>
      </c>
      <c r="F38" s="132">
        <v>48.2</v>
      </c>
      <c r="G38" s="132">
        <v>40.9</v>
      </c>
      <c r="H38" s="132">
        <v>35.700000000000003</v>
      </c>
      <c r="I38" s="132">
        <v>31.8</v>
      </c>
      <c r="J38" s="132">
        <v>28.7</v>
      </c>
      <c r="K38" s="132">
        <v>26.3</v>
      </c>
      <c r="L38" s="132">
        <v>24.4</v>
      </c>
      <c r="M38" s="132">
        <v>22.7</v>
      </c>
      <c r="N38" s="132">
        <v>21.3</v>
      </c>
      <c r="O38" s="132">
        <v>20.2</v>
      </c>
      <c r="P38" s="132">
        <v>19.100000000000001</v>
      </c>
      <c r="Q38" s="132">
        <v>18.2</v>
      </c>
      <c r="R38" s="132">
        <v>17.5</v>
      </c>
      <c r="S38" s="132">
        <v>16.8</v>
      </c>
      <c r="T38" s="132">
        <v>16.2</v>
      </c>
      <c r="U38" s="132">
        <v>15.6</v>
      </c>
    </row>
    <row r="39" spans="1:21" x14ac:dyDescent="0.25">
      <c r="A39" s="85">
        <v>28</v>
      </c>
      <c r="B39" s="132">
        <v>227.2</v>
      </c>
      <c r="C39" s="132">
        <v>115.7</v>
      </c>
      <c r="D39" s="132">
        <v>78.599999999999994</v>
      </c>
      <c r="E39" s="132">
        <v>60</v>
      </c>
      <c r="F39" s="132">
        <v>48.9</v>
      </c>
      <c r="G39" s="132">
        <v>41.5</v>
      </c>
      <c r="H39" s="132">
        <v>36.200000000000003</v>
      </c>
      <c r="I39" s="132">
        <v>32.200000000000003</v>
      </c>
      <c r="J39" s="132">
        <v>29.2</v>
      </c>
      <c r="K39" s="132">
        <v>26.7</v>
      </c>
      <c r="L39" s="132">
        <v>24.7</v>
      </c>
      <c r="M39" s="132">
        <v>23</v>
      </c>
      <c r="N39" s="132">
        <v>21.6</v>
      </c>
      <c r="O39" s="132">
        <v>20.399999999999999</v>
      </c>
      <c r="P39" s="132">
        <v>19.399999999999999</v>
      </c>
      <c r="Q39" s="132">
        <v>18.5</v>
      </c>
      <c r="R39" s="132">
        <v>17.7</v>
      </c>
      <c r="S39" s="132">
        <v>17</v>
      </c>
      <c r="T39" s="132">
        <v>16.399999999999999</v>
      </c>
      <c r="U39" s="132">
        <v>15.8</v>
      </c>
    </row>
    <row r="40" spans="1:21" x14ac:dyDescent="0.25">
      <c r="A40" s="85">
        <v>29</v>
      </c>
      <c r="B40" s="132">
        <v>230.4</v>
      </c>
      <c r="C40" s="132">
        <v>117.3</v>
      </c>
      <c r="D40" s="132">
        <v>79.7</v>
      </c>
      <c r="E40" s="132">
        <v>60.8</v>
      </c>
      <c r="F40" s="132">
        <v>49.6</v>
      </c>
      <c r="G40" s="132">
        <v>42.1</v>
      </c>
      <c r="H40" s="132">
        <v>36.700000000000003</v>
      </c>
      <c r="I40" s="132">
        <v>32.700000000000003</v>
      </c>
      <c r="J40" s="132">
        <v>29.6</v>
      </c>
      <c r="K40" s="132">
        <v>27.1</v>
      </c>
      <c r="L40" s="132">
        <v>25.1</v>
      </c>
      <c r="M40" s="132">
        <v>23.4</v>
      </c>
      <c r="N40" s="132">
        <v>22</v>
      </c>
      <c r="O40" s="132">
        <v>20.7</v>
      </c>
      <c r="P40" s="132">
        <v>19.7</v>
      </c>
      <c r="Q40" s="132">
        <v>18.8</v>
      </c>
      <c r="R40" s="132">
        <v>18</v>
      </c>
      <c r="S40" s="132">
        <v>17.3</v>
      </c>
      <c r="T40" s="132">
        <v>16.600000000000001</v>
      </c>
      <c r="U40" s="132">
        <v>16.100000000000001</v>
      </c>
    </row>
    <row r="41" spans="1:21" x14ac:dyDescent="0.25">
      <c r="A41" s="85">
        <v>30</v>
      </c>
      <c r="B41" s="132">
        <v>233.6</v>
      </c>
      <c r="C41" s="132">
        <v>119</v>
      </c>
      <c r="D41" s="132">
        <v>80.8</v>
      </c>
      <c r="E41" s="132">
        <v>61.7</v>
      </c>
      <c r="F41" s="132">
        <v>50.3</v>
      </c>
      <c r="G41" s="132">
        <v>42.7</v>
      </c>
      <c r="H41" s="132">
        <v>37.200000000000003</v>
      </c>
      <c r="I41" s="132">
        <v>33.200000000000003</v>
      </c>
      <c r="J41" s="132">
        <v>30</v>
      </c>
      <c r="K41" s="132">
        <v>27.5</v>
      </c>
      <c r="L41" s="132">
        <v>25.4</v>
      </c>
      <c r="M41" s="132">
        <v>23.7</v>
      </c>
      <c r="N41" s="132">
        <v>22.3</v>
      </c>
      <c r="O41" s="132">
        <v>21</v>
      </c>
      <c r="P41" s="132">
        <v>20</v>
      </c>
      <c r="Q41" s="132">
        <v>19</v>
      </c>
      <c r="R41" s="132">
        <v>18.2</v>
      </c>
      <c r="S41" s="132">
        <v>17.5</v>
      </c>
      <c r="T41" s="132">
        <v>16.899999999999999</v>
      </c>
      <c r="U41" s="132">
        <v>16.3</v>
      </c>
    </row>
    <row r="42" spans="1:21" x14ac:dyDescent="0.25">
      <c r="A42" s="85">
        <v>31</v>
      </c>
      <c r="B42" s="132">
        <v>236.9</v>
      </c>
      <c r="C42" s="132">
        <v>120.7</v>
      </c>
      <c r="D42" s="132">
        <v>81.900000000000006</v>
      </c>
      <c r="E42" s="132">
        <v>62.6</v>
      </c>
      <c r="F42" s="132">
        <v>51</v>
      </c>
      <c r="G42" s="132">
        <v>43.3</v>
      </c>
      <c r="H42" s="132">
        <v>37.700000000000003</v>
      </c>
      <c r="I42" s="132">
        <v>33.6</v>
      </c>
      <c r="J42" s="132">
        <v>30.4</v>
      </c>
      <c r="K42" s="132">
        <v>27.9</v>
      </c>
      <c r="L42" s="132">
        <v>25.8</v>
      </c>
      <c r="M42" s="132">
        <v>24.1</v>
      </c>
      <c r="N42" s="132">
        <v>22.6</v>
      </c>
      <c r="O42" s="132">
        <v>21.3</v>
      </c>
      <c r="P42" s="132">
        <v>20.3</v>
      </c>
      <c r="Q42" s="132">
        <v>19.3</v>
      </c>
      <c r="R42" s="132">
        <v>18.5</v>
      </c>
      <c r="S42" s="132">
        <v>17.8</v>
      </c>
      <c r="T42" s="132">
        <v>17.100000000000001</v>
      </c>
      <c r="U42" s="132">
        <v>16.5</v>
      </c>
    </row>
    <row r="43" spans="1:21" x14ac:dyDescent="0.25">
      <c r="A43" s="85">
        <v>32</v>
      </c>
      <c r="B43" s="132">
        <v>240.2</v>
      </c>
      <c r="C43" s="132">
        <v>122.4</v>
      </c>
      <c r="D43" s="132">
        <v>83.1</v>
      </c>
      <c r="E43" s="132">
        <v>63.5</v>
      </c>
      <c r="F43" s="132">
        <v>51.7</v>
      </c>
      <c r="G43" s="132">
        <v>43.9</v>
      </c>
      <c r="H43" s="132">
        <v>38.299999999999997</v>
      </c>
      <c r="I43" s="132">
        <v>34.1</v>
      </c>
      <c r="J43" s="132">
        <v>30.9</v>
      </c>
      <c r="K43" s="132">
        <v>28.3</v>
      </c>
      <c r="L43" s="132">
        <v>26.2</v>
      </c>
      <c r="M43" s="132">
        <v>24.4</v>
      </c>
      <c r="N43" s="132">
        <v>22.9</v>
      </c>
      <c r="O43" s="132">
        <v>21.6</v>
      </c>
      <c r="P43" s="132">
        <v>20.6</v>
      </c>
      <c r="Q43" s="132">
        <v>19.600000000000001</v>
      </c>
      <c r="R43" s="132">
        <v>18.8</v>
      </c>
      <c r="S43" s="132">
        <v>18</v>
      </c>
      <c r="T43" s="132">
        <v>17.399999999999999</v>
      </c>
      <c r="U43" s="132">
        <v>16.8</v>
      </c>
    </row>
    <row r="44" spans="1:21" x14ac:dyDescent="0.25">
      <c r="A44" s="85">
        <v>33</v>
      </c>
      <c r="B44" s="132">
        <v>243.6</v>
      </c>
      <c r="C44" s="132">
        <v>124.1</v>
      </c>
      <c r="D44" s="132">
        <v>84.2</v>
      </c>
      <c r="E44" s="132">
        <v>64.400000000000006</v>
      </c>
      <c r="F44" s="132">
        <v>52.4</v>
      </c>
      <c r="G44" s="132">
        <v>44.5</v>
      </c>
      <c r="H44" s="132">
        <v>38.799999999999997</v>
      </c>
      <c r="I44" s="132">
        <v>34.6</v>
      </c>
      <c r="J44" s="132">
        <v>31.3</v>
      </c>
      <c r="K44" s="132">
        <v>28.7</v>
      </c>
      <c r="L44" s="132">
        <v>26.5</v>
      </c>
      <c r="M44" s="132">
        <v>24.7</v>
      </c>
      <c r="N44" s="132">
        <v>23.2</v>
      </c>
      <c r="O44" s="132">
        <v>22</v>
      </c>
      <c r="P44" s="132">
        <v>20.9</v>
      </c>
      <c r="Q44" s="132">
        <v>19.899999999999999</v>
      </c>
      <c r="R44" s="132">
        <v>19</v>
      </c>
      <c r="S44" s="132">
        <v>18.3</v>
      </c>
      <c r="T44" s="132">
        <v>17.600000000000001</v>
      </c>
      <c r="U44" s="132">
        <v>17</v>
      </c>
    </row>
    <row r="45" spans="1:21" x14ac:dyDescent="0.25">
      <c r="A45" s="85">
        <v>34</v>
      </c>
      <c r="B45" s="132">
        <v>247</v>
      </c>
      <c r="C45" s="132">
        <v>125.8</v>
      </c>
      <c r="D45" s="132">
        <v>85.4</v>
      </c>
      <c r="E45" s="132">
        <v>65.2</v>
      </c>
      <c r="F45" s="132">
        <v>53.2</v>
      </c>
      <c r="G45" s="132">
        <v>45.1</v>
      </c>
      <c r="H45" s="132">
        <v>39.4</v>
      </c>
      <c r="I45" s="132">
        <v>35.1</v>
      </c>
      <c r="J45" s="132">
        <v>31.7</v>
      </c>
      <c r="K45" s="132">
        <v>29.1</v>
      </c>
      <c r="L45" s="132">
        <v>26.9</v>
      </c>
      <c r="M45" s="132">
        <v>25.1</v>
      </c>
      <c r="N45" s="132">
        <v>23.6</v>
      </c>
      <c r="O45" s="132">
        <v>22.3</v>
      </c>
      <c r="P45" s="132">
        <v>21.2</v>
      </c>
      <c r="Q45" s="132">
        <v>20.2</v>
      </c>
      <c r="R45" s="132">
        <v>19.3</v>
      </c>
      <c r="S45" s="132">
        <v>18.600000000000001</v>
      </c>
      <c r="T45" s="132">
        <v>17.899999999999999</v>
      </c>
      <c r="U45" s="132">
        <v>17.3</v>
      </c>
    </row>
    <row r="46" spans="1:21" x14ac:dyDescent="0.25">
      <c r="A46" s="85">
        <v>35</v>
      </c>
      <c r="B46" s="132">
        <v>250.4</v>
      </c>
      <c r="C46" s="132">
        <v>127.5</v>
      </c>
      <c r="D46" s="132">
        <v>86.6</v>
      </c>
      <c r="E46" s="132">
        <v>66.2</v>
      </c>
      <c r="F46" s="132">
        <v>53.9</v>
      </c>
      <c r="G46" s="132">
        <v>45.7</v>
      </c>
      <c r="H46" s="132">
        <v>39.9</v>
      </c>
      <c r="I46" s="132">
        <v>35.6</v>
      </c>
      <c r="J46" s="132">
        <v>32.200000000000003</v>
      </c>
      <c r="K46" s="132">
        <v>29.5</v>
      </c>
      <c r="L46" s="132">
        <v>27.3</v>
      </c>
      <c r="M46" s="132">
        <v>25.5</v>
      </c>
      <c r="N46" s="132">
        <v>23.9</v>
      </c>
      <c r="O46" s="132">
        <v>22.6</v>
      </c>
      <c r="P46" s="132">
        <v>21.5</v>
      </c>
      <c r="Q46" s="132">
        <v>20.5</v>
      </c>
      <c r="R46" s="132">
        <v>19.600000000000001</v>
      </c>
      <c r="S46" s="132">
        <v>18.8</v>
      </c>
      <c r="T46" s="132">
        <v>18.100000000000001</v>
      </c>
      <c r="U46" s="132">
        <v>17.5</v>
      </c>
    </row>
    <row r="47" spans="1:21" x14ac:dyDescent="0.25">
      <c r="A47" s="85">
        <v>36</v>
      </c>
      <c r="B47" s="132">
        <v>253.9</v>
      </c>
      <c r="C47" s="132">
        <v>129.30000000000001</v>
      </c>
      <c r="D47" s="132">
        <v>87.8</v>
      </c>
      <c r="E47" s="132">
        <v>67.099999999999994</v>
      </c>
      <c r="F47" s="132">
        <v>54.7</v>
      </c>
      <c r="G47" s="132">
        <v>46.4</v>
      </c>
      <c r="H47" s="132">
        <v>40.5</v>
      </c>
      <c r="I47" s="132">
        <v>36.1</v>
      </c>
      <c r="J47" s="132">
        <v>32.6</v>
      </c>
      <c r="K47" s="132">
        <v>29.9</v>
      </c>
      <c r="L47" s="132">
        <v>27.7</v>
      </c>
      <c r="M47" s="132">
        <v>25.8</v>
      </c>
      <c r="N47" s="132">
        <v>24.3</v>
      </c>
      <c r="O47" s="132">
        <v>22.9</v>
      </c>
      <c r="P47" s="132">
        <v>21.8</v>
      </c>
      <c r="Q47" s="132">
        <v>20.8</v>
      </c>
      <c r="R47" s="132">
        <v>19.899999999999999</v>
      </c>
      <c r="S47" s="132">
        <v>19.100000000000001</v>
      </c>
      <c r="T47" s="132">
        <v>18.399999999999999</v>
      </c>
      <c r="U47" s="132">
        <v>17.8</v>
      </c>
    </row>
    <row r="48" spans="1:21" x14ac:dyDescent="0.25">
      <c r="A48" s="85">
        <v>37</v>
      </c>
      <c r="B48" s="132">
        <v>257.39999999999998</v>
      </c>
      <c r="C48" s="132">
        <v>131.1</v>
      </c>
      <c r="D48" s="132">
        <v>89</v>
      </c>
      <c r="E48" s="132">
        <v>68</v>
      </c>
      <c r="F48" s="132">
        <v>55.4</v>
      </c>
      <c r="G48" s="132">
        <v>47</v>
      </c>
      <c r="H48" s="132">
        <v>41</v>
      </c>
      <c r="I48" s="132">
        <v>36.6</v>
      </c>
      <c r="J48" s="132">
        <v>33.1</v>
      </c>
      <c r="K48" s="132">
        <v>30.3</v>
      </c>
      <c r="L48" s="132">
        <v>28.1</v>
      </c>
      <c r="M48" s="132">
        <v>26.2</v>
      </c>
      <c r="N48" s="132">
        <v>24.6</v>
      </c>
      <c r="O48" s="132">
        <v>23.2</v>
      </c>
      <c r="P48" s="132">
        <v>22.1</v>
      </c>
      <c r="Q48" s="132">
        <v>21.1</v>
      </c>
      <c r="R48" s="132">
        <v>20.2</v>
      </c>
      <c r="S48" s="132">
        <v>19.399999999999999</v>
      </c>
      <c r="T48" s="132">
        <v>18.7</v>
      </c>
      <c r="U48" s="132">
        <v>18.100000000000001</v>
      </c>
    </row>
    <row r="49" spans="1:21" x14ac:dyDescent="0.25">
      <c r="A49" s="85">
        <v>38</v>
      </c>
      <c r="B49" s="132">
        <v>260.89999999999998</v>
      </c>
      <c r="C49" s="132">
        <v>132.9</v>
      </c>
      <c r="D49" s="132">
        <v>90.3</v>
      </c>
      <c r="E49" s="132">
        <v>69</v>
      </c>
      <c r="F49" s="132">
        <v>56.2</v>
      </c>
      <c r="G49" s="132">
        <v>47.7</v>
      </c>
      <c r="H49" s="132">
        <v>41.6</v>
      </c>
      <c r="I49" s="132">
        <v>37.1</v>
      </c>
      <c r="J49" s="132">
        <v>33.6</v>
      </c>
      <c r="K49" s="132">
        <v>30.8</v>
      </c>
      <c r="L49" s="132">
        <v>28.5</v>
      </c>
      <c r="M49" s="132">
        <v>26.6</v>
      </c>
      <c r="N49" s="132">
        <v>25</v>
      </c>
      <c r="O49" s="132">
        <v>23.6</v>
      </c>
      <c r="P49" s="132">
        <v>22.4</v>
      </c>
      <c r="Q49" s="132">
        <v>21.4</v>
      </c>
      <c r="R49" s="132">
        <v>20.5</v>
      </c>
      <c r="S49" s="132">
        <v>19.7</v>
      </c>
      <c r="T49" s="132">
        <v>19</v>
      </c>
      <c r="U49" s="132">
        <v>18.3</v>
      </c>
    </row>
    <row r="50" spans="1:21" x14ac:dyDescent="0.25">
      <c r="A50" s="85">
        <v>39</v>
      </c>
      <c r="B50" s="132">
        <v>264.5</v>
      </c>
      <c r="C50" s="132">
        <v>134.69999999999999</v>
      </c>
      <c r="D50" s="132">
        <v>91.5</v>
      </c>
      <c r="E50" s="132">
        <v>69.900000000000006</v>
      </c>
      <c r="F50" s="132">
        <v>57</v>
      </c>
      <c r="G50" s="132">
        <v>48.4</v>
      </c>
      <c r="H50" s="132">
        <v>42.2</v>
      </c>
      <c r="I50" s="132">
        <v>37.6</v>
      </c>
      <c r="J50" s="132">
        <v>34</v>
      </c>
      <c r="K50" s="132">
        <v>31.2</v>
      </c>
      <c r="L50" s="132">
        <v>28.9</v>
      </c>
      <c r="M50" s="132">
        <v>26.9</v>
      </c>
      <c r="N50" s="132">
        <v>25.3</v>
      </c>
      <c r="O50" s="132">
        <v>23.9</v>
      </c>
      <c r="P50" s="132">
        <v>22.7</v>
      </c>
      <c r="Q50" s="132">
        <v>21.7</v>
      </c>
      <c r="R50" s="132">
        <v>20.8</v>
      </c>
      <c r="S50" s="132">
        <v>20</v>
      </c>
      <c r="T50" s="132">
        <v>19.3</v>
      </c>
      <c r="U50" s="132">
        <v>18.600000000000001</v>
      </c>
    </row>
    <row r="51" spans="1:21" x14ac:dyDescent="0.25">
      <c r="A51" s="85">
        <v>40</v>
      </c>
      <c r="B51" s="132">
        <v>268.10000000000002</v>
      </c>
      <c r="C51" s="132">
        <v>136.6</v>
      </c>
      <c r="D51" s="132">
        <v>92.8</v>
      </c>
      <c r="E51" s="132">
        <v>70.900000000000006</v>
      </c>
      <c r="F51" s="132">
        <v>57.8</v>
      </c>
      <c r="G51" s="132">
        <v>49</v>
      </c>
      <c r="H51" s="132">
        <v>42.8</v>
      </c>
      <c r="I51" s="132">
        <v>38.1</v>
      </c>
      <c r="J51" s="132">
        <v>34.5</v>
      </c>
      <c r="K51" s="132">
        <v>31.6</v>
      </c>
      <c r="L51" s="132">
        <v>29.3</v>
      </c>
      <c r="M51" s="132">
        <v>27.3</v>
      </c>
      <c r="N51" s="132">
        <v>25.7</v>
      </c>
      <c r="O51" s="132">
        <v>24.3</v>
      </c>
      <c r="P51" s="132">
        <v>23.1</v>
      </c>
      <c r="Q51" s="132">
        <v>22</v>
      </c>
      <c r="R51" s="132">
        <v>21.1</v>
      </c>
      <c r="S51" s="132">
        <v>20.3</v>
      </c>
      <c r="T51" s="132">
        <v>19.600000000000001</v>
      </c>
      <c r="U51" s="132">
        <v>18.899999999999999</v>
      </c>
    </row>
    <row r="52" spans="1:21" x14ac:dyDescent="0.25">
      <c r="A52" s="85">
        <v>41</v>
      </c>
      <c r="B52" s="132">
        <v>271.8</v>
      </c>
      <c r="C52" s="132">
        <v>138.5</v>
      </c>
      <c r="D52" s="132">
        <v>94.1</v>
      </c>
      <c r="E52" s="132">
        <v>71.900000000000006</v>
      </c>
      <c r="F52" s="132">
        <v>58.6</v>
      </c>
      <c r="G52" s="132">
        <v>49.7</v>
      </c>
      <c r="H52" s="132">
        <v>43.4</v>
      </c>
      <c r="I52" s="132">
        <v>38.700000000000003</v>
      </c>
      <c r="J52" s="132">
        <v>35</v>
      </c>
      <c r="K52" s="132">
        <v>32.1</v>
      </c>
      <c r="L52" s="132">
        <v>29.7</v>
      </c>
      <c r="M52" s="132">
        <v>27.7</v>
      </c>
      <c r="N52" s="132">
        <v>26.1</v>
      </c>
      <c r="O52" s="132">
        <v>24.6</v>
      </c>
      <c r="P52" s="132">
        <v>23.4</v>
      </c>
      <c r="Q52" s="132">
        <v>22.3</v>
      </c>
      <c r="R52" s="132">
        <v>21.4</v>
      </c>
      <c r="S52" s="132">
        <v>20.6</v>
      </c>
      <c r="T52" s="132">
        <v>19.899999999999999</v>
      </c>
      <c r="U52" s="132">
        <v>19.2</v>
      </c>
    </row>
    <row r="53" spans="1:21" x14ac:dyDescent="0.25">
      <c r="A53" s="85">
        <v>42</v>
      </c>
      <c r="B53" s="132">
        <v>275.5</v>
      </c>
      <c r="C53" s="132">
        <v>140.4</v>
      </c>
      <c r="D53" s="132">
        <v>95.4</v>
      </c>
      <c r="E53" s="132">
        <v>72.900000000000006</v>
      </c>
      <c r="F53" s="132">
        <v>59.4</v>
      </c>
      <c r="G53" s="132">
        <v>50.4</v>
      </c>
      <c r="H53" s="132">
        <v>44</v>
      </c>
      <c r="I53" s="132">
        <v>39.200000000000003</v>
      </c>
      <c r="J53" s="132">
        <v>35.5</v>
      </c>
      <c r="K53" s="132">
        <v>32.5</v>
      </c>
      <c r="L53" s="132">
        <v>30.1</v>
      </c>
      <c r="M53" s="132">
        <v>28.1</v>
      </c>
      <c r="N53" s="132">
        <v>26.4</v>
      </c>
      <c r="O53" s="132">
        <v>25</v>
      </c>
      <c r="P53" s="132">
        <v>23.8</v>
      </c>
      <c r="Q53" s="132">
        <v>22.7</v>
      </c>
      <c r="R53" s="132">
        <v>21.7</v>
      </c>
      <c r="S53" s="132">
        <v>20.9</v>
      </c>
      <c r="T53" s="132">
        <v>20.2</v>
      </c>
      <c r="U53" s="132">
        <v>19.5</v>
      </c>
    </row>
    <row r="54" spans="1:21" x14ac:dyDescent="0.25">
      <c r="A54" s="85">
        <v>43</v>
      </c>
      <c r="B54" s="132">
        <v>279.3</v>
      </c>
      <c r="C54" s="132">
        <v>142.30000000000001</v>
      </c>
      <c r="D54" s="132">
        <v>96.7</v>
      </c>
      <c r="E54" s="132">
        <v>73.900000000000006</v>
      </c>
      <c r="F54" s="132">
        <v>60.2</v>
      </c>
      <c r="G54" s="132">
        <v>51.1</v>
      </c>
      <c r="H54" s="132">
        <v>44.6</v>
      </c>
      <c r="I54" s="132">
        <v>39.799999999999997</v>
      </c>
      <c r="J54" s="132">
        <v>36</v>
      </c>
      <c r="K54" s="132">
        <v>33</v>
      </c>
      <c r="L54" s="132">
        <v>30.6</v>
      </c>
      <c r="M54" s="132">
        <v>28.5</v>
      </c>
      <c r="N54" s="132">
        <v>26.8</v>
      </c>
      <c r="O54" s="132">
        <v>25.4</v>
      </c>
      <c r="P54" s="132">
        <v>24.1</v>
      </c>
      <c r="Q54" s="132">
        <v>23</v>
      </c>
      <c r="R54" s="132">
        <v>22.1</v>
      </c>
      <c r="S54" s="132">
        <v>21.2</v>
      </c>
      <c r="T54" s="132">
        <v>20.5</v>
      </c>
      <c r="U54" s="132">
        <v>19.8</v>
      </c>
    </row>
    <row r="55" spans="1:21" x14ac:dyDescent="0.25">
      <c r="A55" s="85">
        <v>44</v>
      </c>
      <c r="B55" s="132">
        <v>283.10000000000002</v>
      </c>
      <c r="C55" s="132">
        <v>144.30000000000001</v>
      </c>
      <c r="D55" s="132">
        <v>98</v>
      </c>
      <c r="E55" s="132">
        <v>74.900000000000006</v>
      </c>
      <c r="F55" s="132">
        <v>61</v>
      </c>
      <c r="G55" s="132">
        <v>51.8</v>
      </c>
      <c r="H55" s="132">
        <v>45.3</v>
      </c>
      <c r="I55" s="132">
        <v>40.299999999999997</v>
      </c>
      <c r="J55" s="132">
        <v>36.5</v>
      </c>
      <c r="K55" s="132">
        <v>33.5</v>
      </c>
      <c r="L55" s="132">
        <v>31</v>
      </c>
      <c r="M55" s="132">
        <v>29</v>
      </c>
      <c r="N55" s="132">
        <v>27.2</v>
      </c>
      <c r="O55" s="132">
        <v>25.8</v>
      </c>
      <c r="P55" s="132">
        <v>24.5</v>
      </c>
      <c r="Q55" s="132">
        <v>23.4</v>
      </c>
      <c r="R55" s="132">
        <v>22.4</v>
      </c>
      <c r="S55" s="132">
        <v>21.6</v>
      </c>
      <c r="T55" s="132">
        <v>20.8</v>
      </c>
      <c r="U55" s="132">
        <v>20.2</v>
      </c>
    </row>
    <row r="56" spans="1:21" x14ac:dyDescent="0.25">
      <c r="A56" s="85">
        <v>45</v>
      </c>
      <c r="B56" s="132">
        <v>287</v>
      </c>
      <c r="C56" s="132">
        <v>146.19999999999999</v>
      </c>
      <c r="D56" s="132">
        <v>99.3</v>
      </c>
      <c r="E56" s="132">
        <v>75.900000000000006</v>
      </c>
      <c r="F56" s="132">
        <v>61.9</v>
      </c>
      <c r="G56" s="132">
        <v>52.6</v>
      </c>
      <c r="H56" s="132">
        <v>45.9</v>
      </c>
      <c r="I56" s="132">
        <v>40.9</v>
      </c>
      <c r="J56" s="132">
        <v>37.1</v>
      </c>
      <c r="K56" s="132">
        <v>34</v>
      </c>
      <c r="L56" s="132">
        <v>31.5</v>
      </c>
      <c r="M56" s="132">
        <v>29.4</v>
      </c>
      <c r="N56" s="132">
        <v>27.6</v>
      </c>
      <c r="O56" s="132">
        <v>26.2</v>
      </c>
      <c r="P56" s="132">
        <v>24.9</v>
      </c>
      <c r="Q56" s="132">
        <v>23.8</v>
      </c>
      <c r="R56" s="132">
        <v>22.8</v>
      </c>
      <c r="S56" s="132">
        <v>21.9</v>
      </c>
      <c r="T56" s="132">
        <v>21.2</v>
      </c>
      <c r="U56" s="132">
        <v>20.5</v>
      </c>
    </row>
    <row r="57" spans="1:21" x14ac:dyDescent="0.25">
      <c r="A57" s="85">
        <v>46</v>
      </c>
      <c r="B57" s="132">
        <v>290.8</v>
      </c>
      <c r="C57" s="132">
        <v>148.19999999999999</v>
      </c>
      <c r="D57" s="132">
        <v>100.7</v>
      </c>
      <c r="E57" s="132">
        <v>77</v>
      </c>
      <c r="F57" s="132">
        <v>62.8</v>
      </c>
      <c r="G57" s="132">
        <v>53.3</v>
      </c>
      <c r="H57" s="132">
        <v>46.5</v>
      </c>
      <c r="I57" s="132">
        <v>41.5</v>
      </c>
      <c r="J57" s="132">
        <v>37.6</v>
      </c>
      <c r="K57" s="132">
        <v>34.5</v>
      </c>
      <c r="L57" s="132">
        <v>31.9</v>
      </c>
      <c r="M57" s="132">
        <v>29.8</v>
      </c>
      <c r="N57" s="132">
        <v>28.1</v>
      </c>
      <c r="O57" s="132">
        <v>26.6</v>
      </c>
      <c r="P57" s="132">
        <v>25.3</v>
      </c>
      <c r="Q57" s="132">
        <v>24.1</v>
      </c>
      <c r="R57" s="132">
        <v>23.2</v>
      </c>
      <c r="S57" s="132">
        <v>22.3</v>
      </c>
      <c r="T57" s="132">
        <v>21.5</v>
      </c>
      <c r="U57" s="132">
        <v>20.8</v>
      </c>
    </row>
    <row r="58" spans="1:21" x14ac:dyDescent="0.25">
      <c r="A58" s="85">
        <v>47</v>
      </c>
      <c r="B58" s="132">
        <v>294.8</v>
      </c>
      <c r="C58" s="132">
        <v>150.30000000000001</v>
      </c>
      <c r="D58" s="132">
        <v>102.1</v>
      </c>
      <c r="E58" s="132">
        <v>78</v>
      </c>
      <c r="F58" s="132">
        <v>63.6</v>
      </c>
      <c r="G58" s="132">
        <v>54</v>
      </c>
      <c r="H58" s="132">
        <v>47.2</v>
      </c>
      <c r="I58" s="132">
        <v>42.1</v>
      </c>
      <c r="J58" s="132">
        <v>38.200000000000003</v>
      </c>
      <c r="K58" s="132">
        <v>35</v>
      </c>
      <c r="L58" s="132">
        <v>32.4</v>
      </c>
      <c r="M58" s="132">
        <v>30.3</v>
      </c>
      <c r="N58" s="132">
        <v>28.5</v>
      </c>
      <c r="O58" s="132">
        <v>27</v>
      </c>
      <c r="P58" s="132">
        <v>25.7</v>
      </c>
      <c r="Q58" s="132">
        <v>24.5</v>
      </c>
      <c r="R58" s="132">
        <v>23.5</v>
      </c>
      <c r="S58" s="132">
        <v>22.7</v>
      </c>
      <c r="T58" s="132">
        <v>21.9</v>
      </c>
      <c r="U58" s="132">
        <v>21.2</v>
      </c>
    </row>
    <row r="59" spans="1:21" x14ac:dyDescent="0.25">
      <c r="A59" s="85">
        <v>48</v>
      </c>
      <c r="B59" s="132">
        <v>298.8</v>
      </c>
      <c r="C59" s="132">
        <v>152.30000000000001</v>
      </c>
      <c r="D59" s="132">
        <v>103.5</v>
      </c>
      <c r="E59" s="132">
        <v>79.099999999999994</v>
      </c>
      <c r="F59" s="132">
        <v>64.5</v>
      </c>
      <c r="G59" s="132">
        <v>54.8</v>
      </c>
      <c r="H59" s="132">
        <v>47.9</v>
      </c>
      <c r="I59" s="132">
        <v>42.7</v>
      </c>
      <c r="J59" s="132">
        <v>38.700000000000003</v>
      </c>
      <c r="K59" s="132">
        <v>35.5</v>
      </c>
      <c r="L59" s="132">
        <v>32.9</v>
      </c>
      <c r="M59" s="132">
        <v>30.8</v>
      </c>
      <c r="N59" s="132">
        <v>29</v>
      </c>
      <c r="O59" s="132">
        <v>27.4</v>
      </c>
      <c r="P59" s="132">
        <v>26.1</v>
      </c>
      <c r="Q59" s="132">
        <v>25</v>
      </c>
      <c r="R59" s="132">
        <v>23.9</v>
      </c>
      <c r="S59" s="132">
        <v>23.1</v>
      </c>
      <c r="T59" s="132">
        <v>22.3</v>
      </c>
      <c r="U59" s="132"/>
    </row>
    <row r="60" spans="1:21" x14ac:dyDescent="0.25">
      <c r="A60" s="85">
        <v>49</v>
      </c>
      <c r="B60" s="132">
        <v>302.89999999999998</v>
      </c>
      <c r="C60" s="132">
        <v>154.4</v>
      </c>
      <c r="D60" s="132">
        <v>105</v>
      </c>
      <c r="E60" s="132">
        <v>80.3</v>
      </c>
      <c r="F60" s="132">
        <v>65.5</v>
      </c>
      <c r="G60" s="132">
        <v>55.6</v>
      </c>
      <c r="H60" s="132">
        <v>48.6</v>
      </c>
      <c r="I60" s="132">
        <v>43.4</v>
      </c>
      <c r="J60" s="132">
        <v>39.299999999999997</v>
      </c>
      <c r="K60" s="132">
        <v>36.1</v>
      </c>
      <c r="L60" s="132">
        <v>33.5</v>
      </c>
      <c r="M60" s="132">
        <v>31.3</v>
      </c>
      <c r="N60" s="132">
        <v>29.5</v>
      </c>
      <c r="O60" s="132">
        <v>27.9</v>
      </c>
      <c r="P60" s="132">
        <v>26.5</v>
      </c>
      <c r="Q60" s="132">
        <v>25.4</v>
      </c>
      <c r="R60" s="132">
        <v>24.4</v>
      </c>
      <c r="S60" s="132">
        <v>23.5</v>
      </c>
      <c r="T60" s="132"/>
      <c r="U60" s="132"/>
    </row>
    <row r="61" spans="1:21" x14ac:dyDescent="0.25">
      <c r="A61" s="85">
        <v>50</v>
      </c>
      <c r="B61" s="132">
        <v>307.10000000000002</v>
      </c>
      <c r="C61" s="132">
        <v>156.6</v>
      </c>
      <c r="D61" s="132">
        <v>106.5</v>
      </c>
      <c r="E61" s="132">
        <v>81.400000000000006</v>
      </c>
      <c r="F61" s="132">
        <v>66.400000000000006</v>
      </c>
      <c r="G61" s="132">
        <v>56.5</v>
      </c>
      <c r="H61" s="132">
        <v>49.4</v>
      </c>
      <c r="I61" s="132">
        <v>44.1</v>
      </c>
      <c r="J61" s="132">
        <v>39.9</v>
      </c>
      <c r="K61" s="132">
        <v>36.700000000000003</v>
      </c>
      <c r="L61" s="132">
        <v>34</v>
      </c>
      <c r="M61" s="132">
        <v>31.8</v>
      </c>
      <c r="N61" s="132">
        <v>29.9</v>
      </c>
      <c r="O61" s="132">
        <v>28.4</v>
      </c>
      <c r="P61" s="132">
        <v>27</v>
      </c>
      <c r="Q61" s="132">
        <v>25.8</v>
      </c>
      <c r="R61" s="132">
        <v>24.8</v>
      </c>
      <c r="S61" s="132"/>
      <c r="T61" s="132"/>
      <c r="U61" s="132"/>
    </row>
    <row r="62" spans="1:21" x14ac:dyDescent="0.25">
      <c r="A62" s="85">
        <v>51</v>
      </c>
      <c r="B62" s="132">
        <v>311.3</v>
      </c>
      <c r="C62" s="132">
        <v>158.80000000000001</v>
      </c>
      <c r="D62" s="132">
        <v>108</v>
      </c>
      <c r="E62" s="132">
        <v>82.6</v>
      </c>
      <c r="F62" s="132">
        <v>67.400000000000006</v>
      </c>
      <c r="G62" s="132">
        <v>57.3</v>
      </c>
      <c r="H62" s="132">
        <v>50.1</v>
      </c>
      <c r="I62" s="132">
        <v>44.7</v>
      </c>
      <c r="J62" s="132">
        <v>40.6</v>
      </c>
      <c r="K62" s="132">
        <v>37.299999999999997</v>
      </c>
      <c r="L62" s="132">
        <v>34.6</v>
      </c>
      <c r="M62" s="132">
        <v>32.299999999999997</v>
      </c>
      <c r="N62" s="132">
        <v>30.5</v>
      </c>
      <c r="O62" s="132">
        <v>28.9</v>
      </c>
      <c r="P62" s="132">
        <v>27.5</v>
      </c>
      <c r="Q62" s="132">
        <v>26.3</v>
      </c>
      <c r="R62" s="132"/>
      <c r="S62" s="132"/>
      <c r="T62" s="132"/>
      <c r="U62" s="132"/>
    </row>
    <row r="63" spans="1:21" x14ac:dyDescent="0.25">
      <c r="A63" s="85">
        <v>52</v>
      </c>
      <c r="B63" s="132">
        <v>315.60000000000002</v>
      </c>
      <c r="C63" s="132">
        <v>161</v>
      </c>
      <c r="D63" s="132">
        <v>109.5</v>
      </c>
      <c r="E63" s="132">
        <v>83.8</v>
      </c>
      <c r="F63" s="132">
        <v>68.400000000000006</v>
      </c>
      <c r="G63" s="132">
        <v>58.2</v>
      </c>
      <c r="H63" s="132">
        <v>50.9</v>
      </c>
      <c r="I63" s="132">
        <v>45.4</v>
      </c>
      <c r="J63" s="132">
        <v>41.2</v>
      </c>
      <c r="K63" s="132">
        <v>37.9</v>
      </c>
      <c r="L63" s="132">
        <v>35.1</v>
      </c>
      <c r="M63" s="132">
        <v>32.9</v>
      </c>
      <c r="N63" s="132">
        <v>31</v>
      </c>
      <c r="O63" s="132">
        <v>29.4</v>
      </c>
      <c r="P63" s="132">
        <v>28</v>
      </c>
      <c r="Q63" s="132"/>
      <c r="R63" s="132"/>
      <c r="S63" s="132"/>
      <c r="T63" s="132"/>
      <c r="U63" s="132"/>
    </row>
    <row r="64" spans="1:21" x14ac:dyDescent="0.25">
      <c r="A64" s="85">
        <v>53</v>
      </c>
      <c r="B64" s="132">
        <v>319.89999999999998</v>
      </c>
      <c r="C64" s="132">
        <v>163.19999999999999</v>
      </c>
      <c r="D64" s="132">
        <v>111.1</v>
      </c>
      <c r="E64" s="132">
        <v>85</v>
      </c>
      <c r="F64" s="132">
        <v>69.400000000000006</v>
      </c>
      <c r="G64" s="132">
        <v>59.1</v>
      </c>
      <c r="H64" s="132">
        <v>51.7</v>
      </c>
      <c r="I64" s="132">
        <v>46.2</v>
      </c>
      <c r="J64" s="132">
        <v>41.9</v>
      </c>
      <c r="K64" s="132">
        <v>38.5</v>
      </c>
      <c r="L64" s="132">
        <v>35.700000000000003</v>
      </c>
      <c r="M64" s="132">
        <v>33.4</v>
      </c>
      <c r="N64" s="132">
        <v>31.5</v>
      </c>
      <c r="O64" s="132">
        <v>29.9</v>
      </c>
      <c r="P64" s="132"/>
      <c r="Q64" s="132"/>
      <c r="R64" s="132"/>
      <c r="S64" s="132"/>
      <c r="T64" s="132"/>
      <c r="U64" s="132"/>
    </row>
    <row r="65" spans="1:21" x14ac:dyDescent="0.25">
      <c r="A65" s="85">
        <v>54</v>
      </c>
      <c r="B65" s="132">
        <v>324.2</v>
      </c>
      <c r="C65" s="132">
        <v>165.5</v>
      </c>
      <c r="D65" s="132">
        <v>112.6</v>
      </c>
      <c r="E65" s="132">
        <v>86.2</v>
      </c>
      <c r="F65" s="132">
        <v>70.400000000000006</v>
      </c>
      <c r="G65" s="132">
        <v>59.9</v>
      </c>
      <c r="H65" s="132">
        <v>52.5</v>
      </c>
      <c r="I65" s="132">
        <v>46.9</v>
      </c>
      <c r="J65" s="132">
        <v>42.6</v>
      </c>
      <c r="K65" s="132">
        <v>39.1</v>
      </c>
      <c r="L65" s="132">
        <v>36.299999999999997</v>
      </c>
      <c r="M65" s="132">
        <v>34</v>
      </c>
      <c r="N65" s="132">
        <v>32.1</v>
      </c>
      <c r="O65" s="132"/>
      <c r="P65" s="132"/>
      <c r="Q65" s="132"/>
      <c r="R65" s="132"/>
      <c r="S65" s="132"/>
      <c r="T65" s="132"/>
      <c r="U65" s="132"/>
    </row>
    <row r="66" spans="1:21" x14ac:dyDescent="0.25">
      <c r="A66" s="85">
        <v>55</v>
      </c>
      <c r="B66" s="132">
        <v>328.6</v>
      </c>
      <c r="C66" s="132">
        <v>167.8</v>
      </c>
      <c r="D66" s="132">
        <v>114.2</v>
      </c>
      <c r="E66" s="132">
        <v>87.5</v>
      </c>
      <c r="F66" s="132">
        <v>71.5</v>
      </c>
      <c r="G66" s="132">
        <v>60.9</v>
      </c>
      <c r="H66" s="132">
        <v>53.3</v>
      </c>
      <c r="I66" s="132">
        <v>47.6</v>
      </c>
      <c r="J66" s="132">
        <v>43.2</v>
      </c>
      <c r="K66" s="132">
        <v>39.799999999999997</v>
      </c>
      <c r="L66" s="132">
        <v>36.9</v>
      </c>
      <c r="M66" s="132">
        <v>34.6</v>
      </c>
      <c r="N66" s="132"/>
      <c r="O66" s="132"/>
      <c r="P66" s="132"/>
      <c r="Q66" s="132"/>
      <c r="R66" s="132"/>
      <c r="S66" s="132"/>
      <c r="T66" s="132"/>
      <c r="U66" s="132"/>
    </row>
    <row r="67" spans="1:21" x14ac:dyDescent="0.25">
      <c r="A67" s="85">
        <v>56</v>
      </c>
      <c r="B67" s="132">
        <v>333.1</v>
      </c>
      <c r="C67" s="132">
        <v>170.2</v>
      </c>
      <c r="D67" s="132">
        <v>115.9</v>
      </c>
      <c r="E67" s="132">
        <v>88.8</v>
      </c>
      <c r="F67" s="132">
        <v>72.599999999999994</v>
      </c>
      <c r="G67" s="132">
        <v>61.8</v>
      </c>
      <c r="H67" s="132">
        <v>54.1</v>
      </c>
      <c r="I67" s="132">
        <v>48.4</v>
      </c>
      <c r="J67" s="132">
        <v>43.9</v>
      </c>
      <c r="K67" s="132">
        <v>40.4</v>
      </c>
      <c r="L67" s="132">
        <v>37.6</v>
      </c>
      <c r="M67" s="132"/>
      <c r="N67" s="132"/>
      <c r="O67" s="132"/>
      <c r="P67" s="132"/>
      <c r="Q67" s="132"/>
      <c r="R67" s="132"/>
      <c r="S67" s="132"/>
      <c r="T67" s="132"/>
      <c r="U67" s="132"/>
    </row>
    <row r="68" spans="1:21" x14ac:dyDescent="0.25">
      <c r="A68" s="85">
        <v>57</v>
      </c>
      <c r="B68" s="132">
        <v>337.7</v>
      </c>
      <c r="C68" s="132">
        <v>172.6</v>
      </c>
      <c r="D68" s="132">
        <v>117.6</v>
      </c>
      <c r="E68" s="132">
        <v>90.1</v>
      </c>
      <c r="F68" s="132">
        <v>73.7</v>
      </c>
      <c r="G68" s="132">
        <v>62.7</v>
      </c>
      <c r="H68" s="132">
        <v>55</v>
      </c>
      <c r="I68" s="132">
        <v>49.2</v>
      </c>
      <c r="J68" s="132">
        <v>44.7</v>
      </c>
      <c r="K68" s="132">
        <v>41.1</v>
      </c>
      <c r="L68" s="132"/>
      <c r="M68" s="132"/>
      <c r="N68" s="132"/>
      <c r="O68" s="132"/>
      <c r="P68" s="132"/>
      <c r="Q68" s="132"/>
      <c r="R68" s="132"/>
      <c r="S68" s="132"/>
      <c r="T68" s="132"/>
      <c r="U68" s="132"/>
    </row>
    <row r="69" spans="1:21" x14ac:dyDescent="0.25">
      <c r="A69" s="85">
        <v>58</v>
      </c>
      <c r="B69" s="132">
        <v>342.5</v>
      </c>
      <c r="C69" s="132">
        <v>175</v>
      </c>
      <c r="D69" s="132">
        <v>119.3</v>
      </c>
      <c r="E69" s="132">
        <v>91.5</v>
      </c>
      <c r="F69" s="132">
        <v>74.8</v>
      </c>
      <c r="G69" s="132">
        <v>63.7</v>
      </c>
      <c r="H69" s="132">
        <v>55.8</v>
      </c>
      <c r="I69" s="132">
        <v>50</v>
      </c>
      <c r="J69" s="132">
        <v>45.4</v>
      </c>
      <c r="K69" s="132"/>
      <c r="L69" s="132"/>
      <c r="M69" s="132"/>
      <c r="N69" s="132"/>
      <c r="O69" s="132"/>
      <c r="P69" s="132"/>
      <c r="Q69" s="132"/>
      <c r="R69" s="132"/>
      <c r="S69" s="132"/>
      <c r="T69" s="132"/>
      <c r="U69" s="132"/>
    </row>
    <row r="70" spans="1:21" x14ac:dyDescent="0.25">
      <c r="A70" s="85">
        <v>59</v>
      </c>
      <c r="B70" s="132">
        <v>347.3</v>
      </c>
      <c r="C70" s="132">
        <v>177.6</v>
      </c>
      <c r="D70" s="132">
        <v>121.1</v>
      </c>
      <c r="E70" s="132">
        <v>92.8</v>
      </c>
      <c r="F70" s="132">
        <v>76</v>
      </c>
      <c r="G70" s="132">
        <v>64.7</v>
      </c>
      <c r="H70" s="132">
        <v>56.7</v>
      </c>
      <c r="I70" s="132">
        <v>50.8</v>
      </c>
      <c r="J70" s="132"/>
      <c r="K70" s="132"/>
      <c r="L70" s="132"/>
      <c r="M70" s="132"/>
      <c r="N70" s="132"/>
      <c r="O70" s="132"/>
      <c r="P70" s="132"/>
      <c r="Q70" s="132"/>
      <c r="R70" s="132"/>
      <c r="S70" s="132"/>
      <c r="T70" s="132"/>
      <c r="U70" s="132"/>
    </row>
    <row r="71" spans="1:21" x14ac:dyDescent="0.25">
      <c r="A71" s="85">
        <v>60</v>
      </c>
      <c r="B71" s="132">
        <v>352.4</v>
      </c>
      <c r="C71" s="132">
        <v>180.2</v>
      </c>
      <c r="D71" s="132">
        <v>122.9</v>
      </c>
      <c r="E71" s="132">
        <v>94.3</v>
      </c>
      <c r="F71" s="132">
        <v>77.2</v>
      </c>
      <c r="G71" s="132">
        <v>65.8</v>
      </c>
      <c r="H71" s="132">
        <v>57.7</v>
      </c>
      <c r="I71" s="132"/>
      <c r="J71" s="132"/>
      <c r="K71" s="132"/>
      <c r="L71" s="132"/>
      <c r="M71" s="132"/>
      <c r="N71" s="132"/>
      <c r="O71" s="132"/>
      <c r="P71" s="132"/>
      <c r="Q71" s="132"/>
      <c r="R71" s="132"/>
      <c r="S71" s="132"/>
      <c r="T71" s="132"/>
      <c r="U71" s="132"/>
    </row>
    <row r="72" spans="1:21" x14ac:dyDescent="0.25">
      <c r="A72" s="85">
        <v>61</v>
      </c>
      <c r="B72" s="132">
        <v>357.6</v>
      </c>
      <c r="C72" s="132">
        <v>183</v>
      </c>
      <c r="D72" s="132">
        <v>124.8</v>
      </c>
      <c r="E72" s="132">
        <v>95.8</v>
      </c>
      <c r="F72" s="132">
        <v>78.400000000000006</v>
      </c>
      <c r="G72" s="132">
        <v>66.900000000000006</v>
      </c>
      <c r="H72" s="132"/>
      <c r="I72" s="132"/>
      <c r="J72" s="132"/>
      <c r="K72" s="132"/>
      <c r="L72" s="132"/>
      <c r="M72" s="132"/>
      <c r="N72" s="132"/>
      <c r="O72" s="132"/>
      <c r="P72" s="132"/>
      <c r="Q72" s="132"/>
      <c r="R72" s="132"/>
      <c r="S72" s="132"/>
      <c r="T72" s="132"/>
      <c r="U72" s="132"/>
    </row>
    <row r="73" spans="1:21" x14ac:dyDescent="0.25">
      <c r="A73" s="85">
        <v>62</v>
      </c>
      <c r="B73" s="132">
        <v>363.1</v>
      </c>
      <c r="C73" s="132">
        <v>185.8</v>
      </c>
      <c r="D73" s="132">
        <v>126.8</v>
      </c>
      <c r="E73" s="132">
        <v>97.3</v>
      </c>
      <c r="F73" s="132">
        <v>79.8</v>
      </c>
      <c r="G73" s="132"/>
      <c r="H73" s="132"/>
      <c r="I73" s="132"/>
      <c r="J73" s="132"/>
      <c r="K73" s="132"/>
      <c r="L73" s="132"/>
      <c r="M73" s="132"/>
      <c r="N73" s="132"/>
      <c r="O73" s="132"/>
      <c r="P73" s="132"/>
      <c r="Q73" s="132"/>
      <c r="R73" s="132"/>
      <c r="S73" s="132"/>
      <c r="T73" s="132"/>
      <c r="U73" s="132"/>
    </row>
    <row r="74" spans="1:21" x14ac:dyDescent="0.25">
      <c r="A74" s="85">
        <v>63</v>
      </c>
      <c r="B74" s="132">
        <v>368.8</v>
      </c>
      <c r="C74" s="132">
        <v>188.8</v>
      </c>
      <c r="D74" s="132">
        <v>128.9</v>
      </c>
      <c r="E74" s="132">
        <v>99</v>
      </c>
      <c r="F74" s="132"/>
      <c r="G74" s="132"/>
      <c r="H74" s="132"/>
      <c r="I74" s="132"/>
      <c r="J74" s="132"/>
      <c r="K74" s="132"/>
      <c r="L74" s="132"/>
      <c r="M74" s="132"/>
      <c r="N74" s="132"/>
      <c r="O74" s="132"/>
      <c r="P74" s="132"/>
      <c r="Q74" s="132"/>
      <c r="R74" s="132"/>
      <c r="S74" s="132"/>
      <c r="T74" s="132"/>
      <c r="U74" s="132"/>
    </row>
    <row r="75" spans="1:21" x14ac:dyDescent="0.25">
      <c r="A75" s="85">
        <v>64</v>
      </c>
      <c r="B75" s="132">
        <v>374.9</v>
      </c>
      <c r="C75" s="132">
        <v>192</v>
      </c>
      <c r="D75" s="132">
        <v>131.1</v>
      </c>
      <c r="E75" s="132"/>
      <c r="F75" s="132"/>
      <c r="G75" s="132"/>
      <c r="H75" s="132"/>
      <c r="I75" s="132"/>
      <c r="J75" s="132"/>
      <c r="K75" s="132"/>
      <c r="L75" s="132"/>
      <c r="M75" s="132"/>
      <c r="N75" s="132"/>
      <c r="O75" s="132"/>
      <c r="P75" s="132"/>
      <c r="Q75" s="132"/>
      <c r="R75" s="132"/>
      <c r="S75" s="132"/>
      <c r="T75" s="132"/>
      <c r="U75" s="132"/>
    </row>
    <row r="76" spans="1:21" x14ac:dyDescent="0.25">
      <c r="A76" s="85">
        <v>65</v>
      </c>
      <c r="B76" s="132">
        <v>381.2</v>
      </c>
      <c r="C76" s="132">
        <v>195.3</v>
      </c>
      <c r="D76" s="132"/>
      <c r="E76" s="132"/>
      <c r="F76" s="132"/>
      <c r="G76" s="132"/>
      <c r="H76" s="132"/>
      <c r="I76" s="132"/>
      <c r="J76" s="132"/>
      <c r="K76" s="132"/>
      <c r="L76" s="132"/>
      <c r="M76" s="132"/>
      <c r="N76" s="132"/>
      <c r="O76" s="132"/>
      <c r="P76" s="132"/>
      <c r="Q76" s="132"/>
      <c r="R76" s="132"/>
      <c r="S76" s="132"/>
      <c r="T76" s="132"/>
      <c r="U76" s="132"/>
    </row>
    <row r="77" spans="1:21" x14ac:dyDescent="0.25">
      <c r="A77" s="85">
        <v>66</v>
      </c>
      <c r="B77" s="132">
        <v>387.9</v>
      </c>
      <c r="C77" s="132"/>
      <c r="D77" s="132"/>
      <c r="E77" s="132"/>
      <c r="F77" s="132"/>
      <c r="G77" s="132"/>
      <c r="H77" s="132"/>
      <c r="I77" s="132"/>
      <c r="J77" s="132"/>
      <c r="K77" s="132"/>
      <c r="L77" s="132"/>
      <c r="M77" s="132"/>
      <c r="N77" s="132"/>
      <c r="O77" s="132"/>
      <c r="P77" s="132"/>
      <c r="Q77" s="132"/>
      <c r="R77" s="132"/>
      <c r="S77" s="132"/>
      <c r="T77" s="132"/>
      <c r="U77" s="132"/>
    </row>
  </sheetData>
  <sheetProtection algorithmName="SHA-512" hashValue="DXuUMGTnrsgha3G8IMS9csPXMjd/2P6HyjHzsLB4/hH54MszbWzfiL1Qd6hJvs/mrrGAl2YAGrvPznrP25foDA==" saltValue="bkI+sF2ffvDVKcLsMqFB9g==" spinCount="100000" sheet="1" objects="1" scenarios="1"/>
  <conditionalFormatting sqref="A26:A77">
    <cfRule type="expression" dxfId="471" priority="11" stopIfTrue="1">
      <formula>MOD(ROW(),2)=0</formula>
    </cfRule>
    <cfRule type="expression" dxfId="470" priority="12" stopIfTrue="1">
      <formula>MOD(ROW(),2)&lt;&gt;0</formula>
    </cfRule>
  </conditionalFormatting>
  <conditionalFormatting sqref="B26:U77">
    <cfRule type="expression" dxfId="469" priority="13" stopIfTrue="1">
      <formula>MOD(ROW(),2)=0</formula>
    </cfRule>
    <cfRule type="expression" dxfId="468" priority="14" stopIfTrue="1">
      <formula>MOD(ROW(),2)&lt;&gt;0</formula>
    </cfRule>
  </conditionalFormatting>
  <conditionalFormatting sqref="A6:A16 A18:A21">
    <cfRule type="expression" dxfId="467" priority="15" stopIfTrue="1">
      <formula>MOD(ROW(),2)=0</formula>
    </cfRule>
    <cfRule type="expression" dxfId="466" priority="16" stopIfTrue="1">
      <formula>MOD(ROW(),2)&lt;&gt;0</formula>
    </cfRule>
  </conditionalFormatting>
  <conditionalFormatting sqref="B6:U16 C17:U21">
    <cfRule type="expression" dxfId="465" priority="17" stopIfTrue="1">
      <formula>MOD(ROW(),2)=0</formula>
    </cfRule>
    <cfRule type="expression" dxfId="464" priority="18" stopIfTrue="1">
      <formula>MOD(ROW(),2)&lt;&gt;0</formula>
    </cfRule>
  </conditionalFormatting>
  <conditionalFormatting sqref="A17">
    <cfRule type="expression" dxfId="463" priority="9" stopIfTrue="1">
      <formula>MOD(ROW(),2)=0</formula>
    </cfRule>
    <cfRule type="expression" dxfId="462" priority="10" stopIfTrue="1">
      <formula>MOD(ROW(),2)&lt;&gt;0</formula>
    </cfRule>
  </conditionalFormatting>
  <conditionalFormatting sqref="B17">
    <cfRule type="expression" dxfId="461" priority="7" stopIfTrue="1">
      <formula>MOD(ROW(),2)=0</formula>
    </cfRule>
    <cfRule type="expression" dxfId="460" priority="8" stopIfTrue="1">
      <formula>MOD(ROW(),2)&lt;&gt;0</formula>
    </cfRule>
  </conditionalFormatting>
  <conditionalFormatting sqref="B18">
    <cfRule type="expression" dxfId="459" priority="5" stopIfTrue="1">
      <formula>MOD(ROW(),2)=0</formula>
    </cfRule>
    <cfRule type="expression" dxfId="458" priority="6" stopIfTrue="1">
      <formula>MOD(ROW(),2)&lt;&gt;0</formula>
    </cfRule>
  </conditionalFormatting>
  <conditionalFormatting sqref="B20:B21">
    <cfRule type="expression" dxfId="457" priority="3" stopIfTrue="1">
      <formula>MOD(ROW(),2)=0</formula>
    </cfRule>
    <cfRule type="expression" dxfId="456" priority="4" stopIfTrue="1">
      <formula>MOD(ROW(),2)&lt;&gt;0</formula>
    </cfRule>
  </conditionalFormatting>
  <conditionalFormatting sqref="B19">
    <cfRule type="expression" dxfId="455" priority="1" stopIfTrue="1">
      <formula>MOD(ROW(),2)=0</formula>
    </cfRule>
    <cfRule type="expression" dxfId="454" priority="2" stopIfTrue="1">
      <formula>MOD(ROW(),2)&lt;&gt;0</formula>
    </cfRule>
  </conditionalFormatting>
  <hyperlinks>
    <hyperlink ref="B24" location="Assumptions!A1" display="Assumptions" xr:uid="{1E101FB0-803A-49AD-AFF6-E2D5147FE0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D8DC4-E339-4DB0-80B5-8BC60ECAEA22}">
  <sheetPr codeName="Sheet104"/>
  <dimension ref="A1:V184"/>
  <sheetViews>
    <sheetView showGridLines="0" zoomScale="85" zoomScaleNormal="85" workbookViewId="0">
      <selection activeCell="A10" sqref="A10:XFD16"/>
    </sheetView>
  </sheetViews>
  <sheetFormatPr defaultColWidth="10" defaultRowHeight="13.2" x14ac:dyDescent="0.25"/>
  <cols>
    <col min="1" max="1" width="31.5546875" style="26" customWidth="1"/>
    <col min="2" max="21" width="22.5546875" style="26" customWidth="1"/>
    <col min="22" max="16384" width="10" style="26"/>
  </cols>
  <sheetData>
    <row r="1" spans="1:21" ht="21" x14ac:dyDescent="0.4">
      <c r="A1" s="39" t="s">
        <v>4</v>
      </c>
      <c r="B1" s="40"/>
      <c r="C1" s="40"/>
      <c r="D1" s="40"/>
      <c r="E1" s="40"/>
      <c r="F1" s="40"/>
      <c r="G1" s="40"/>
      <c r="H1" s="40"/>
      <c r="I1" s="40"/>
    </row>
    <row r="2" spans="1:21" ht="15.6" x14ac:dyDescent="0.3">
      <c r="A2" s="41" t="str">
        <f>IF(title="&gt; Enter workbook title here","Enter workbook title in Cover sheet",title)</f>
        <v>NHSPS_S - Consolidated Factor Spreadsheet</v>
      </c>
      <c r="B2" s="42"/>
      <c r="C2" s="42"/>
      <c r="D2" s="42"/>
      <c r="E2" s="42"/>
      <c r="F2" s="42"/>
      <c r="G2" s="42"/>
      <c r="H2" s="42"/>
      <c r="I2" s="42"/>
    </row>
    <row r="3" spans="1:21" ht="15.6" x14ac:dyDescent="0.3">
      <c r="A3" s="43" t="str">
        <f>TABLE_FACTOR_TYPE&amp;" - x-"&amp;TABLE_SERIES_NUMBER</f>
        <v>Added pension - x-719</v>
      </c>
      <c r="B3" s="42"/>
      <c r="C3" s="42"/>
      <c r="D3" s="42"/>
      <c r="E3" s="42"/>
      <c r="F3" s="42"/>
      <c r="G3" s="42"/>
      <c r="H3" s="42"/>
      <c r="I3" s="42"/>
    </row>
    <row r="4" spans="1:21" x14ac:dyDescent="0.25">
      <c r="A4" s="44"/>
    </row>
    <row r="6" spans="1:21" x14ac:dyDescent="0.25">
      <c r="A6" s="80" t="s">
        <v>24</v>
      </c>
      <c r="B6" s="81" t="s">
        <v>26</v>
      </c>
      <c r="C6" s="81"/>
      <c r="D6" s="81"/>
      <c r="E6" s="81"/>
      <c r="F6" s="81"/>
      <c r="G6" s="81"/>
      <c r="H6" s="81"/>
      <c r="I6" s="81"/>
      <c r="J6" s="81"/>
      <c r="K6" s="81"/>
      <c r="L6" s="81"/>
      <c r="M6" s="81"/>
      <c r="N6" s="81"/>
      <c r="O6" s="81"/>
      <c r="P6" s="81"/>
      <c r="Q6" s="81"/>
      <c r="R6" s="81"/>
      <c r="S6" s="81"/>
      <c r="T6" s="81"/>
      <c r="U6" s="81"/>
    </row>
    <row r="7" spans="1:21" x14ac:dyDescent="0.25">
      <c r="A7" s="82" t="s">
        <v>16</v>
      </c>
      <c r="B7" s="83" t="s">
        <v>46</v>
      </c>
      <c r="C7" s="83"/>
      <c r="D7" s="83"/>
      <c r="E7" s="83"/>
      <c r="F7" s="83"/>
      <c r="G7" s="83"/>
      <c r="H7" s="83"/>
      <c r="I7" s="83"/>
      <c r="J7" s="83"/>
      <c r="K7" s="83"/>
      <c r="L7" s="83"/>
      <c r="M7" s="83"/>
      <c r="N7" s="83"/>
      <c r="O7" s="83"/>
      <c r="P7" s="83"/>
      <c r="Q7" s="83"/>
      <c r="R7" s="83"/>
      <c r="S7" s="83"/>
      <c r="T7" s="83"/>
      <c r="U7" s="83"/>
    </row>
    <row r="8" spans="1:21" x14ac:dyDescent="0.25">
      <c r="A8" s="82" t="s">
        <v>49</v>
      </c>
      <c r="B8" s="83" t="s">
        <v>47</v>
      </c>
      <c r="C8" s="83"/>
      <c r="D8" s="83"/>
      <c r="E8" s="83"/>
      <c r="F8" s="83"/>
      <c r="G8" s="83"/>
      <c r="H8" s="83"/>
      <c r="I8" s="83"/>
      <c r="J8" s="83"/>
      <c r="K8" s="83"/>
      <c r="L8" s="83"/>
      <c r="M8" s="83"/>
      <c r="N8" s="83"/>
      <c r="O8" s="83"/>
      <c r="P8" s="83"/>
      <c r="Q8" s="83"/>
      <c r="R8" s="83"/>
      <c r="S8" s="83"/>
      <c r="T8" s="83"/>
      <c r="U8" s="83"/>
    </row>
    <row r="9" spans="1:21" x14ac:dyDescent="0.25">
      <c r="A9" s="82" t="s">
        <v>17</v>
      </c>
      <c r="B9" s="83" t="s">
        <v>557</v>
      </c>
      <c r="C9" s="83"/>
      <c r="D9" s="83"/>
      <c r="E9" s="83"/>
      <c r="F9" s="83"/>
      <c r="G9" s="83"/>
      <c r="H9" s="83"/>
      <c r="I9" s="83"/>
      <c r="J9" s="83"/>
      <c r="K9" s="83"/>
      <c r="L9" s="83"/>
      <c r="M9" s="83"/>
      <c r="N9" s="83"/>
      <c r="O9" s="83"/>
      <c r="P9" s="83"/>
      <c r="Q9" s="83"/>
      <c r="R9" s="83"/>
      <c r="S9" s="83"/>
      <c r="T9" s="83"/>
      <c r="U9" s="83"/>
    </row>
    <row r="10" spans="1:21" x14ac:dyDescent="0.25">
      <c r="A10" s="82" t="s">
        <v>2</v>
      </c>
      <c r="B10" s="83" t="s">
        <v>630</v>
      </c>
      <c r="C10" s="83"/>
      <c r="D10" s="83"/>
      <c r="E10" s="83"/>
      <c r="F10" s="83"/>
      <c r="G10" s="83"/>
      <c r="H10" s="83"/>
      <c r="I10" s="83"/>
      <c r="J10" s="83"/>
      <c r="K10" s="83"/>
      <c r="L10" s="83"/>
      <c r="M10" s="83"/>
      <c r="N10" s="83"/>
      <c r="O10" s="83"/>
      <c r="P10" s="83"/>
      <c r="Q10" s="83"/>
      <c r="R10" s="83"/>
      <c r="S10" s="83"/>
      <c r="T10" s="83"/>
      <c r="U10" s="83"/>
    </row>
    <row r="11" spans="1:21" x14ac:dyDescent="0.25">
      <c r="A11" s="82" t="s">
        <v>23</v>
      </c>
      <c r="B11" s="83" t="s">
        <v>312</v>
      </c>
      <c r="C11" s="83"/>
      <c r="D11" s="83"/>
      <c r="E11" s="83"/>
      <c r="F11" s="83"/>
      <c r="G11" s="83"/>
      <c r="H11" s="83"/>
      <c r="I11" s="83"/>
      <c r="J11" s="83"/>
      <c r="K11" s="83"/>
      <c r="L11" s="83"/>
      <c r="M11" s="83"/>
      <c r="N11" s="83"/>
      <c r="O11" s="83"/>
      <c r="P11" s="83"/>
      <c r="Q11" s="83"/>
      <c r="R11" s="83"/>
      <c r="S11" s="83"/>
      <c r="T11" s="83"/>
      <c r="U11" s="83"/>
    </row>
    <row r="12" spans="1:21" x14ac:dyDescent="0.25">
      <c r="A12" s="82" t="s">
        <v>262</v>
      </c>
      <c r="B12" s="83" t="s">
        <v>565</v>
      </c>
      <c r="C12" s="83"/>
      <c r="D12" s="83"/>
      <c r="E12" s="83"/>
      <c r="F12" s="83"/>
      <c r="G12" s="83"/>
      <c r="H12" s="83"/>
      <c r="I12" s="83"/>
      <c r="J12" s="83"/>
      <c r="K12" s="83"/>
      <c r="L12" s="83"/>
      <c r="M12" s="83"/>
      <c r="N12" s="83"/>
      <c r="O12" s="83"/>
      <c r="P12" s="83"/>
      <c r="Q12" s="83"/>
      <c r="R12" s="83"/>
      <c r="S12" s="83"/>
      <c r="T12" s="83"/>
      <c r="U12" s="83"/>
    </row>
    <row r="13" spans="1:21" x14ac:dyDescent="0.25">
      <c r="A13" s="82" t="s">
        <v>52</v>
      </c>
      <c r="B13" s="83">
        <v>0</v>
      </c>
      <c r="C13" s="83"/>
      <c r="D13" s="83"/>
      <c r="E13" s="83"/>
      <c r="F13" s="83"/>
      <c r="G13" s="83"/>
      <c r="H13" s="83"/>
      <c r="I13" s="83"/>
      <c r="J13" s="83"/>
      <c r="K13" s="83"/>
      <c r="L13" s="83"/>
      <c r="M13" s="83"/>
      <c r="N13" s="83"/>
      <c r="O13" s="83"/>
      <c r="P13" s="83"/>
      <c r="Q13" s="83"/>
      <c r="R13" s="83"/>
      <c r="S13" s="83"/>
      <c r="T13" s="83"/>
      <c r="U13" s="83"/>
    </row>
    <row r="14" spans="1:21" x14ac:dyDescent="0.25">
      <c r="A14" s="82" t="s">
        <v>18</v>
      </c>
      <c r="B14" s="83">
        <v>719</v>
      </c>
      <c r="C14" s="83"/>
      <c r="D14" s="83"/>
      <c r="E14" s="83"/>
      <c r="F14" s="83"/>
      <c r="G14" s="83"/>
      <c r="H14" s="83"/>
      <c r="I14" s="83"/>
      <c r="J14" s="83"/>
      <c r="K14" s="83"/>
      <c r="L14" s="83"/>
      <c r="M14" s="83"/>
      <c r="N14" s="83"/>
      <c r="O14" s="83"/>
      <c r="P14" s="83"/>
      <c r="Q14" s="83"/>
      <c r="R14" s="83"/>
      <c r="S14" s="83"/>
      <c r="T14" s="83"/>
      <c r="U14" s="83"/>
    </row>
    <row r="15" spans="1:21" x14ac:dyDescent="0.25">
      <c r="A15" s="82" t="s">
        <v>53</v>
      </c>
      <c r="B15" s="83" t="s">
        <v>631</v>
      </c>
      <c r="C15" s="83"/>
      <c r="D15" s="83"/>
      <c r="E15" s="83"/>
      <c r="F15" s="83"/>
      <c r="G15" s="83"/>
      <c r="H15" s="83"/>
      <c r="I15" s="83"/>
      <c r="J15" s="83"/>
      <c r="K15" s="83"/>
      <c r="L15" s="83"/>
      <c r="M15" s="83"/>
      <c r="N15" s="83"/>
      <c r="O15" s="83"/>
      <c r="P15" s="83"/>
      <c r="Q15" s="83"/>
      <c r="R15" s="83"/>
      <c r="S15" s="83"/>
      <c r="T15" s="83"/>
      <c r="U15" s="83"/>
    </row>
    <row r="16" spans="1:21" x14ac:dyDescent="0.25">
      <c r="A16" s="82" t="s">
        <v>54</v>
      </c>
      <c r="B16" s="83" t="s">
        <v>632</v>
      </c>
      <c r="C16" s="83"/>
      <c r="D16" s="83"/>
      <c r="E16" s="83"/>
      <c r="F16" s="83"/>
      <c r="G16" s="83"/>
      <c r="H16" s="83"/>
      <c r="I16" s="83"/>
      <c r="J16" s="83"/>
      <c r="K16" s="83"/>
      <c r="L16" s="83"/>
      <c r="M16" s="83"/>
      <c r="N16" s="83"/>
      <c r="O16" s="83"/>
      <c r="P16" s="83"/>
      <c r="Q16" s="83"/>
      <c r="R16" s="83"/>
      <c r="S16" s="83"/>
      <c r="T16" s="83"/>
      <c r="U16" s="83"/>
    </row>
    <row r="17" spans="1:21" x14ac:dyDescent="0.25">
      <c r="A17" s="77" t="s">
        <v>735</v>
      </c>
      <c r="B17" s="83" t="s">
        <v>755</v>
      </c>
      <c r="C17" s="83"/>
      <c r="D17" s="83"/>
      <c r="E17" s="83"/>
      <c r="F17" s="83"/>
      <c r="G17" s="83"/>
      <c r="H17" s="83"/>
      <c r="I17" s="83"/>
      <c r="J17" s="83"/>
      <c r="K17" s="83"/>
      <c r="L17" s="83"/>
      <c r="M17" s="83"/>
      <c r="N17" s="83"/>
      <c r="O17" s="83"/>
      <c r="P17" s="83"/>
      <c r="Q17" s="83"/>
      <c r="R17" s="83"/>
      <c r="S17" s="83"/>
      <c r="T17" s="83"/>
      <c r="U17" s="83"/>
    </row>
    <row r="18" spans="1:21" x14ac:dyDescent="0.25">
      <c r="A18" s="82" t="s">
        <v>19</v>
      </c>
      <c r="B18" s="90">
        <v>45202</v>
      </c>
      <c r="C18" s="83"/>
      <c r="D18" s="83"/>
      <c r="E18" s="83"/>
      <c r="F18" s="83"/>
      <c r="G18" s="83"/>
      <c r="H18" s="83"/>
      <c r="I18" s="83"/>
      <c r="J18" s="83"/>
      <c r="K18" s="83"/>
      <c r="L18" s="83"/>
      <c r="M18" s="83"/>
      <c r="N18" s="83"/>
      <c r="O18" s="83"/>
      <c r="P18" s="83"/>
      <c r="Q18" s="83"/>
      <c r="R18" s="83"/>
      <c r="S18" s="83"/>
      <c r="T18" s="83"/>
      <c r="U18" s="83"/>
    </row>
    <row r="19" spans="1:21" ht="26.4" x14ac:dyDescent="0.25">
      <c r="A19" s="82" t="s">
        <v>20</v>
      </c>
      <c r="B19" s="90">
        <v>45383</v>
      </c>
      <c r="C19" s="83"/>
      <c r="D19" s="83"/>
      <c r="E19" s="83"/>
      <c r="F19" s="83"/>
      <c r="G19" s="83"/>
      <c r="H19" s="83"/>
      <c r="I19" s="83"/>
      <c r="J19" s="83"/>
      <c r="K19" s="83"/>
      <c r="L19" s="83"/>
      <c r="M19" s="83"/>
      <c r="N19" s="83"/>
      <c r="O19" s="83"/>
      <c r="P19" s="83"/>
      <c r="Q19" s="83"/>
      <c r="R19" s="83"/>
      <c r="S19" s="83"/>
      <c r="T19" s="83"/>
      <c r="U19" s="83"/>
    </row>
    <row r="20" spans="1:21" x14ac:dyDescent="0.25">
      <c r="A20" s="82" t="s">
        <v>260</v>
      </c>
      <c r="B20" s="83" t="s">
        <v>725</v>
      </c>
      <c r="C20" s="83"/>
      <c r="D20" s="83"/>
      <c r="E20" s="83"/>
      <c r="F20" s="83"/>
      <c r="G20" s="83"/>
      <c r="H20" s="83"/>
      <c r="I20" s="83"/>
      <c r="J20" s="83"/>
      <c r="K20" s="83"/>
      <c r="L20" s="83"/>
      <c r="M20" s="83"/>
      <c r="N20" s="83"/>
      <c r="O20" s="83"/>
      <c r="P20" s="83"/>
      <c r="Q20" s="83"/>
      <c r="R20" s="83"/>
      <c r="S20" s="83"/>
      <c r="T20" s="83"/>
      <c r="U20" s="83"/>
    </row>
    <row r="21" spans="1:21" x14ac:dyDescent="0.25">
      <c r="A21" s="82" t="s">
        <v>804</v>
      </c>
      <c r="B21" s="83" t="s">
        <v>803</v>
      </c>
      <c r="C21" s="83"/>
      <c r="D21" s="83"/>
      <c r="E21" s="83"/>
      <c r="F21" s="83"/>
      <c r="G21" s="83"/>
      <c r="H21" s="83"/>
      <c r="I21" s="83"/>
      <c r="J21" s="83"/>
      <c r="K21" s="83"/>
      <c r="L21" s="83"/>
      <c r="M21" s="83"/>
      <c r="N21" s="83"/>
      <c r="O21" s="83"/>
      <c r="P21" s="83"/>
      <c r="Q21" s="83"/>
      <c r="R21" s="83"/>
      <c r="S21" s="83"/>
      <c r="T21" s="83"/>
      <c r="U21" s="83"/>
    </row>
    <row r="23" spans="1:21" x14ac:dyDescent="0.25">
      <c r="B23" s="107" t="str">
        <f>HYPERLINK("#'Factor List'!A1","Back to Factor List")</f>
        <v>Back to Factor List</v>
      </c>
    </row>
    <row r="24" spans="1:21" x14ac:dyDescent="0.25">
      <c r="B24" s="107" t="s">
        <v>797</v>
      </c>
    </row>
    <row r="26" spans="1:21" ht="26.4" x14ac:dyDescent="0.25">
      <c r="A26" s="84" t="s">
        <v>273</v>
      </c>
      <c r="B26" s="84" t="s">
        <v>568</v>
      </c>
      <c r="C26" s="84" t="s">
        <v>569</v>
      </c>
      <c r="D26" s="84" t="s">
        <v>570</v>
      </c>
      <c r="E26" s="84" t="s">
        <v>571</v>
      </c>
      <c r="F26" s="84" t="s">
        <v>572</v>
      </c>
      <c r="G26" s="84" t="s">
        <v>573</v>
      </c>
      <c r="H26" s="84" t="s">
        <v>574</v>
      </c>
      <c r="I26" s="84" t="s">
        <v>575</v>
      </c>
      <c r="J26" s="84" t="s">
        <v>576</v>
      </c>
      <c r="K26" s="84" t="s">
        <v>577</v>
      </c>
      <c r="L26" s="84" t="s">
        <v>578</v>
      </c>
      <c r="M26" s="84" t="s">
        <v>579</v>
      </c>
      <c r="N26" s="84" t="s">
        <v>580</v>
      </c>
      <c r="O26" s="84" t="s">
        <v>581</v>
      </c>
      <c r="P26" s="84" t="s">
        <v>582</v>
      </c>
      <c r="Q26" s="84" t="s">
        <v>583</v>
      </c>
      <c r="R26" s="84" t="s">
        <v>584</v>
      </c>
      <c r="S26" s="84" t="s">
        <v>585</v>
      </c>
      <c r="T26" s="84" t="s">
        <v>586</v>
      </c>
      <c r="U26" s="84" t="s">
        <v>587</v>
      </c>
    </row>
    <row r="27" spans="1:21" x14ac:dyDescent="0.25">
      <c r="A27" s="85">
        <v>16</v>
      </c>
      <c r="B27" s="132">
        <v>182.9</v>
      </c>
      <c r="C27" s="132">
        <v>93.2</v>
      </c>
      <c r="D27" s="132">
        <v>63.2</v>
      </c>
      <c r="E27" s="132">
        <v>48.3</v>
      </c>
      <c r="F27" s="132">
        <v>39.299999999999997</v>
      </c>
      <c r="G27" s="132">
        <v>33.4</v>
      </c>
      <c r="H27" s="132">
        <v>29.1</v>
      </c>
      <c r="I27" s="132">
        <v>25.9</v>
      </c>
      <c r="J27" s="132">
        <v>23.5</v>
      </c>
      <c r="K27" s="132">
        <v>21.5</v>
      </c>
      <c r="L27" s="132">
        <v>19.899999999999999</v>
      </c>
      <c r="M27" s="132">
        <v>18.5</v>
      </c>
      <c r="N27" s="132">
        <v>17.399999999999999</v>
      </c>
      <c r="O27" s="132">
        <v>16.399999999999999</v>
      </c>
      <c r="P27" s="132">
        <v>15.6</v>
      </c>
      <c r="Q27" s="132">
        <v>14.9</v>
      </c>
      <c r="R27" s="132">
        <v>14.2</v>
      </c>
      <c r="S27" s="132">
        <v>13.7</v>
      </c>
      <c r="T27" s="132">
        <v>13.2</v>
      </c>
      <c r="U27" s="132">
        <v>12.7</v>
      </c>
    </row>
    <row r="28" spans="1:21" x14ac:dyDescent="0.25">
      <c r="A28" s="85">
        <v>17</v>
      </c>
      <c r="B28" s="132">
        <v>185.9</v>
      </c>
      <c r="C28" s="132">
        <v>94.6</v>
      </c>
      <c r="D28" s="132">
        <v>64.3</v>
      </c>
      <c r="E28" s="132">
        <v>49.1</v>
      </c>
      <c r="F28" s="132">
        <v>40</v>
      </c>
      <c r="G28" s="132">
        <v>33.9</v>
      </c>
      <c r="H28" s="132">
        <v>29.6</v>
      </c>
      <c r="I28" s="132">
        <v>26.3</v>
      </c>
      <c r="J28" s="132">
        <v>23.8</v>
      </c>
      <c r="K28" s="132">
        <v>21.8</v>
      </c>
      <c r="L28" s="132">
        <v>20.2</v>
      </c>
      <c r="M28" s="132">
        <v>18.8</v>
      </c>
      <c r="N28" s="132">
        <v>17.7</v>
      </c>
      <c r="O28" s="132">
        <v>16.7</v>
      </c>
      <c r="P28" s="132">
        <v>15.8</v>
      </c>
      <c r="Q28" s="132">
        <v>15.1</v>
      </c>
      <c r="R28" s="132">
        <v>14.5</v>
      </c>
      <c r="S28" s="132">
        <v>13.9</v>
      </c>
      <c r="T28" s="132">
        <v>13.4</v>
      </c>
      <c r="U28" s="132">
        <v>12.9</v>
      </c>
    </row>
    <row r="29" spans="1:21" x14ac:dyDescent="0.25">
      <c r="A29" s="85">
        <v>18</v>
      </c>
      <c r="B29" s="132">
        <v>189</v>
      </c>
      <c r="C29" s="132">
        <v>96.2</v>
      </c>
      <c r="D29" s="132">
        <v>65.3</v>
      </c>
      <c r="E29" s="132">
        <v>49.9</v>
      </c>
      <c r="F29" s="132">
        <v>40.6</v>
      </c>
      <c r="G29" s="132">
        <v>34.5</v>
      </c>
      <c r="H29" s="132">
        <v>30.1</v>
      </c>
      <c r="I29" s="132">
        <v>26.8</v>
      </c>
      <c r="J29" s="132">
        <v>24.2</v>
      </c>
      <c r="K29" s="132">
        <v>22.2</v>
      </c>
      <c r="L29" s="132">
        <v>20.5</v>
      </c>
      <c r="M29" s="132">
        <v>19.100000000000001</v>
      </c>
      <c r="N29" s="132">
        <v>18</v>
      </c>
      <c r="O29" s="132">
        <v>17</v>
      </c>
      <c r="P29" s="132">
        <v>16.100000000000001</v>
      </c>
      <c r="Q29" s="132">
        <v>15.4</v>
      </c>
      <c r="R29" s="132">
        <v>14.7</v>
      </c>
      <c r="S29" s="132">
        <v>14.1</v>
      </c>
      <c r="T29" s="132">
        <v>13.6</v>
      </c>
      <c r="U29" s="132">
        <v>13.1</v>
      </c>
    </row>
    <row r="30" spans="1:21" x14ac:dyDescent="0.25">
      <c r="A30" s="85">
        <v>19</v>
      </c>
      <c r="B30" s="132">
        <v>192</v>
      </c>
      <c r="C30" s="132">
        <v>97.8</v>
      </c>
      <c r="D30" s="132">
        <v>66.400000000000006</v>
      </c>
      <c r="E30" s="132">
        <v>50.7</v>
      </c>
      <c r="F30" s="132">
        <v>41.3</v>
      </c>
      <c r="G30" s="132">
        <v>35</v>
      </c>
      <c r="H30" s="132">
        <v>30.6</v>
      </c>
      <c r="I30" s="132">
        <v>27.2</v>
      </c>
      <c r="J30" s="132">
        <v>24.6</v>
      </c>
      <c r="K30" s="132">
        <v>22.5</v>
      </c>
      <c r="L30" s="132">
        <v>20.9</v>
      </c>
      <c r="M30" s="132">
        <v>19.5</v>
      </c>
      <c r="N30" s="132">
        <v>18.3</v>
      </c>
      <c r="O30" s="132">
        <v>17.3</v>
      </c>
      <c r="P30" s="132">
        <v>16.399999999999999</v>
      </c>
      <c r="Q30" s="132">
        <v>15.6</v>
      </c>
      <c r="R30" s="132">
        <v>14.9</v>
      </c>
      <c r="S30" s="132">
        <v>14.3</v>
      </c>
      <c r="T30" s="132">
        <v>13.8</v>
      </c>
      <c r="U30" s="132">
        <v>13.3</v>
      </c>
    </row>
    <row r="31" spans="1:21" x14ac:dyDescent="0.25">
      <c r="A31" s="85">
        <v>20</v>
      </c>
      <c r="B31" s="132">
        <v>194.7</v>
      </c>
      <c r="C31" s="132">
        <v>99.2</v>
      </c>
      <c r="D31" s="132">
        <v>67.3</v>
      </c>
      <c r="E31" s="132">
        <v>51.4</v>
      </c>
      <c r="F31" s="132">
        <v>41.9</v>
      </c>
      <c r="G31" s="132">
        <v>35.5</v>
      </c>
      <c r="H31" s="132">
        <v>31</v>
      </c>
      <c r="I31" s="132">
        <v>27.6</v>
      </c>
      <c r="J31" s="132">
        <v>25</v>
      </c>
      <c r="K31" s="132">
        <v>22.9</v>
      </c>
      <c r="L31" s="132">
        <v>21.2</v>
      </c>
      <c r="M31" s="132">
        <v>19.7</v>
      </c>
      <c r="N31" s="132">
        <v>18.5</v>
      </c>
      <c r="O31" s="132">
        <v>17.5</v>
      </c>
      <c r="P31" s="132">
        <v>16.600000000000001</v>
      </c>
      <c r="Q31" s="132">
        <v>15.8</v>
      </c>
      <c r="R31" s="132">
        <v>15.2</v>
      </c>
      <c r="S31" s="132">
        <v>14.6</v>
      </c>
      <c r="T31" s="132">
        <v>14</v>
      </c>
      <c r="U31" s="132">
        <v>13.5</v>
      </c>
    </row>
    <row r="32" spans="1:21" x14ac:dyDescent="0.25">
      <c r="A32" s="85">
        <v>21</v>
      </c>
      <c r="B32" s="132">
        <v>197.5</v>
      </c>
      <c r="C32" s="132">
        <v>100.6</v>
      </c>
      <c r="D32" s="132">
        <v>68.3</v>
      </c>
      <c r="E32" s="132">
        <v>52.1</v>
      </c>
      <c r="F32" s="132">
        <v>42.5</v>
      </c>
      <c r="G32" s="132">
        <v>36</v>
      </c>
      <c r="H32" s="132">
        <v>31.4</v>
      </c>
      <c r="I32" s="132">
        <v>28</v>
      </c>
      <c r="J32" s="132">
        <v>25.3</v>
      </c>
      <c r="K32" s="132">
        <v>23.2</v>
      </c>
      <c r="L32" s="132">
        <v>21.5</v>
      </c>
      <c r="M32" s="132">
        <v>20</v>
      </c>
      <c r="N32" s="132">
        <v>18.8</v>
      </c>
      <c r="O32" s="132">
        <v>17.7</v>
      </c>
      <c r="P32" s="132">
        <v>16.8</v>
      </c>
      <c r="Q32" s="132">
        <v>16.100000000000001</v>
      </c>
      <c r="R32" s="132">
        <v>15.4</v>
      </c>
      <c r="S32" s="132">
        <v>14.8</v>
      </c>
      <c r="T32" s="132">
        <v>14.2</v>
      </c>
      <c r="U32" s="132">
        <v>13.7</v>
      </c>
    </row>
    <row r="33" spans="1:21" x14ac:dyDescent="0.25">
      <c r="A33" s="85">
        <v>22</v>
      </c>
      <c r="B33" s="132">
        <v>200.3</v>
      </c>
      <c r="C33" s="132">
        <v>102</v>
      </c>
      <c r="D33" s="132">
        <v>69.2</v>
      </c>
      <c r="E33" s="132">
        <v>52.9</v>
      </c>
      <c r="F33" s="132">
        <v>43.1</v>
      </c>
      <c r="G33" s="132">
        <v>36.5</v>
      </c>
      <c r="H33" s="132">
        <v>31.9</v>
      </c>
      <c r="I33" s="132">
        <v>28.4</v>
      </c>
      <c r="J33" s="132">
        <v>25.7</v>
      </c>
      <c r="K33" s="132">
        <v>23.5</v>
      </c>
      <c r="L33" s="132">
        <v>21.8</v>
      </c>
      <c r="M33" s="132">
        <v>20.3</v>
      </c>
      <c r="N33" s="132">
        <v>19.100000000000001</v>
      </c>
      <c r="O33" s="132">
        <v>18</v>
      </c>
      <c r="P33" s="132">
        <v>17.100000000000001</v>
      </c>
      <c r="Q33" s="132">
        <v>16.3</v>
      </c>
      <c r="R33" s="132">
        <v>15.6</v>
      </c>
      <c r="S33" s="132">
        <v>15</v>
      </c>
      <c r="T33" s="132">
        <v>14.4</v>
      </c>
      <c r="U33" s="132">
        <v>13.9</v>
      </c>
    </row>
    <row r="34" spans="1:21" x14ac:dyDescent="0.25">
      <c r="A34" s="85">
        <v>23</v>
      </c>
      <c r="B34" s="132">
        <v>203.1</v>
      </c>
      <c r="C34" s="132">
        <v>103.4</v>
      </c>
      <c r="D34" s="132">
        <v>70.2</v>
      </c>
      <c r="E34" s="132">
        <v>53.6</v>
      </c>
      <c r="F34" s="132">
        <v>43.7</v>
      </c>
      <c r="G34" s="132">
        <v>37.1</v>
      </c>
      <c r="H34" s="132">
        <v>32.299999999999997</v>
      </c>
      <c r="I34" s="132">
        <v>28.8</v>
      </c>
      <c r="J34" s="132">
        <v>26</v>
      </c>
      <c r="K34" s="132">
        <v>23.9</v>
      </c>
      <c r="L34" s="132">
        <v>22.1</v>
      </c>
      <c r="M34" s="132">
        <v>20.6</v>
      </c>
      <c r="N34" s="132">
        <v>19.3</v>
      </c>
      <c r="O34" s="132">
        <v>18.3</v>
      </c>
      <c r="P34" s="132">
        <v>17.3</v>
      </c>
      <c r="Q34" s="132">
        <v>16.5</v>
      </c>
      <c r="R34" s="132">
        <v>15.8</v>
      </c>
      <c r="S34" s="132">
        <v>15.2</v>
      </c>
      <c r="T34" s="132">
        <v>14.6</v>
      </c>
      <c r="U34" s="132">
        <v>14.1</v>
      </c>
    </row>
    <row r="35" spans="1:21" x14ac:dyDescent="0.25">
      <c r="A35" s="85">
        <v>24</v>
      </c>
      <c r="B35" s="132">
        <v>205.9</v>
      </c>
      <c r="C35" s="132">
        <v>104.9</v>
      </c>
      <c r="D35" s="132">
        <v>71.2</v>
      </c>
      <c r="E35" s="132">
        <v>54.4</v>
      </c>
      <c r="F35" s="132">
        <v>44.3</v>
      </c>
      <c r="G35" s="132">
        <v>37.6</v>
      </c>
      <c r="H35" s="132">
        <v>32.799999999999997</v>
      </c>
      <c r="I35" s="132">
        <v>29.2</v>
      </c>
      <c r="J35" s="132">
        <v>26.4</v>
      </c>
      <c r="K35" s="132">
        <v>24.2</v>
      </c>
      <c r="L35" s="132">
        <v>22.4</v>
      </c>
      <c r="M35" s="132">
        <v>20.9</v>
      </c>
      <c r="N35" s="132">
        <v>19.600000000000001</v>
      </c>
      <c r="O35" s="132">
        <v>18.5</v>
      </c>
      <c r="P35" s="132">
        <v>17.600000000000001</v>
      </c>
      <c r="Q35" s="132">
        <v>16.8</v>
      </c>
      <c r="R35" s="132">
        <v>16</v>
      </c>
      <c r="S35" s="132">
        <v>15.4</v>
      </c>
      <c r="T35" s="132">
        <v>14.8</v>
      </c>
      <c r="U35" s="132">
        <v>14.3</v>
      </c>
    </row>
    <row r="36" spans="1:21" x14ac:dyDescent="0.25">
      <c r="A36" s="85">
        <v>25</v>
      </c>
      <c r="B36" s="132">
        <v>208.8</v>
      </c>
      <c r="C36" s="132">
        <v>106.3</v>
      </c>
      <c r="D36" s="132">
        <v>72.2</v>
      </c>
      <c r="E36" s="132">
        <v>55.1</v>
      </c>
      <c r="F36" s="132">
        <v>44.9</v>
      </c>
      <c r="G36" s="132">
        <v>38.1</v>
      </c>
      <c r="H36" s="132">
        <v>33.200000000000003</v>
      </c>
      <c r="I36" s="132">
        <v>29.6</v>
      </c>
      <c r="J36" s="132">
        <v>26.8</v>
      </c>
      <c r="K36" s="132">
        <v>24.5</v>
      </c>
      <c r="L36" s="132">
        <v>22.7</v>
      </c>
      <c r="M36" s="132">
        <v>21.2</v>
      </c>
      <c r="N36" s="132">
        <v>19.899999999999999</v>
      </c>
      <c r="O36" s="132">
        <v>18.8</v>
      </c>
      <c r="P36" s="132">
        <v>17.8</v>
      </c>
      <c r="Q36" s="132">
        <v>17</v>
      </c>
      <c r="R36" s="132">
        <v>16.3</v>
      </c>
      <c r="S36" s="132">
        <v>15.6</v>
      </c>
      <c r="T36" s="132">
        <v>15</v>
      </c>
      <c r="U36" s="132">
        <v>14.5</v>
      </c>
    </row>
    <row r="37" spans="1:21" x14ac:dyDescent="0.25">
      <c r="A37" s="85">
        <v>26</v>
      </c>
      <c r="B37" s="132">
        <v>211.7</v>
      </c>
      <c r="C37" s="132">
        <v>107.8</v>
      </c>
      <c r="D37" s="132">
        <v>73.2</v>
      </c>
      <c r="E37" s="132">
        <v>55.9</v>
      </c>
      <c r="F37" s="132">
        <v>45.5</v>
      </c>
      <c r="G37" s="132">
        <v>38.6</v>
      </c>
      <c r="H37" s="132">
        <v>33.700000000000003</v>
      </c>
      <c r="I37" s="132">
        <v>30</v>
      </c>
      <c r="J37" s="132">
        <v>27.2</v>
      </c>
      <c r="K37" s="132">
        <v>24.9</v>
      </c>
      <c r="L37" s="132">
        <v>23</v>
      </c>
      <c r="M37" s="132">
        <v>21.5</v>
      </c>
      <c r="N37" s="132">
        <v>20.2</v>
      </c>
      <c r="O37" s="132">
        <v>19</v>
      </c>
      <c r="P37" s="132">
        <v>18.100000000000001</v>
      </c>
      <c r="Q37" s="132">
        <v>17.2</v>
      </c>
      <c r="R37" s="132">
        <v>16.5</v>
      </c>
      <c r="S37" s="132">
        <v>15.8</v>
      </c>
      <c r="T37" s="132">
        <v>15.3</v>
      </c>
      <c r="U37" s="132">
        <v>14.7</v>
      </c>
    </row>
    <row r="38" spans="1:21" x14ac:dyDescent="0.25">
      <c r="A38" s="85">
        <v>27</v>
      </c>
      <c r="B38" s="132">
        <v>214.7</v>
      </c>
      <c r="C38" s="132">
        <v>109.3</v>
      </c>
      <c r="D38" s="132">
        <v>74.2</v>
      </c>
      <c r="E38" s="132">
        <v>56.7</v>
      </c>
      <c r="F38" s="132">
        <v>46.2</v>
      </c>
      <c r="G38" s="132">
        <v>39.200000000000003</v>
      </c>
      <c r="H38" s="132">
        <v>34.200000000000003</v>
      </c>
      <c r="I38" s="132">
        <v>30.5</v>
      </c>
      <c r="J38" s="132">
        <v>27.5</v>
      </c>
      <c r="K38" s="132">
        <v>25.2</v>
      </c>
      <c r="L38" s="132">
        <v>23.3</v>
      </c>
      <c r="M38" s="132">
        <v>21.8</v>
      </c>
      <c r="N38" s="132">
        <v>20.399999999999999</v>
      </c>
      <c r="O38" s="132">
        <v>19.3</v>
      </c>
      <c r="P38" s="132">
        <v>18.3</v>
      </c>
      <c r="Q38" s="132">
        <v>17.5</v>
      </c>
      <c r="R38" s="132">
        <v>16.7</v>
      </c>
      <c r="S38" s="132">
        <v>16.100000000000001</v>
      </c>
      <c r="T38" s="132">
        <v>15.5</v>
      </c>
      <c r="U38" s="132">
        <v>15</v>
      </c>
    </row>
    <row r="39" spans="1:21" x14ac:dyDescent="0.25">
      <c r="A39" s="85">
        <v>28</v>
      </c>
      <c r="B39" s="132">
        <v>217.7</v>
      </c>
      <c r="C39" s="132">
        <v>110.9</v>
      </c>
      <c r="D39" s="132">
        <v>75.3</v>
      </c>
      <c r="E39" s="132">
        <v>57.5</v>
      </c>
      <c r="F39" s="132">
        <v>46.8</v>
      </c>
      <c r="G39" s="132">
        <v>39.700000000000003</v>
      </c>
      <c r="H39" s="132">
        <v>34.700000000000003</v>
      </c>
      <c r="I39" s="132">
        <v>30.9</v>
      </c>
      <c r="J39" s="132">
        <v>27.9</v>
      </c>
      <c r="K39" s="132">
        <v>25.6</v>
      </c>
      <c r="L39" s="132">
        <v>23.7</v>
      </c>
      <c r="M39" s="132">
        <v>22.1</v>
      </c>
      <c r="N39" s="132">
        <v>20.7</v>
      </c>
      <c r="O39" s="132">
        <v>19.600000000000001</v>
      </c>
      <c r="P39" s="132">
        <v>18.600000000000001</v>
      </c>
      <c r="Q39" s="132">
        <v>17.7</v>
      </c>
      <c r="R39" s="132">
        <v>17</v>
      </c>
      <c r="S39" s="132">
        <v>16.3</v>
      </c>
      <c r="T39" s="132">
        <v>15.7</v>
      </c>
      <c r="U39" s="132">
        <v>15.2</v>
      </c>
    </row>
    <row r="40" spans="1:21" x14ac:dyDescent="0.25">
      <c r="A40" s="85">
        <v>29</v>
      </c>
      <c r="B40" s="132">
        <v>220.8</v>
      </c>
      <c r="C40" s="132">
        <v>112.4</v>
      </c>
      <c r="D40" s="132">
        <v>76.3</v>
      </c>
      <c r="E40" s="132">
        <v>58.3</v>
      </c>
      <c r="F40" s="132">
        <v>47.5</v>
      </c>
      <c r="G40" s="132">
        <v>40.299999999999997</v>
      </c>
      <c r="H40" s="132">
        <v>35.200000000000003</v>
      </c>
      <c r="I40" s="132">
        <v>31.3</v>
      </c>
      <c r="J40" s="132">
        <v>28.3</v>
      </c>
      <c r="K40" s="132">
        <v>26</v>
      </c>
      <c r="L40" s="132">
        <v>24</v>
      </c>
      <c r="M40" s="132">
        <v>22.4</v>
      </c>
      <c r="N40" s="132">
        <v>21</v>
      </c>
      <c r="O40" s="132">
        <v>19.899999999999999</v>
      </c>
      <c r="P40" s="132">
        <v>18.899999999999999</v>
      </c>
      <c r="Q40" s="132">
        <v>18</v>
      </c>
      <c r="R40" s="132">
        <v>17.2</v>
      </c>
      <c r="S40" s="132">
        <v>16.5</v>
      </c>
      <c r="T40" s="132">
        <v>15.9</v>
      </c>
      <c r="U40" s="132">
        <v>15.4</v>
      </c>
    </row>
    <row r="41" spans="1:21" x14ac:dyDescent="0.25">
      <c r="A41" s="85">
        <v>30</v>
      </c>
      <c r="B41" s="132">
        <v>223.8</v>
      </c>
      <c r="C41" s="132">
        <v>114</v>
      </c>
      <c r="D41" s="132">
        <v>77.400000000000006</v>
      </c>
      <c r="E41" s="132">
        <v>59.1</v>
      </c>
      <c r="F41" s="132">
        <v>48.2</v>
      </c>
      <c r="G41" s="132">
        <v>40.9</v>
      </c>
      <c r="H41" s="132">
        <v>35.700000000000003</v>
      </c>
      <c r="I41" s="132">
        <v>31.8</v>
      </c>
      <c r="J41" s="132">
        <v>28.7</v>
      </c>
      <c r="K41" s="132">
        <v>26.3</v>
      </c>
      <c r="L41" s="132">
        <v>24.4</v>
      </c>
      <c r="M41" s="132">
        <v>22.7</v>
      </c>
      <c r="N41" s="132">
        <v>21.3</v>
      </c>
      <c r="O41" s="132">
        <v>20.2</v>
      </c>
      <c r="P41" s="132">
        <v>19.100000000000001</v>
      </c>
      <c r="Q41" s="132">
        <v>18.2</v>
      </c>
      <c r="R41" s="132">
        <v>17.5</v>
      </c>
      <c r="S41" s="132">
        <v>16.8</v>
      </c>
      <c r="T41" s="132">
        <v>16.2</v>
      </c>
      <c r="U41" s="132">
        <v>15.6</v>
      </c>
    </row>
    <row r="42" spans="1:21" x14ac:dyDescent="0.25">
      <c r="A42" s="85">
        <v>31</v>
      </c>
      <c r="B42" s="132">
        <v>227</v>
      </c>
      <c r="C42" s="132">
        <v>115.6</v>
      </c>
      <c r="D42" s="132">
        <v>78.5</v>
      </c>
      <c r="E42" s="132">
        <v>59.9</v>
      </c>
      <c r="F42" s="132">
        <v>48.8</v>
      </c>
      <c r="G42" s="132">
        <v>41.4</v>
      </c>
      <c r="H42" s="132">
        <v>36.200000000000003</v>
      </c>
      <c r="I42" s="132">
        <v>32.200000000000003</v>
      </c>
      <c r="J42" s="132">
        <v>29.1</v>
      </c>
      <c r="K42" s="132">
        <v>26.7</v>
      </c>
      <c r="L42" s="132">
        <v>24.7</v>
      </c>
      <c r="M42" s="132">
        <v>23</v>
      </c>
      <c r="N42" s="132">
        <v>21.6</v>
      </c>
      <c r="O42" s="132">
        <v>20.399999999999999</v>
      </c>
      <c r="P42" s="132">
        <v>19.399999999999999</v>
      </c>
      <c r="Q42" s="132">
        <v>18.5</v>
      </c>
      <c r="R42" s="132">
        <v>17.7</v>
      </c>
      <c r="S42" s="132">
        <v>17</v>
      </c>
      <c r="T42" s="132">
        <v>16.399999999999999</v>
      </c>
      <c r="U42" s="132">
        <v>15.8</v>
      </c>
    </row>
    <row r="43" spans="1:21" x14ac:dyDescent="0.25">
      <c r="A43" s="85">
        <v>32</v>
      </c>
      <c r="B43" s="132">
        <v>230.1</v>
      </c>
      <c r="C43" s="132">
        <v>117.2</v>
      </c>
      <c r="D43" s="132">
        <v>79.599999999999994</v>
      </c>
      <c r="E43" s="132">
        <v>60.8</v>
      </c>
      <c r="F43" s="132">
        <v>49.5</v>
      </c>
      <c r="G43" s="132">
        <v>42</v>
      </c>
      <c r="H43" s="132">
        <v>36.700000000000003</v>
      </c>
      <c r="I43" s="132">
        <v>32.700000000000003</v>
      </c>
      <c r="J43" s="132">
        <v>29.6</v>
      </c>
      <c r="K43" s="132">
        <v>27.1</v>
      </c>
      <c r="L43" s="132">
        <v>25</v>
      </c>
      <c r="M43" s="132">
        <v>23.4</v>
      </c>
      <c r="N43" s="132">
        <v>21.9</v>
      </c>
      <c r="O43" s="132">
        <v>20.7</v>
      </c>
      <c r="P43" s="132">
        <v>19.7</v>
      </c>
      <c r="Q43" s="132">
        <v>18.8</v>
      </c>
      <c r="R43" s="132">
        <v>18</v>
      </c>
      <c r="S43" s="132">
        <v>17.3</v>
      </c>
      <c r="T43" s="132">
        <v>16.600000000000001</v>
      </c>
      <c r="U43" s="132">
        <v>16.100000000000001</v>
      </c>
    </row>
    <row r="44" spans="1:21" x14ac:dyDescent="0.25">
      <c r="A44" s="85">
        <v>33</v>
      </c>
      <c r="B44" s="132">
        <v>233.3</v>
      </c>
      <c r="C44" s="132">
        <v>118.8</v>
      </c>
      <c r="D44" s="132">
        <v>80.7</v>
      </c>
      <c r="E44" s="132">
        <v>61.6</v>
      </c>
      <c r="F44" s="132">
        <v>50.2</v>
      </c>
      <c r="G44" s="132">
        <v>42.6</v>
      </c>
      <c r="H44" s="132">
        <v>37.200000000000003</v>
      </c>
      <c r="I44" s="132">
        <v>33.1</v>
      </c>
      <c r="J44" s="132">
        <v>30</v>
      </c>
      <c r="K44" s="132">
        <v>27.5</v>
      </c>
      <c r="L44" s="132">
        <v>25.4</v>
      </c>
      <c r="M44" s="132">
        <v>23.7</v>
      </c>
      <c r="N44" s="132">
        <v>22.3</v>
      </c>
      <c r="O44" s="132">
        <v>21</v>
      </c>
      <c r="P44" s="132">
        <v>20</v>
      </c>
      <c r="Q44" s="132">
        <v>19</v>
      </c>
      <c r="R44" s="132">
        <v>18.2</v>
      </c>
      <c r="S44" s="132">
        <v>17.5</v>
      </c>
      <c r="T44" s="132">
        <v>16.899999999999999</v>
      </c>
      <c r="U44" s="132">
        <v>16.3</v>
      </c>
    </row>
    <row r="45" spans="1:21" x14ac:dyDescent="0.25">
      <c r="A45" s="85">
        <v>34</v>
      </c>
      <c r="B45" s="132">
        <v>236.5</v>
      </c>
      <c r="C45" s="132">
        <v>120.5</v>
      </c>
      <c r="D45" s="132">
        <v>81.8</v>
      </c>
      <c r="E45" s="132">
        <v>62.5</v>
      </c>
      <c r="F45" s="132">
        <v>50.9</v>
      </c>
      <c r="G45" s="132">
        <v>43.2</v>
      </c>
      <c r="H45" s="132">
        <v>37.700000000000003</v>
      </c>
      <c r="I45" s="132">
        <v>33.6</v>
      </c>
      <c r="J45" s="132">
        <v>30.4</v>
      </c>
      <c r="K45" s="132">
        <v>27.8</v>
      </c>
      <c r="L45" s="132">
        <v>25.8</v>
      </c>
      <c r="M45" s="132">
        <v>24</v>
      </c>
      <c r="N45" s="132">
        <v>22.6</v>
      </c>
      <c r="O45" s="132">
        <v>21.3</v>
      </c>
      <c r="P45" s="132">
        <v>20.3</v>
      </c>
      <c r="Q45" s="132">
        <v>19.3</v>
      </c>
      <c r="R45" s="132">
        <v>18.5</v>
      </c>
      <c r="S45" s="132">
        <v>17.8</v>
      </c>
      <c r="T45" s="132">
        <v>17.100000000000001</v>
      </c>
      <c r="U45" s="132">
        <v>16.5</v>
      </c>
    </row>
    <row r="46" spans="1:21" x14ac:dyDescent="0.25">
      <c r="A46" s="85">
        <v>35</v>
      </c>
      <c r="B46" s="132">
        <v>239.7</v>
      </c>
      <c r="C46" s="132">
        <v>122.1</v>
      </c>
      <c r="D46" s="132">
        <v>82.9</v>
      </c>
      <c r="E46" s="132">
        <v>63.3</v>
      </c>
      <c r="F46" s="132">
        <v>51.6</v>
      </c>
      <c r="G46" s="132">
        <v>43.8</v>
      </c>
      <c r="H46" s="132">
        <v>38.200000000000003</v>
      </c>
      <c r="I46" s="132">
        <v>34</v>
      </c>
      <c r="J46" s="132">
        <v>30.8</v>
      </c>
      <c r="K46" s="132">
        <v>28.2</v>
      </c>
      <c r="L46" s="132">
        <v>26.1</v>
      </c>
      <c r="M46" s="132">
        <v>24.4</v>
      </c>
      <c r="N46" s="132">
        <v>22.9</v>
      </c>
      <c r="O46" s="132">
        <v>21.6</v>
      </c>
      <c r="P46" s="132">
        <v>20.5</v>
      </c>
      <c r="Q46" s="132">
        <v>19.600000000000001</v>
      </c>
      <c r="R46" s="132">
        <v>18.8</v>
      </c>
      <c r="S46" s="132">
        <v>18</v>
      </c>
      <c r="T46" s="132">
        <v>17.399999999999999</v>
      </c>
      <c r="U46" s="132">
        <v>16.8</v>
      </c>
    </row>
    <row r="47" spans="1:21" x14ac:dyDescent="0.25">
      <c r="A47" s="85">
        <v>36</v>
      </c>
      <c r="B47" s="132">
        <v>243</v>
      </c>
      <c r="C47" s="132">
        <v>123.8</v>
      </c>
      <c r="D47" s="132">
        <v>84.1</v>
      </c>
      <c r="E47" s="132">
        <v>64.2</v>
      </c>
      <c r="F47" s="132">
        <v>52.3</v>
      </c>
      <c r="G47" s="132">
        <v>44.4</v>
      </c>
      <c r="H47" s="132">
        <v>38.799999999999997</v>
      </c>
      <c r="I47" s="132">
        <v>34.5</v>
      </c>
      <c r="J47" s="132">
        <v>31.2</v>
      </c>
      <c r="K47" s="132">
        <v>28.6</v>
      </c>
      <c r="L47" s="132">
        <v>26.5</v>
      </c>
      <c r="M47" s="132">
        <v>24.7</v>
      </c>
      <c r="N47" s="132">
        <v>23.2</v>
      </c>
      <c r="O47" s="132">
        <v>21.9</v>
      </c>
      <c r="P47" s="132">
        <v>20.8</v>
      </c>
      <c r="Q47" s="132">
        <v>19.899999999999999</v>
      </c>
      <c r="R47" s="132">
        <v>19</v>
      </c>
      <c r="S47" s="132">
        <v>18.3</v>
      </c>
      <c r="T47" s="132">
        <v>17.600000000000001</v>
      </c>
      <c r="U47" s="132">
        <v>17</v>
      </c>
    </row>
    <row r="48" spans="1:21" x14ac:dyDescent="0.25">
      <c r="A48" s="85">
        <v>37</v>
      </c>
      <c r="B48" s="132">
        <v>246.3</v>
      </c>
      <c r="C48" s="132">
        <v>125.5</v>
      </c>
      <c r="D48" s="132">
        <v>85.2</v>
      </c>
      <c r="E48" s="132">
        <v>65.099999999999994</v>
      </c>
      <c r="F48" s="132">
        <v>53</v>
      </c>
      <c r="G48" s="132">
        <v>45</v>
      </c>
      <c r="H48" s="132">
        <v>39.299999999999997</v>
      </c>
      <c r="I48" s="132">
        <v>35</v>
      </c>
      <c r="J48" s="132">
        <v>31.7</v>
      </c>
      <c r="K48" s="132">
        <v>29</v>
      </c>
      <c r="L48" s="132">
        <v>26.9</v>
      </c>
      <c r="M48" s="132">
        <v>25.1</v>
      </c>
      <c r="N48" s="132">
        <v>23.5</v>
      </c>
      <c r="O48" s="132">
        <v>22.3</v>
      </c>
      <c r="P48" s="132">
        <v>21.1</v>
      </c>
      <c r="Q48" s="132">
        <v>20.2</v>
      </c>
      <c r="R48" s="132">
        <v>19.3</v>
      </c>
      <c r="S48" s="132">
        <v>18.600000000000001</v>
      </c>
      <c r="T48" s="132">
        <v>17.899999999999999</v>
      </c>
      <c r="U48" s="132">
        <v>17.3</v>
      </c>
    </row>
    <row r="49" spans="1:21" x14ac:dyDescent="0.25">
      <c r="A49" s="85">
        <v>38</v>
      </c>
      <c r="B49" s="132">
        <v>249.7</v>
      </c>
      <c r="C49" s="132">
        <v>127.2</v>
      </c>
      <c r="D49" s="132">
        <v>86.4</v>
      </c>
      <c r="E49" s="132">
        <v>66</v>
      </c>
      <c r="F49" s="132">
        <v>53.8</v>
      </c>
      <c r="G49" s="132">
        <v>45.6</v>
      </c>
      <c r="H49" s="132">
        <v>39.799999999999997</v>
      </c>
      <c r="I49" s="132">
        <v>35.5</v>
      </c>
      <c r="J49" s="132">
        <v>32.1</v>
      </c>
      <c r="K49" s="132">
        <v>29.4</v>
      </c>
      <c r="L49" s="132">
        <v>27.2</v>
      </c>
      <c r="M49" s="132">
        <v>25.4</v>
      </c>
      <c r="N49" s="132">
        <v>23.9</v>
      </c>
      <c r="O49" s="132">
        <v>22.6</v>
      </c>
      <c r="P49" s="132">
        <v>21.4</v>
      </c>
      <c r="Q49" s="132">
        <v>20.5</v>
      </c>
      <c r="R49" s="132">
        <v>19.600000000000001</v>
      </c>
      <c r="S49" s="132">
        <v>18.8</v>
      </c>
      <c r="T49" s="132">
        <v>18.2</v>
      </c>
      <c r="U49" s="132">
        <v>17.5</v>
      </c>
    </row>
    <row r="50" spans="1:21" x14ac:dyDescent="0.25">
      <c r="A50" s="85">
        <v>39</v>
      </c>
      <c r="B50" s="132">
        <v>253.1</v>
      </c>
      <c r="C50" s="132">
        <v>128.9</v>
      </c>
      <c r="D50" s="132">
        <v>87.6</v>
      </c>
      <c r="E50" s="132">
        <v>66.900000000000006</v>
      </c>
      <c r="F50" s="132">
        <v>54.5</v>
      </c>
      <c r="G50" s="132">
        <v>46.3</v>
      </c>
      <c r="H50" s="132">
        <v>40.4</v>
      </c>
      <c r="I50" s="132">
        <v>36</v>
      </c>
      <c r="J50" s="132">
        <v>32.6</v>
      </c>
      <c r="K50" s="132">
        <v>29.8</v>
      </c>
      <c r="L50" s="132">
        <v>27.6</v>
      </c>
      <c r="M50" s="132">
        <v>25.8</v>
      </c>
      <c r="N50" s="132">
        <v>24.2</v>
      </c>
      <c r="O50" s="132">
        <v>22.9</v>
      </c>
      <c r="P50" s="132">
        <v>21.8</v>
      </c>
      <c r="Q50" s="132">
        <v>20.8</v>
      </c>
      <c r="R50" s="132">
        <v>19.899999999999999</v>
      </c>
      <c r="S50" s="132">
        <v>19.100000000000001</v>
      </c>
      <c r="T50" s="132">
        <v>18.399999999999999</v>
      </c>
      <c r="U50" s="132">
        <v>17.8</v>
      </c>
    </row>
    <row r="51" spans="1:21" x14ac:dyDescent="0.25">
      <c r="A51" s="85">
        <v>40</v>
      </c>
      <c r="B51" s="132">
        <v>256.5</v>
      </c>
      <c r="C51" s="132">
        <v>130.69999999999999</v>
      </c>
      <c r="D51" s="132">
        <v>88.8</v>
      </c>
      <c r="E51" s="132">
        <v>67.8</v>
      </c>
      <c r="F51" s="132">
        <v>55.3</v>
      </c>
      <c r="G51" s="132">
        <v>46.9</v>
      </c>
      <c r="H51" s="132">
        <v>41</v>
      </c>
      <c r="I51" s="132">
        <v>36.5</v>
      </c>
      <c r="J51" s="132">
        <v>33</v>
      </c>
      <c r="K51" s="132">
        <v>30.3</v>
      </c>
      <c r="L51" s="132">
        <v>28</v>
      </c>
      <c r="M51" s="132">
        <v>26.1</v>
      </c>
      <c r="N51" s="132">
        <v>24.6</v>
      </c>
      <c r="O51" s="132">
        <v>23.2</v>
      </c>
      <c r="P51" s="132">
        <v>22.1</v>
      </c>
      <c r="Q51" s="132">
        <v>21.1</v>
      </c>
      <c r="R51" s="132">
        <v>20.2</v>
      </c>
      <c r="S51" s="132">
        <v>19.399999999999999</v>
      </c>
      <c r="T51" s="132">
        <v>18.7</v>
      </c>
      <c r="U51" s="132">
        <v>18.100000000000001</v>
      </c>
    </row>
    <row r="52" spans="1:21" x14ac:dyDescent="0.25">
      <c r="A52" s="85">
        <v>41</v>
      </c>
      <c r="B52" s="132">
        <v>260</v>
      </c>
      <c r="C52" s="132">
        <v>132.5</v>
      </c>
      <c r="D52" s="132">
        <v>90</v>
      </c>
      <c r="E52" s="132">
        <v>68.8</v>
      </c>
      <c r="F52" s="132">
        <v>56</v>
      </c>
      <c r="G52" s="132">
        <v>47.6</v>
      </c>
      <c r="H52" s="132">
        <v>41.5</v>
      </c>
      <c r="I52" s="132">
        <v>37</v>
      </c>
      <c r="J52" s="132">
        <v>33.5</v>
      </c>
      <c r="K52" s="132">
        <v>30.7</v>
      </c>
      <c r="L52" s="132">
        <v>28.4</v>
      </c>
      <c r="M52" s="132">
        <v>26.5</v>
      </c>
      <c r="N52" s="132">
        <v>24.9</v>
      </c>
      <c r="O52" s="132">
        <v>23.6</v>
      </c>
      <c r="P52" s="132">
        <v>22.4</v>
      </c>
      <c r="Q52" s="132">
        <v>21.4</v>
      </c>
      <c r="R52" s="132">
        <v>20.5</v>
      </c>
      <c r="S52" s="132">
        <v>19.7</v>
      </c>
      <c r="T52" s="132">
        <v>19</v>
      </c>
      <c r="U52" s="132">
        <v>18.399999999999999</v>
      </c>
    </row>
    <row r="53" spans="1:21" x14ac:dyDescent="0.25">
      <c r="A53" s="85">
        <v>42</v>
      </c>
      <c r="B53" s="132">
        <v>263.5</v>
      </c>
      <c r="C53" s="132">
        <v>134.30000000000001</v>
      </c>
      <c r="D53" s="132">
        <v>91.2</v>
      </c>
      <c r="E53" s="132">
        <v>69.7</v>
      </c>
      <c r="F53" s="132">
        <v>56.8</v>
      </c>
      <c r="G53" s="132">
        <v>48.2</v>
      </c>
      <c r="H53" s="132">
        <v>42.1</v>
      </c>
      <c r="I53" s="132">
        <v>37.5</v>
      </c>
      <c r="J53" s="132">
        <v>34</v>
      </c>
      <c r="K53" s="132">
        <v>31.1</v>
      </c>
      <c r="L53" s="132">
        <v>28.8</v>
      </c>
      <c r="M53" s="132">
        <v>26.9</v>
      </c>
      <c r="N53" s="132">
        <v>25.3</v>
      </c>
      <c r="O53" s="132">
        <v>23.9</v>
      </c>
      <c r="P53" s="132">
        <v>22.7</v>
      </c>
      <c r="Q53" s="132">
        <v>21.7</v>
      </c>
      <c r="R53" s="132">
        <v>20.8</v>
      </c>
      <c r="S53" s="132">
        <v>20</v>
      </c>
      <c r="T53" s="132">
        <v>19.3</v>
      </c>
      <c r="U53" s="132">
        <v>18.7</v>
      </c>
    </row>
    <row r="54" spans="1:21" x14ac:dyDescent="0.25">
      <c r="A54" s="85">
        <v>43</v>
      </c>
      <c r="B54" s="132">
        <v>267.10000000000002</v>
      </c>
      <c r="C54" s="132">
        <v>136.1</v>
      </c>
      <c r="D54" s="132">
        <v>92.5</v>
      </c>
      <c r="E54" s="132">
        <v>70.599999999999994</v>
      </c>
      <c r="F54" s="132">
        <v>57.6</v>
      </c>
      <c r="G54" s="132">
        <v>48.9</v>
      </c>
      <c r="H54" s="132">
        <v>42.7</v>
      </c>
      <c r="I54" s="132">
        <v>38</v>
      </c>
      <c r="J54" s="132">
        <v>34.4</v>
      </c>
      <c r="K54" s="132">
        <v>31.6</v>
      </c>
      <c r="L54" s="132">
        <v>29.2</v>
      </c>
      <c r="M54" s="132">
        <v>27.3</v>
      </c>
      <c r="N54" s="132">
        <v>25.7</v>
      </c>
      <c r="O54" s="132">
        <v>24.3</v>
      </c>
      <c r="P54" s="132">
        <v>23.1</v>
      </c>
      <c r="Q54" s="132">
        <v>22</v>
      </c>
      <c r="R54" s="132">
        <v>21.1</v>
      </c>
      <c r="S54" s="132">
        <v>20.3</v>
      </c>
      <c r="T54" s="132">
        <v>19.600000000000001</v>
      </c>
      <c r="U54" s="132">
        <v>19</v>
      </c>
    </row>
    <row r="55" spans="1:21" x14ac:dyDescent="0.25">
      <c r="A55" s="85">
        <v>44</v>
      </c>
      <c r="B55" s="132">
        <v>270.7</v>
      </c>
      <c r="C55" s="132">
        <v>137.9</v>
      </c>
      <c r="D55" s="132">
        <v>93.7</v>
      </c>
      <c r="E55" s="132">
        <v>71.599999999999994</v>
      </c>
      <c r="F55" s="132">
        <v>58.4</v>
      </c>
      <c r="G55" s="132">
        <v>49.6</v>
      </c>
      <c r="H55" s="132">
        <v>43.3</v>
      </c>
      <c r="I55" s="132">
        <v>38.6</v>
      </c>
      <c r="J55" s="132">
        <v>34.9</v>
      </c>
      <c r="K55" s="132">
        <v>32</v>
      </c>
      <c r="L55" s="132">
        <v>29.7</v>
      </c>
      <c r="M55" s="132">
        <v>27.7</v>
      </c>
      <c r="N55" s="132">
        <v>26</v>
      </c>
      <c r="O55" s="132">
        <v>24.6</v>
      </c>
      <c r="P55" s="132">
        <v>23.4</v>
      </c>
      <c r="Q55" s="132">
        <v>22.4</v>
      </c>
      <c r="R55" s="132">
        <v>21.4</v>
      </c>
      <c r="S55" s="132">
        <v>20.6</v>
      </c>
      <c r="T55" s="132">
        <v>19.899999999999999</v>
      </c>
      <c r="U55" s="132">
        <v>19.3</v>
      </c>
    </row>
    <row r="56" spans="1:21" x14ac:dyDescent="0.25">
      <c r="A56" s="85">
        <v>45</v>
      </c>
      <c r="B56" s="132">
        <v>274.3</v>
      </c>
      <c r="C56" s="132">
        <v>139.80000000000001</v>
      </c>
      <c r="D56" s="132">
        <v>95</v>
      </c>
      <c r="E56" s="132">
        <v>72.599999999999994</v>
      </c>
      <c r="F56" s="132">
        <v>59.2</v>
      </c>
      <c r="G56" s="132">
        <v>50.2</v>
      </c>
      <c r="H56" s="132">
        <v>43.9</v>
      </c>
      <c r="I56" s="132">
        <v>39.1</v>
      </c>
      <c r="J56" s="132">
        <v>35.4</v>
      </c>
      <c r="K56" s="132">
        <v>32.5</v>
      </c>
      <c r="L56" s="132">
        <v>30.1</v>
      </c>
      <c r="M56" s="132">
        <v>28.1</v>
      </c>
      <c r="N56" s="132">
        <v>26.4</v>
      </c>
      <c r="O56" s="132">
        <v>25</v>
      </c>
      <c r="P56" s="132">
        <v>23.8</v>
      </c>
      <c r="Q56" s="132">
        <v>22.7</v>
      </c>
      <c r="R56" s="132">
        <v>21.8</v>
      </c>
      <c r="S56" s="132">
        <v>21</v>
      </c>
      <c r="T56" s="132">
        <v>20.2</v>
      </c>
      <c r="U56" s="132">
        <v>19.600000000000001</v>
      </c>
    </row>
    <row r="57" spans="1:21" x14ac:dyDescent="0.25">
      <c r="A57" s="85">
        <v>46</v>
      </c>
      <c r="B57" s="132">
        <v>278</v>
      </c>
      <c r="C57" s="132">
        <v>141.69999999999999</v>
      </c>
      <c r="D57" s="132">
        <v>96.3</v>
      </c>
      <c r="E57" s="132">
        <v>73.599999999999994</v>
      </c>
      <c r="F57" s="132">
        <v>60</v>
      </c>
      <c r="G57" s="132">
        <v>50.9</v>
      </c>
      <c r="H57" s="132">
        <v>44.5</v>
      </c>
      <c r="I57" s="132">
        <v>39.700000000000003</v>
      </c>
      <c r="J57" s="132">
        <v>35.9</v>
      </c>
      <c r="K57" s="132">
        <v>33</v>
      </c>
      <c r="L57" s="132">
        <v>30.5</v>
      </c>
      <c r="M57" s="132">
        <v>28.5</v>
      </c>
      <c r="N57" s="132">
        <v>26.8</v>
      </c>
      <c r="O57" s="132">
        <v>25.4</v>
      </c>
      <c r="P57" s="132">
        <v>24.2</v>
      </c>
      <c r="Q57" s="132">
        <v>23.1</v>
      </c>
      <c r="R57" s="132">
        <v>22.1</v>
      </c>
      <c r="S57" s="132">
        <v>21.3</v>
      </c>
      <c r="T57" s="132">
        <v>20.6</v>
      </c>
      <c r="U57" s="132">
        <v>19.899999999999999</v>
      </c>
    </row>
    <row r="58" spans="1:21" x14ac:dyDescent="0.25">
      <c r="A58" s="85">
        <v>47</v>
      </c>
      <c r="B58" s="132">
        <v>281.7</v>
      </c>
      <c r="C58" s="132">
        <v>143.6</v>
      </c>
      <c r="D58" s="132">
        <v>97.6</v>
      </c>
      <c r="E58" s="132">
        <v>74.599999999999994</v>
      </c>
      <c r="F58" s="132">
        <v>60.8</v>
      </c>
      <c r="G58" s="132">
        <v>51.6</v>
      </c>
      <c r="H58" s="132">
        <v>45.1</v>
      </c>
      <c r="I58" s="132">
        <v>40.200000000000003</v>
      </c>
      <c r="J58" s="132">
        <v>36.5</v>
      </c>
      <c r="K58" s="132">
        <v>33.4</v>
      </c>
      <c r="L58" s="132">
        <v>31</v>
      </c>
      <c r="M58" s="132">
        <v>29</v>
      </c>
      <c r="N58" s="132">
        <v>27.2</v>
      </c>
      <c r="O58" s="132">
        <v>25.8</v>
      </c>
      <c r="P58" s="132">
        <v>24.5</v>
      </c>
      <c r="Q58" s="132">
        <v>23.5</v>
      </c>
      <c r="R58" s="132">
        <v>22.5</v>
      </c>
      <c r="S58" s="132">
        <v>21.7</v>
      </c>
      <c r="T58" s="132">
        <v>20.9</v>
      </c>
      <c r="U58" s="132">
        <v>20.3</v>
      </c>
    </row>
    <row r="59" spans="1:21" x14ac:dyDescent="0.25">
      <c r="A59" s="85">
        <v>48</v>
      </c>
      <c r="B59" s="132">
        <v>285.5</v>
      </c>
      <c r="C59" s="132">
        <v>145.5</v>
      </c>
      <c r="D59" s="132">
        <v>98.9</v>
      </c>
      <c r="E59" s="132">
        <v>75.599999999999994</v>
      </c>
      <c r="F59" s="132">
        <v>61.7</v>
      </c>
      <c r="G59" s="132">
        <v>52.4</v>
      </c>
      <c r="H59" s="132">
        <v>45.8</v>
      </c>
      <c r="I59" s="132">
        <v>40.799999999999997</v>
      </c>
      <c r="J59" s="132">
        <v>37</v>
      </c>
      <c r="K59" s="132">
        <v>34</v>
      </c>
      <c r="L59" s="132">
        <v>31.5</v>
      </c>
      <c r="M59" s="132">
        <v>29.4</v>
      </c>
      <c r="N59" s="132">
        <v>27.7</v>
      </c>
      <c r="O59" s="132">
        <v>26.2</v>
      </c>
      <c r="P59" s="132">
        <v>24.9</v>
      </c>
      <c r="Q59" s="132">
        <v>23.8</v>
      </c>
      <c r="R59" s="132">
        <v>22.9</v>
      </c>
      <c r="S59" s="132">
        <v>22</v>
      </c>
      <c r="T59" s="132">
        <v>21.3</v>
      </c>
      <c r="U59" s="132">
        <v>20.6</v>
      </c>
    </row>
    <row r="60" spans="1:21" x14ac:dyDescent="0.25">
      <c r="A60" s="85">
        <v>49</v>
      </c>
      <c r="B60" s="132">
        <v>289.3</v>
      </c>
      <c r="C60" s="132">
        <v>147.5</v>
      </c>
      <c r="D60" s="132">
        <v>100.3</v>
      </c>
      <c r="E60" s="132">
        <v>76.7</v>
      </c>
      <c r="F60" s="132">
        <v>62.5</v>
      </c>
      <c r="G60" s="132">
        <v>53.1</v>
      </c>
      <c r="H60" s="132">
        <v>46.4</v>
      </c>
      <c r="I60" s="132">
        <v>41.4</v>
      </c>
      <c r="J60" s="132">
        <v>37.6</v>
      </c>
      <c r="K60" s="132">
        <v>34.5</v>
      </c>
      <c r="L60" s="132">
        <v>32</v>
      </c>
      <c r="M60" s="132">
        <v>29.9</v>
      </c>
      <c r="N60" s="132">
        <v>28.1</v>
      </c>
      <c r="O60" s="132">
        <v>26.6</v>
      </c>
      <c r="P60" s="132">
        <v>25.4</v>
      </c>
      <c r="Q60" s="132">
        <v>24.2</v>
      </c>
      <c r="R60" s="132">
        <v>23.3</v>
      </c>
      <c r="S60" s="132">
        <v>22.4</v>
      </c>
      <c r="T60" s="132">
        <v>21.7</v>
      </c>
      <c r="U60" s="132"/>
    </row>
    <row r="61" spans="1:21" x14ac:dyDescent="0.25">
      <c r="A61" s="85">
        <v>50</v>
      </c>
      <c r="B61" s="132">
        <v>293.2</v>
      </c>
      <c r="C61" s="132">
        <v>149.5</v>
      </c>
      <c r="D61" s="132">
        <v>101.7</v>
      </c>
      <c r="E61" s="132">
        <v>77.8</v>
      </c>
      <c r="F61" s="132">
        <v>63.4</v>
      </c>
      <c r="G61" s="132">
        <v>53.9</v>
      </c>
      <c r="H61" s="132">
        <v>47.1</v>
      </c>
      <c r="I61" s="132">
        <v>42.1</v>
      </c>
      <c r="J61" s="132">
        <v>38.1</v>
      </c>
      <c r="K61" s="132">
        <v>35</v>
      </c>
      <c r="L61" s="132">
        <v>32.5</v>
      </c>
      <c r="M61" s="132">
        <v>30.4</v>
      </c>
      <c r="N61" s="132">
        <v>28.6</v>
      </c>
      <c r="O61" s="132">
        <v>27.1</v>
      </c>
      <c r="P61" s="132">
        <v>25.8</v>
      </c>
      <c r="Q61" s="132">
        <v>24.7</v>
      </c>
      <c r="R61" s="132">
        <v>23.7</v>
      </c>
      <c r="S61" s="132">
        <v>22.8</v>
      </c>
      <c r="T61" s="132"/>
      <c r="U61" s="132"/>
    </row>
    <row r="62" spans="1:21" x14ac:dyDescent="0.25">
      <c r="A62" s="85">
        <v>51</v>
      </c>
      <c r="B62" s="132">
        <v>297.2</v>
      </c>
      <c r="C62" s="132">
        <v>151.6</v>
      </c>
      <c r="D62" s="132">
        <v>103.1</v>
      </c>
      <c r="E62" s="132">
        <v>78.900000000000006</v>
      </c>
      <c r="F62" s="132">
        <v>64.400000000000006</v>
      </c>
      <c r="G62" s="132">
        <v>54.7</v>
      </c>
      <c r="H62" s="132">
        <v>47.9</v>
      </c>
      <c r="I62" s="132">
        <v>42.7</v>
      </c>
      <c r="J62" s="132">
        <v>38.700000000000003</v>
      </c>
      <c r="K62" s="132">
        <v>35.6</v>
      </c>
      <c r="L62" s="132">
        <v>33</v>
      </c>
      <c r="M62" s="132">
        <v>30.9</v>
      </c>
      <c r="N62" s="132">
        <v>29.1</v>
      </c>
      <c r="O62" s="132">
        <v>27.6</v>
      </c>
      <c r="P62" s="132">
        <v>26.2</v>
      </c>
      <c r="Q62" s="132">
        <v>25.1</v>
      </c>
      <c r="R62" s="132">
        <v>24.1</v>
      </c>
      <c r="S62" s="132"/>
      <c r="T62" s="132"/>
      <c r="U62" s="132"/>
    </row>
    <row r="63" spans="1:21" x14ac:dyDescent="0.25">
      <c r="A63" s="85">
        <v>52</v>
      </c>
      <c r="B63" s="132">
        <v>301.2</v>
      </c>
      <c r="C63" s="132">
        <v>153.69999999999999</v>
      </c>
      <c r="D63" s="132">
        <v>104.5</v>
      </c>
      <c r="E63" s="132">
        <v>80</v>
      </c>
      <c r="F63" s="132">
        <v>65.3</v>
      </c>
      <c r="G63" s="132">
        <v>55.5</v>
      </c>
      <c r="H63" s="132">
        <v>48.6</v>
      </c>
      <c r="I63" s="132">
        <v>43.4</v>
      </c>
      <c r="J63" s="132">
        <v>39.4</v>
      </c>
      <c r="K63" s="132">
        <v>36.1</v>
      </c>
      <c r="L63" s="132">
        <v>33.5</v>
      </c>
      <c r="M63" s="132">
        <v>31.4</v>
      </c>
      <c r="N63" s="132">
        <v>29.6</v>
      </c>
      <c r="O63" s="132">
        <v>28</v>
      </c>
      <c r="P63" s="132">
        <v>26.7</v>
      </c>
      <c r="Q63" s="132">
        <v>25.5</v>
      </c>
      <c r="R63" s="132"/>
      <c r="S63" s="132"/>
      <c r="T63" s="132"/>
      <c r="U63" s="132"/>
    </row>
    <row r="64" spans="1:21" x14ac:dyDescent="0.25">
      <c r="A64" s="85">
        <v>53</v>
      </c>
      <c r="B64" s="132">
        <v>305.2</v>
      </c>
      <c r="C64" s="132">
        <v>155.69999999999999</v>
      </c>
      <c r="D64" s="132">
        <v>106</v>
      </c>
      <c r="E64" s="132">
        <v>81.099999999999994</v>
      </c>
      <c r="F64" s="132">
        <v>66.2</v>
      </c>
      <c r="G64" s="132">
        <v>56.4</v>
      </c>
      <c r="H64" s="132">
        <v>49.3</v>
      </c>
      <c r="I64" s="132">
        <v>44</v>
      </c>
      <c r="J64" s="132">
        <v>40</v>
      </c>
      <c r="K64" s="132">
        <v>36.700000000000003</v>
      </c>
      <c r="L64" s="132">
        <v>34.1</v>
      </c>
      <c r="M64" s="132">
        <v>31.9</v>
      </c>
      <c r="N64" s="132">
        <v>30.1</v>
      </c>
      <c r="O64" s="132">
        <v>28.5</v>
      </c>
      <c r="P64" s="132">
        <v>27.2</v>
      </c>
      <c r="Q64" s="132"/>
      <c r="R64" s="132"/>
      <c r="S64" s="132"/>
      <c r="T64" s="132"/>
      <c r="U64" s="132"/>
    </row>
    <row r="65" spans="1:21" x14ac:dyDescent="0.25">
      <c r="A65" s="85">
        <v>54</v>
      </c>
      <c r="B65" s="132">
        <v>309.3</v>
      </c>
      <c r="C65" s="132">
        <v>157.9</v>
      </c>
      <c r="D65" s="132">
        <v>107.4</v>
      </c>
      <c r="E65" s="132">
        <v>82.3</v>
      </c>
      <c r="F65" s="132">
        <v>67.2</v>
      </c>
      <c r="G65" s="132">
        <v>57.2</v>
      </c>
      <c r="H65" s="132">
        <v>50</v>
      </c>
      <c r="I65" s="132">
        <v>44.7</v>
      </c>
      <c r="J65" s="132">
        <v>40.6</v>
      </c>
      <c r="K65" s="132">
        <v>37.299999999999997</v>
      </c>
      <c r="L65" s="132">
        <v>34.6</v>
      </c>
      <c r="M65" s="132">
        <v>32.4</v>
      </c>
      <c r="N65" s="132">
        <v>30.6</v>
      </c>
      <c r="O65" s="132">
        <v>29</v>
      </c>
      <c r="P65" s="132"/>
      <c r="Q65" s="132"/>
      <c r="R65" s="132"/>
      <c r="S65" s="132"/>
      <c r="T65" s="132"/>
      <c r="U65" s="132"/>
    </row>
    <row r="66" spans="1:21" x14ac:dyDescent="0.25">
      <c r="A66" s="85">
        <v>55</v>
      </c>
      <c r="B66" s="132">
        <v>313.39999999999998</v>
      </c>
      <c r="C66" s="132">
        <v>160</v>
      </c>
      <c r="D66" s="132">
        <v>108.9</v>
      </c>
      <c r="E66" s="132">
        <v>83.4</v>
      </c>
      <c r="F66" s="132">
        <v>68.2</v>
      </c>
      <c r="G66" s="132">
        <v>58</v>
      </c>
      <c r="H66" s="132">
        <v>50.8</v>
      </c>
      <c r="I66" s="132">
        <v>45.4</v>
      </c>
      <c r="J66" s="132">
        <v>41.2</v>
      </c>
      <c r="K66" s="132">
        <v>37.9</v>
      </c>
      <c r="L66" s="132">
        <v>35.200000000000003</v>
      </c>
      <c r="M66" s="132">
        <v>33</v>
      </c>
      <c r="N66" s="132">
        <v>31.1</v>
      </c>
      <c r="O66" s="132"/>
      <c r="P66" s="132"/>
      <c r="Q66" s="132"/>
      <c r="R66" s="132"/>
      <c r="S66" s="132"/>
      <c r="T66" s="132"/>
      <c r="U66" s="132"/>
    </row>
    <row r="67" spans="1:21" x14ac:dyDescent="0.25">
      <c r="A67" s="85">
        <v>56</v>
      </c>
      <c r="B67" s="132">
        <v>317.60000000000002</v>
      </c>
      <c r="C67" s="132">
        <v>162.19999999999999</v>
      </c>
      <c r="D67" s="132">
        <v>110.5</v>
      </c>
      <c r="E67" s="132">
        <v>84.6</v>
      </c>
      <c r="F67" s="132">
        <v>69.2</v>
      </c>
      <c r="G67" s="132">
        <v>58.9</v>
      </c>
      <c r="H67" s="132">
        <v>51.6</v>
      </c>
      <c r="I67" s="132">
        <v>46.1</v>
      </c>
      <c r="J67" s="132">
        <v>41.9</v>
      </c>
      <c r="K67" s="132">
        <v>38.5</v>
      </c>
      <c r="L67" s="132">
        <v>35.799999999999997</v>
      </c>
      <c r="M67" s="132">
        <v>33.5</v>
      </c>
      <c r="N67" s="132"/>
      <c r="O67" s="132"/>
      <c r="P67" s="132"/>
      <c r="Q67" s="132"/>
      <c r="R67" s="132"/>
      <c r="S67" s="132"/>
      <c r="T67" s="132"/>
      <c r="U67" s="132"/>
    </row>
    <row r="68" spans="1:21" x14ac:dyDescent="0.25">
      <c r="A68" s="85">
        <v>57</v>
      </c>
      <c r="B68" s="132">
        <v>321.8</v>
      </c>
      <c r="C68" s="132">
        <v>164.4</v>
      </c>
      <c r="D68" s="132">
        <v>112</v>
      </c>
      <c r="E68" s="132">
        <v>85.9</v>
      </c>
      <c r="F68" s="132">
        <v>70.2</v>
      </c>
      <c r="G68" s="132">
        <v>59.8</v>
      </c>
      <c r="H68" s="132">
        <v>52.4</v>
      </c>
      <c r="I68" s="132">
        <v>46.8</v>
      </c>
      <c r="J68" s="132">
        <v>42.6</v>
      </c>
      <c r="K68" s="132">
        <v>39.1</v>
      </c>
      <c r="L68" s="132">
        <v>36.4</v>
      </c>
      <c r="M68" s="132"/>
      <c r="N68" s="132"/>
      <c r="O68" s="132"/>
      <c r="P68" s="132"/>
      <c r="Q68" s="132"/>
      <c r="R68" s="132"/>
      <c r="S68" s="132"/>
      <c r="T68" s="132"/>
      <c r="U68" s="132"/>
    </row>
    <row r="69" spans="1:21" x14ac:dyDescent="0.25">
      <c r="A69" s="85">
        <v>58</v>
      </c>
      <c r="B69" s="132">
        <v>326.2</v>
      </c>
      <c r="C69" s="132">
        <v>166.7</v>
      </c>
      <c r="D69" s="132">
        <v>113.6</v>
      </c>
      <c r="E69" s="132">
        <v>87.1</v>
      </c>
      <c r="F69" s="132">
        <v>71.2</v>
      </c>
      <c r="G69" s="132">
        <v>60.7</v>
      </c>
      <c r="H69" s="132">
        <v>53.2</v>
      </c>
      <c r="I69" s="132">
        <v>47.6</v>
      </c>
      <c r="J69" s="132">
        <v>43.2</v>
      </c>
      <c r="K69" s="132">
        <v>39.799999999999997</v>
      </c>
      <c r="L69" s="132"/>
      <c r="M69" s="132"/>
      <c r="N69" s="132"/>
      <c r="O69" s="132"/>
      <c r="P69" s="132"/>
      <c r="Q69" s="132"/>
      <c r="R69" s="132"/>
      <c r="S69" s="132"/>
      <c r="T69" s="132"/>
      <c r="U69" s="132"/>
    </row>
    <row r="70" spans="1:21" x14ac:dyDescent="0.25">
      <c r="A70" s="85">
        <v>59</v>
      </c>
      <c r="B70" s="132">
        <v>330.7</v>
      </c>
      <c r="C70" s="132">
        <v>169</v>
      </c>
      <c r="D70" s="132">
        <v>115.2</v>
      </c>
      <c r="E70" s="132">
        <v>88.4</v>
      </c>
      <c r="F70" s="132">
        <v>72.3</v>
      </c>
      <c r="G70" s="132">
        <v>61.6</v>
      </c>
      <c r="H70" s="132">
        <v>54</v>
      </c>
      <c r="I70" s="132">
        <v>48.3</v>
      </c>
      <c r="J70" s="132">
        <v>44</v>
      </c>
      <c r="K70" s="132"/>
      <c r="L70" s="132"/>
      <c r="M70" s="132"/>
      <c r="N70" s="132"/>
      <c r="O70" s="132"/>
      <c r="P70" s="132"/>
      <c r="Q70" s="132"/>
      <c r="R70" s="132"/>
      <c r="S70" s="132"/>
      <c r="T70" s="132"/>
      <c r="U70" s="132"/>
    </row>
    <row r="71" spans="1:21" x14ac:dyDescent="0.25">
      <c r="A71" s="85">
        <v>60</v>
      </c>
      <c r="B71" s="132">
        <v>335.3</v>
      </c>
      <c r="C71" s="132">
        <v>171.5</v>
      </c>
      <c r="D71" s="132">
        <v>116.9</v>
      </c>
      <c r="E71" s="132">
        <v>89.7</v>
      </c>
      <c r="F71" s="132">
        <v>73.400000000000006</v>
      </c>
      <c r="G71" s="132">
        <v>62.6</v>
      </c>
      <c r="H71" s="132">
        <v>54.9</v>
      </c>
      <c r="I71" s="132">
        <v>49.2</v>
      </c>
      <c r="J71" s="132"/>
      <c r="K71" s="132"/>
      <c r="L71" s="132"/>
      <c r="M71" s="132"/>
      <c r="N71" s="132"/>
      <c r="O71" s="132"/>
      <c r="P71" s="132"/>
      <c r="Q71" s="132"/>
      <c r="R71" s="132"/>
      <c r="S71" s="132"/>
      <c r="T71" s="132"/>
      <c r="U71" s="132"/>
    </row>
    <row r="72" spans="1:21" x14ac:dyDescent="0.25">
      <c r="A72" s="85">
        <v>61</v>
      </c>
      <c r="B72" s="132">
        <v>340.1</v>
      </c>
      <c r="C72" s="132">
        <v>174</v>
      </c>
      <c r="D72" s="132">
        <v>118.7</v>
      </c>
      <c r="E72" s="132">
        <v>91.1</v>
      </c>
      <c r="F72" s="132">
        <v>74.599999999999994</v>
      </c>
      <c r="G72" s="132">
        <v>63.6</v>
      </c>
      <c r="H72" s="132">
        <v>55.8</v>
      </c>
      <c r="I72" s="132"/>
      <c r="J72" s="132"/>
      <c r="K72" s="132"/>
      <c r="L72" s="132"/>
      <c r="M72" s="132"/>
      <c r="N72" s="132"/>
      <c r="O72" s="132"/>
      <c r="P72" s="132"/>
      <c r="Q72" s="132"/>
      <c r="R72" s="132"/>
      <c r="S72" s="132"/>
      <c r="T72" s="132"/>
      <c r="U72" s="132"/>
    </row>
    <row r="73" spans="1:21" x14ac:dyDescent="0.25">
      <c r="A73" s="85">
        <v>62</v>
      </c>
      <c r="B73" s="132">
        <v>345.1</v>
      </c>
      <c r="C73" s="132">
        <v>176.6</v>
      </c>
      <c r="D73" s="132">
        <v>120.5</v>
      </c>
      <c r="E73" s="132">
        <v>92.5</v>
      </c>
      <c r="F73" s="132">
        <v>75.8</v>
      </c>
      <c r="G73" s="132">
        <v>64.7</v>
      </c>
      <c r="H73" s="132"/>
      <c r="I73" s="132"/>
      <c r="J73" s="132"/>
      <c r="K73" s="132"/>
      <c r="L73" s="132"/>
      <c r="M73" s="132"/>
      <c r="N73" s="132"/>
      <c r="O73" s="132"/>
      <c r="P73" s="132"/>
      <c r="Q73" s="132"/>
      <c r="R73" s="132"/>
      <c r="S73" s="132"/>
      <c r="T73" s="132"/>
      <c r="U73" s="132"/>
    </row>
    <row r="74" spans="1:21" x14ac:dyDescent="0.25">
      <c r="A74" s="85">
        <v>63</v>
      </c>
      <c r="B74" s="132">
        <v>350.4</v>
      </c>
      <c r="C74" s="132">
        <v>179.4</v>
      </c>
      <c r="D74" s="132">
        <v>122.4</v>
      </c>
      <c r="E74" s="132">
        <v>94</v>
      </c>
      <c r="F74" s="132">
        <v>77.099999999999994</v>
      </c>
      <c r="G74" s="132"/>
      <c r="H74" s="132"/>
      <c r="I74" s="132"/>
      <c r="J74" s="132"/>
      <c r="K74" s="132"/>
      <c r="L74" s="132"/>
      <c r="M74" s="132"/>
      <c r="N74" s="132"/>
      <c r="O74" s="132"/>
      <c r="P74" s="132"/>
      <c r="Q74" s="132"/>
      <c r="R74" s="132"/>
      <c r="S74" s="132"/>
      <c r="T74" s="132"/>
      <c r="U74" s="132"/>
    </row>
    <row r="75" spans="1:21" x14ac:dyDescent="0.25">
      <c r="A75" s="85">
        <v>64</v>
      </c>
      <c r="B75" s="132">
        <v>356</v>
      </c>
      <c r="C75" s="132">
        <v>182.3</v>
      </c>
      <c r="D75" s="132">
        <v>124.5</v>
      </c>
      <c r="E75" s="132">
        <v>95.7</v>
      </c>
      <c r="F75" s="132"/>
      <c r="G75" s="132"/>
      <c r="H75" s="132"/>
      <c r="I75" s="132"/>
      <c r="J75" s="132"/>
      <c r="K75" s="132"/>
      <c r="L75" s="132"/>
      <c r="M75" s="132"/>
      <c r="N75" s="132"/>
      <c r="O75" s="132"/>
      <c r="P75" s="132"/>
      <c r="Q75" s="132"/>
      <c r="R75" s="132"/>
      <c r="S75" s="132"/>
      <c r="T75" s="132"/>
      <c r="U75" s="132"/>
    </row>
    <row r="76" spans="1:21" x14ac:dyDescent="0.25">
      <c r="A76" s="85">
        <v>65</v>
      </c>
      <c r="B76" s="132">
        <v>361.9</v>
      </c>
      <c r="C76" s="132">
        <v>185.4</v>
      </c>
      <c r="D76" s="132">
        <v>126.7</v>
      </c>
      <c r="E76" s="132"/>
      <c r="F76" s="132"/>
      <c r="G76" s="132"/>
      <c r="H76" s="132"/>
      <c r="I76" s="132"/>
      <c r="J76" s="132"/>
      <c r="K76" s="132"/>
      <c r="L76" s="132"/>
      <c r="M76" s="132"/>
      <c r="N76" s="132"/>
      <c r="O76" s="132"/>
      <c r="P76" s="132"/>
      <c r="Q76" s="132"/>
      <c r="R76" s="132"/>
      <c r="S76" s="132"/>
      <c r="T76" s="132"/>
      <c r="U76" s="132"/>
    </row>
    <row r="77" spans="1:21" x14ac:dyDescent="0.25">
      <c r="A77" s="85">
        <v>66</v>
      </c>
      <c r="B77" s="132">
        <v>368</v>
      </c>
      <c r="C77" s="132">
        <v>188.6</v>
      </c>
      <c r="D77" s="132"/>
      <c r="E77" s="132"/>
      <c r="F77" s="132"/>
      <c r="G77" s="132"/>
      <c r="H77" s="132"/>
      <c r="I77" s="132"/>
      <c r="J77" s="132"/>
      <c r="K77" s="132"/>
      <c r="L77" s="132"/>
      <c r="M77" s="132"/>
      <c r="N77" s="132"/>
      <c r="O77" s="132"/>
      <c r="P77" s="132"/>
      <c r="Q77" s="132"/>
      <c r="R77" s="132"/>
      <c r="S77" s="132"/>
      <c r="T77" s="132"/>
      <c r="U77" s="132"/>
    </row>
    <row r="78" spans="1:21" x14ac:dyDescent="0.25">
      <c r="A78" s="85">
        <v>67</v>
      </c>
      <c r="B78" s="132">
        <v>374.5</v>
      </c>
      <c r="C78" s="132"/>
      <c r="D78" s="132"/>
      <c r="E78" s="132"/>
      <c r="F78" s="132"/>
      <c r="G78" s="132"/>
      <c r="H78" s="132"/>
      <c r="I78" s="132"/>
      <c r="J78" s="132"/>
      <c r="K78" s="132"/>
      <c r="L78" s="132"/>
      <c r="M78" s="132"/>
      <c r="N78" s="132"/>
      <c r="O78" s="132"/>
      <c r="P78" s="132"/>
      <c r="Q78" s="132"/>
      <c r="R78" s="132"/>
      <c r="S78" s="132"/>
      <c r="T78" s="132"/>
      <c r="U78" s="132"/>
    </row>
    <row r="133" spans="22:22" x14ac:dyDescent="0.25">
      <c r="V133" s="26" t="b">
        <f t="shared" ref="V133" si="0">V80=V27</f>
        <v>1</v>
      </c>
    </row>
    <row r="134" spans="22:22" x14ac:dyDescent="0.25">
      <c r="V134" s="26" t="b">
        <f t="shared" ref="V134" si="1">V81=V28</f>
        <v>1</v>
      </c>
    </row>
    <row r="135" spans="22:22" x14ac:dyDescent="0.25">
      <c r="V135" s="26" t="b">
        <f t="shared" ref="V135" si="2">V82=V29</f>
        <v>1</v>
      </c>
    </row>
    <row r="136" spans="22:22" x14ac:dyDescent="0.25">
      <c r="V136" s="26" t="b">
        <f t="shared" ref="V136" si="3">V83=V30</f>
        <v>1</v>
      </c>
    </row>
    <row r="137" spans="22:22" x14ac:dyDescent="0.25">
      <c r="V137" s="26" t="b">
        <f t="shared" ref="V137" si="4">V84=V31</f>
        <v>1</v>
      </c>
    </row>
    <row r="138" spans="22:22" x14ac:dyDescent="0.25">
      <c r="V138" s="26" t="b">
        <f t="shared" ref="V138" si="5">V85=V32</f>
        <v>1</v>
      </c>
    </row>
    <row r="139" spans="22:22" x14ac:dyDescent="0.25">
      <c r="V139" s="26" t="b">
        <f t="shared" ref="V139" si="6">V86=V33</f>
        <v>1</v>
      </c>
    </row>
    <row r="140" spans="22:22" x14ac:dyDescent="0.25">
      <c r="V140" s="26" t="b">
        <f t="shared" ref="V140" si="7">V87=V34</f>
        <v>1</v>
      </c>
    </row>
    <row r="141" spans="22:22" x14ac:dyDescent="0.25">
      <c r="V141" s="26" t="b">
        <f t="shared" ref="V141" si="8">V88=V35</f>
        <v>1</v>
      </c>
    </row>
    <row r="142" spans="22:22" x14ac:dyDescent="0.25">
      <c r="V142" s="26" t="b">
        <f t="shared" ref="V142" si="9">V89=V36</f>
        <v>1</v>
      </c>
    </row>
    <row r="143" spans="22:22" x14ac:dyDescent="0.25">
      <c r="V143" s="26" t="b">
        <f t="shared" ref="V143" si="10">V90=V37</f>
        <v>1</v>
      </c>
    </row>
    <row r="144" spans="22:22" x14ac:dyDescent="0.25">
      <c r="V144" s="26" t="b">
        <f t="shared" ref="V144" si="11">V91=V38</f>
        <v>1</v>
      </c>
    </row>
    <row r="145" spans="22:22" x14ac:dyDescent="0.25">
      <c r="V145" s="26" t="b">
        <f t="shared" ref="V145" si="12">V92=V39</f>
        <v>1</v>
      </c>
    </row>
    <row r="146" spans="22:22" x14ac:dyDescent="0.25">
      <c r="V146" s="26" t="b">
        <f t="shared" ref="V146" si="13">V93=V40</f>
        <v>1</v>
      </c>
    </row>
    <row r="147" spans="22:22" x14ac:dyDescent="0.25">
      <c r="V147" s="26" t="b">
        <f t="shared" ref="V147" si="14">V94=V41</f>
        <v>1</v>
      </c>
    </row>
    <row r="148" spans="22:22" x14ac:dyDescent="0.25">
      <c r="V148" s="26" t="b">
        <f t="shared" ref="V148" si="15">V95=V42</f>
        <v>1</v>
      </c>
    </row>
    <row r="149" spans="22:22" x14ac:dyDescent="0.25">
      <c r="V149" s="26" t="b">
        <f t="shared" ref="V149" si="16">V96=V43</f>
        <v>1</v>
      </c>
    </row>
    <row r="150" spans="22:22" x14ac:dyDescent="0.25">
      <c r="V150" s="26" t="b">
        <f t="shared" ref="V150" si="17">V97=V44</f>
        <v>1</v>
      </c>
    </row>
    <row r="151" spans="22:22" x14ac:dyDescent="0.25">
      <c r="V151" s="26" t="b">
        <f t="shared" ref="V151" si="18">V98=V45</f>
        <v>1</v>
      </c>
    </row>
    <row r="152" spans="22:22" x14ac:dyDescent="0.25">
      <c r="V152" s="26" t="b">
        <f t="shared" ref="V152" si="19">V99=V46</f>
        <v>1</v>
      </c>
    </row>
    <row r="153" spans="22:22" x14ac:dyDescent="0.25">
      <c r="V153" s="26" t="b">
        <f t="shared" ref="V153" si="20">V100=V47</f>
        <v>1</v>
      </c>
    </row>
    <row r="154" spans="22:22" x14ac:dyDescent="0.25">
      <c r="V154" s="26" t="b">
        <f t="shared" ref="V154" si="21">V101=V48</f>
        <v>1</v>
      </c>
    </row>
    <row r="155" spans="22:22" x14ac:dyDescent="0.25">
      <c r="V155" s="26" t="b">
        <f t="shared" ref="V155" si="22">V102=V49</f>
        <v>1</v>
      </c>
    </row>
    <row r="156" spans="22:22" x14ac:dyDescent="0.25">
      <c r="V156" s="26" t="b">
        <f t="shared" ref="V156" si="23">V103=V50</f>
        <v>1</v>
      </c>
    </row>
    <row r="157" spans="22:22" x14ac:dyDescent="0.25">
      <c r="V157" s="26" t="b">
        <f t="shared" ref="V157" si="24">V104=V51</f>
        <v>1</v>
      </c>
    </row>
    <row r="158" spans="22:22" x14ac:dyDescent="0.25">
      <c r="V158" s="26" t="b">
        <f t="shared" ref="V158" si="25">V105=V52</f>
        <v>1</v>
      </c>
    </row>
    <row r="159" spans="22:22" x14ac:dyDescent="0.25">
      <c r="V159" s="26" t="b">
        <f t="shared" ref="V159" si="26">V106=V53</f>
        <v>1</v>
      </c>
    </row>
    <row r="160" spans="22:22" x14ac:dyDescent="0.25">
      <c r="V160" s="26" t="b">
        <f t="shared" ref="V160" si="27">V107=V54</f>
        <v>1</v>
      </c>
    </row>
    <row r="161" spans="22:22" x14ac:dyDescent="0.25">
      <c r="V161" s="26" t="b">
        <f t="shared" ref="V161" si="28">V108=V55</f>
        <v>1</v>
      </c>
    </row>
    <row r="162" spans="22:22" x14ac:dyDescent="0.25">
      <c r="V162" s="26" t="b">
        <f t="shared" ref="V162" si="29">V109=V56</f>
        <v>1</v>
      </c>
    </row>
    <row r="163" spans="22:22" x14ac:dyDescent="0.25">
      <c r="V163" s="26" t="b">
        <f t="shared" ref="V163" si="30">V110=V57</f>
        <v>1</v>
      </c>
    </row>
    <row r="164" spans="22:22" x14ac:dyDescent="0.25">
      <c r="V164" s="26" t="b">
        <f t="shared" ref="V164" si="31">V111=V58</f>
        <v>1</v>
      </c>
    </row>
    <row r="165" spans="22:22" x14ac:dyDescent="0.25">
      <c r="V165" s="26" t="b">
        <f t="shared" ref="V165" si="32">V112=V59</f>
        <v>1</v>
      </c>
    </row>
    <row r="166" spans="22:22" x14ac:dyDescent="0.25">
      <c r="V166" s="26" t="b">
        <f t="shared" ref="V166" si="33">V113=V60</f>
        <v>1</v>
      </c>
    </row>
    <row r="167" spans="22:22" x14ac:dyDescent="0.25">
      <c r="V167" s="26" t="b">
        <f t="shared" ref="V167" si="34">V114=V61</f>
        <v>1</v>
      </c>
    </row>
    <row r="168" spans="22:22" x14ac:dyDescent="0.25">
      <c r="V168" s="26" t="b">
        <f t="shared" ref="V168" si="35">V115=V62</f>
        <v>1</v>
      </c>
    </row>
    <row r="169" spans="22:22" x14ac:dyDescent="0.25">
      <c r="V169" s="26" t="b">
        <f t="shared" ref="V169" si="36">V116=V63</f>
        <v>1</v>
      </c>
    </row>
    <row r="170" spans="22:22" x14ac:dyDescent="0.25">
      <c r="V170" s="26" t="b">
        <f t="shared" ref="V170" si="37">V117=V64</f>
        <v>1</v>
      </c>
    </row>
    <row r="171" spans="22:22" x14ac:dyDescent="0.25">
      <c r="V171" s="26" t="b">
        <f t="shared" ref="V171" si="38">V118=V65</f>
        <v>1</v>
      </c>
    </row>
    <row r="172" spans="22:22" x14ac:dyDescent="0.25">
      <c r="V172" s="26" t="b">
        <f t="shared" ref="V172" si="39">V119=V66</f>
        <v>1</v>
      </c>
    </row>
    <row r="173" spans="22:22" x14ac:dyDescent="0.25">
      <c r="V173" s="26" t="b">
        <f t="shared" ref="V173" si="40">V120=V67</f>
        <v>1</v>
      </c>
    </row>
    <row r="174" spans="22:22" x14ac:dyDescent="0.25">
      <c r="V174" s="26" t="b">
        <f t="shared" ref="V174" si="41">V121=V68</f>
        <v>1</v>
      </c>
    </row>
    <row r="175" spans="22:22" x14ac:dyDescent="0.25">
      <c r="V175" s="26" t="b">
        <f t="shared" ref="V175" si="42">V122=V69</f>
        <v>1</v>
      </c>
    </row>
    <row r="176" spans="22:22" x14ac:dyDescent="0.25">
      <c r="V176" s="26" t="b">
        <f t="shared" ref="V176" si="43">V123=V70</f>
        <v>1</v>
      </c>
    </row>
    <row r="177" spans="22:22" x14ac:dyDescent="0.25">
      <c r="V177" s="26" t="b">
        <f t="shared" ref="V177" si="44">V124=V71</f>
        <v>1</v>
      </c>
    </row>
    <row r="178" spans="22:22" x14ac:dyDescent="0.25">
      <c r="V178" s="26" t="b">
        <f t="shared" ref="V178" si="45">V125=V72</f>
        <v>1</v>
      </c>
    </row>
    <row r="179" spans="22:22" x14ac:dyDescent="0.25">
      <c r="V179" s="26" t="b">
        <f t="shared" ref="V179" si="46">V126=V73</f>
        <v>1</v>
      </c>
    </row>
    <row r="180" spans="22:22" x14ac:dyDescent="0.25">
      <c r="V180" s="26" t="b">
        <f t="shared" ref="V180" si="47">V127=V74</f>
        <v>1</v>
      </c>
    </row>
    <row r="181" spans="22:22" x14ac:dyDescent="0.25">
      <c r="V181" s="26" t="b">
        <f t="shared" ref="V181" si="48">V128=V75</f>
        <v>1</v>
      </c>
    </row>
    <row r="182" spans="22:22" x14ac:dyDescent="0.25">
      <c r="V182" s="26" t="b">
        <f t="shared" ref="V182" si="49">V129=V76</f>
        <v>1</v>
      </c>
    </row>
    <row r="183" spans="22:22" x14ac:dyDescent="0.25">
      <c r="V183" s="26" t="b">
        <f t="shared" ref="V183" si="50">V130=V77</f>
        <v>1</v>
      </c>
    </row>
    <row r="184" spans="22:22" x14ac:dyDescent="0.25">
      <c r="V184" s="26" t="b">
        <f t="shared" ref="V184" si="51">V131=V78</f>
        <v>1</v>
      </c>
    </row>
  </sheetData>
  <sheetProtection algorithmName="SHA-512" hashValue="dcHaiOg25csJUzJlxtXTcKCFxAekNZaexn2aaNf9NnH1l7aKu1wikwZNEwN1zXToWLZh0KENupE0NLZgz3CQYw==" saltValue="uh29X1a+asabPtZmeWIoOQ==" spinCount="100000" sheet="1" objects="1" scenarios="1"/>
  <conditionalFormatting sqref="A26:A78">
    <cfRule type="expression" dxfId="453" priority="11" stopIfTrue="1">
      <formula>MOD(ROW(),2)=0</formula>
    </cfRule>
    <cfRule type="expression" dxfId="452" priority="12" stopIfTrue="1">
      <formula>MOD(ROW(),2)&lt;&gt;0</formula>
    </cfRule>
  </conditionalFormatting>
  <conditionalFormatting sqref="B26:U78">
    <cfRule type="expression" dxfId="451" priority="13" stopIfTrue="1">
      <formula>MOD(ROW(),2)=0</formula>
    </cfRule>
    <cfRule type="expression" dxfId="450" priority="14" stopIfTrue="1">
      <formula>MOD(ROW(),2)&lt;&gt;0</formula>
    </cfRule>
  </conditionalFormatting>
  <conditionalFormatting sqref="A6:A16 A18:A21">
    <cfRule type="expression" dxfId="449" priority="15" stopIfTrue="1">
      <formula>MOD(ROW(),2)=0</formula>
    </cfRule>
    <cfRule type="expression" dxfId="448" priority="16" stopIfTrue="1">
      <formula>MOD(ROW(),2)&lt;&gt;0</formula>
    </cfRule>
  </conditionalFormatting>
  <conditionalFormatting sqref="B6:U16 C17:U21">
    <cfRule type="expression" dxfId="447" priority="17" stopIfTrue="1">
      <formula>MOD(ROW(),2)=0</formula>
    </cfRule>
    <cfRule type="expression" dxfId="446" priority="18" stopIfTrue="1">
      <formula>MOD(ROW(),2)&lt;&gt;0</formula>
    </cfRule>
  </conditionalFormatting>
  <conditionalFormatting sqref="A17">
    <cfRule type="expression" dxfId="445" priority="9" stopIfTrue="1">
      <formula>MOD(ROW(),2)=0</formula>
    </cfRule>
    <cfRule type="expression" dxfId="444" priority="10" stopIfTrue="1">
      <formula>MOD(ROW(),2)&lt;&gt;0</formula>
    </cfRule>
  </conditionalFormatting>
  <conditionalFormatting sqref="B17">
    <cfRule type="expression" dxfId="443" priority="7" stopIfTrue="1">
      <formula>MOD(ROW(),2)=0</formula>
    </cfRule>
    <cfRule type="expression" dxfId="442" priority="8" stopIfTrue="1">
      <formula>MOD(ROW(),2)&lt;&gt;0</formula>
    </cfRule>
  </conditionalFormatting>
  <conditionalFormatting sqref="B18">
    <cfRule type="expression" dxfId="441" priority="5" stopIfTrue="1">
      <formula>MOD(ROW(),2)=0</formula>
    </cfRule>
    <cfRule type="expression" dxfId="440" priority="6" stopIfTrue="1">
      <formula>MOD(ROW(),2)&lt;&gt;0</formula>
    </cfRule>
  </conditionalFormatting>
  <conditionalFormatting sqref="B20:B21">
    <cfRule type="expression" dxfId="439" priority="3" stopIfTrue="1">
      <formula>MOD(ROW(),2)=0</formula>
    </cfRule>
    <cfRule type="expression" dxfId="438" priority="4" stopIfTrue="1">
      <formula>MOD(ROW(),2)&lt;&gt;0</formula>
    </cfRule>
  </conditionalFormatting>
  <conditionalFormatting sqref="B19">
    <cfRule type="expression" dxfId="437" priority="1" stopIfTrue="1">
      <formula>MOD(ROW(),2)=0</formula>
    </cfRule>
    <cfRule type="expression" dxfId="436" priority="2" stopIfTrue="1">
      <formula>MOD(ROW(),2)&lt;&gt;0</formula>
    </cfRule>
  </conditionalFormatting>
  <hyperlinks>
    <hyperlink ref="B24" location="Assumptions!A1" display="Assumptions" xr:uid="{2487824F-40BF-45E8-814C-0F009C27718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5"/>
  <dimension ref="A1:I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4" width="22.5546875" style="26" customWidth="1"/>
    <col min="5" max="16384" width="10" style="26"/>
  </cols>
  <sheetData>
    <row r="1" spans="1:9" ht="21" x14ac:dyDescent="0.4">
      <c r="A1" s="39" t="s">
        <v>4</v>
      </c>
      <c r="B1" s="40"/>
      <c r="C1" s="40"/>
      <c r="D1" s="40"/>
      <c r="E1" s="40"/>
      <c r="F1" s="40"/>
      <c r="G1" s="40"/>
      <c r="H1" s="40"/>
      <c r="I1" s="40"/>
    </row>
    <row r="2" spans="1:9" ht="15.6" x14ac:dyDescent="0.3">
      <c r="A2" s="41" t="str">
        <f>IF(title="&gt; Enter workbook title here","Enter workbook title in Cover sheet",title)</f>
        <v>NHSPS_S - Consolidated Factor Spreadsheet</v>
      </c>
      <c r="B2" s="42"/>
      <c r="C2" s="42"/>
      <c r="D2" s="42"/>
      <c r="E2" s="42"/>
      <c r="F2" s="42"/>
      <c r="G2" s="42"/>
      <c r="H2" s="42"/>
      <c r="I2" s="42"/>
    </row>
    <row r="3" spans="1:9" ht="15.6" x14ac:dyDescent="0.3">
      <c r="A3" s="43" t="str">
        <f>TABLE_FACTOR_TYPE&amp;" - x-"&amp;TABLE_SERIES_NUMBER</f>
        <v>Early retirement reduction buy out - x-720</v>
      </c>
      <c r="B3" s="42"/>
      <c r="C3" s="42"/>
      <c r="D3" s="42"/>
      <c r="E3" s="42"/>
      <c r="F3" s="42"/>
      <c r="G3" s="42"/>
      <c r="H3" s="42"/>
      <c r="I3" s="42"/>
    </row>
    <row r="4" spans="1:9" x14ac:dyDescent="0.25">
      <c r="A4" s="44"/>
    </row>
    <row r="6" spans="1:9" x14ac:dyDescent="0.25">
      <c r="A6" s="80" t="s">
        <v>24</v>
      </c>
      <c r="B6" s="81" t="s">
        <v>26</v>
      </c>
      <c r="C6" s="81"/>
      <c r="D6" s="81"/>
    </row>
    <row r="7" spans="1:9" x14ac:dyDescent="0.25">
      <c r="A7" s="82" t="s">
        <v>16</v>
      </c>
      <c r="B7" s="83" t="s">
        <v>46</v>
      </c>
      <c r="C7" s="83"/>
      <c r="D7" s="83"/>
    </row>
    <row r="8" spans="1:9" x14ac:dyDescent="0.25">
      <c r="A8" s="82" t="s">
        <v>49</v>
      </c>
      <c r="B8" s="83" t="s">
        <v>47</v>
      </c>
      <c r="C8" s="83"/>
      <c r="D8" s="83"/>
    </row>
    <row r="9" spans="1:9" x14ac:dyDescent="0.25">
      <c r="A9" s="82" t="s">
        <v>17</v>
      </c>
      <c r="B9" s="83" t="s">
        <v>633</v>
      </c>
      <c r="C9" s="83"/>
      <c r="D9" s="83"/>
    </row>
    <row r="10" spans="1:9" x14ac:dyDescent="0.25">
      <c r="A10" s="82" t="s">
        <v>2</v>
      </c>
      <c r="B10" s="83" t="s">
        <v>634</v>
      </c>
      <c r="C10" s="83"/>
      <c r="D10" s="83"/>
    </row>
    <row r="11" spans="1:9" x14ac:dyDescent="0.25">
      <c r="A11" s="82" t="s">
        <v>23</v>
      </c>
      <c r="B11" s="83" t="s">
        <v>312</v>
      </c>
      <c r="C11" s="83"/>
      <c r="D11" s="83"/>
    </row>
    <row r="12" spans="1:9" x14ac:dyDescent="0.25">
      <c r="A12" s="82" t="s">
        <v>262</v>
      </c>
      <c r="B12" s="83" t="s">
        <v>635</v>
      </c>
      <c r="C12" s="83"/>
      <c r="D12" s="83"/>
    </row>
    <row r="13" spans="1:9" x14ac:dyDescent="0.25">
      <c r="A13" s="82" t="s">
        <v>52</v>
      </c>
      <c r="B13" s="83">
        <v>0</v>
      </c>
      <c r="C13" s="83"/>
      <c r="D13" s="83"/>
    </row>
    <row r="14" spans="1:9" x14ac:dyDescent="0.25">
      <c r="A14" s="82" t="s">
        <v>18</v>
      </c>
      <c r="B14" s="83">
        <v>720</v>
      </c>
      <c r="C14" s="83"/>
      <c r="D14" s="83"/>
    </row>
    <row r="15" spans="1:9" x14ac:dyDescent="0.25">
      <c r="A15" s="82" t="s">
        <v>53</v>
      </c>
      <c r="B15" s="83" t="s">
        <v>636</v>
      </c>
      <c r="C15" s="83"/>
      <c r="D15" s="83"/>
    </row>
    <row r="16" spans="1:9" x14ac:dyDescent="0.25">
      <c r="A16" s="82" t="s">
        <v>54</v>
      </c>
      <c r="B16" s="83"/>
      <c r="C16" s="83"/>
      <c r="D16" s="83"/>
    </row>
    <row r="17" spans="1:4" ht="26.4" x14ac:dyDescent="0.25">
      <c r="A17" s="77" t="s">
        <v>735</v>
      </c>
      <c r="B17" s="83" t="str">
        <f>INDEX('Factor List'!$L:$L,MATCH(B$15,'Factor List'!$J:$J,0))</f>
        <v>Early retirement reduction buy-out (ERRBO), dated 27 September 2019</v>
      </c>
      <c r="C17" s="83"/>
      <c r="D17" s="83"/>
    </row>
    <row r="18" spans="1:4" x14ac:dyDescent="0.25">
      <c r="A18" s="82" t="s">
        <v>19</v>
      </c>
      <c r="B18" s="90">
        <v>45202</v>
      </c>
      <c r="C18" s="83"/>
      <c r="D18" s="83"/>
    </row>
    <row r="19" spans="1:4" ht="26.4" x14ac:dyDescent="0.25">
      <c r="A19" s="82" t="s">
        <v>20</v>
      </c>
      <c r="B19" s="90">
        <v>45383</v>
      </c>
      <c r="C19" s="83"/>
      <c r="D19" s="83"/>
    </row>
    <row r="20" spans="1:4" x14ac:dyDescent="0.25">
      <c r="A20" s="82" t="s">
        <v>260</v>
      </c>
      <c r="B20" s="83" t="s">
        <v>725</v>
      </c>
      <c r="C20" s="83"/>
      <c r="D20" s="83"/>
    </row>
    <row r="21" spans="1:4" x14ac:dyDescent="0.25">
      <c r="A21" s="82" t="s">
        <v>804</v>
      </c>
      <c r="B21" s="83" t="s">
        <v>803</v>
      </c>
      <c r="C21" s="83"/>
      <c r="D21" s="83"/>
    </row>
    <row r="23" spans="1:4" x14ac:dyDescent="0.25">
      <c r="B23" s="107" t="str">
        <f>HYPERLINK("#'Factor List'!A1","Back to Factor List")</f>
        <v>Back to Factor List</v>
      </c>
    </row>
    <row r="24" spans="1:4" x14ac:dyDescent="0.25">
      <c r="B24" s="107" t="s">
        <v>797</v>
      </c>
    </row>
    <row r="26" spans="1:4" ht="79.2" x14ac:dyDescent="0.25">
      <c r="A26" s="84" t="s">
        <v>273</v>
      </c>
      <c r="B26" s="84" t="s">
        <v>637</v>
      </c>
      <c r="C26" s="84" t="s">
        <v>638</v>
      </c>
      <c r="D26" s="84" t="s">
        <v>639</v>
      </c>
    </row>
    <row r="27" spans="1:4" x14ac:dyDescent="0.25">
      <c r="A27" s="85">
        <v>16</v>
      </c>
      <c r="B27" s="87">
        <v>1.7100000000000001E-2</v>
      </c>
      <c r="C27" s="87">
        <v>3.4200000000000001E-2</v>
      </c>
      <c r="D27" s="87">
        <v>5.1299999999999998E-2</v>
      </c>
    </row>
    <row r="28" spans="1:4" x14ac:dyDescent="0.25">
      <c r="A28" s="85">
        <v>17</v>
      </c>
      <c r="B28" s="87">
        <v>1.7100000000000001E-2</v>
      </c>
      <c r="C28" s="87">
        <v>3.4099999999999998E-2</v>
      </c>
      <c r="D28" s="87">
        <v>5.1200000000000002E-2</v>
      </c>
    </row>
    <row r="29" spans="1:4" x14ac:dyDescent="0.25">
      <c r="A29" s="85">
        <v>18</v>
      </c>
      <c r="B29" s="87">
        <v>1.7100000000000001E-2</v>
      </c>
      <c r="C29" s="87">
        <v>3.4099999999999998E-2</v>
      </c>
      <c r="D29" s="87">
        <v>5.1200000000000002E-2</v>
      </c>
    </row>
    <row r="30" spans="1:4" x14ac:dyDescent="0.25">
      <c r="A30" s="85">
        <v>19</v>
      </c>
      <c r="B30" s="87">
        <v>1.7000000000000001E-2</v>
      </c>
      <c r="C30" s="87">
        <v>3.4099999999999998E-2</v>
      </c>
      <c r="D30" s="87">
        <v>5.11E-2</v>
      </c>
    </row>
    <row r="31" spans="1:4" x14ac:dyDescent="0.25">
      <c r="A31" s="85">
        <v>20</v>
      </c>
      <c r="B31" s="87">
        <v>1.7000000000000001E-2</v>
      </c>
      <c r="C31" s="87">
        <v>3.4099999999999998E-2</v>
      </c>
      <c r="D31" s="87">
        <v>5.11E-2</v>
      </c>
    </row>
    <row r="32" spans="1:4" x14ac:dyDescent="0.25">
      <c r="A32" s="85">
        <v>21</v>
      </c>
      <c r="B32" s="87">
        <v>1.7000000000000001E-2</v>
      </c>
      <c r="C32" s="87">
        <v>3.4000000000000002E-2</v>
      </c>
      <c r="D32" s="87">
        <v>5.11E-2</v>
      </c>
    </row>
    <row r="33" spans="1:4" x14ac:dyDescent="0.25">
      <c r="A33" s="85">
        <v>22</v>
      </c>
      <c r="B33" s="87">
        <v>1.7000000000000001E-2</v>
      </c>
      <c r="C33" s="87">
        <v>3.4000000000000002E-2</v>
      </c>
      <c r="D33" s="87">
        <v>5.0999999999999997E-2</v>
      </c>
    </row>
    <row r="34" spans="1:4" x14ac:dyDescent="0.25">
      <c r="A34" s="85">
        <v>23</v>
      </c>
      <c r="B34" s="87">
        <v>1.7000000000000001E-2</v>
      </c>
      <c r="C34" s="87">
        <v>3.4000000000000002E-2</v>
      </c>
      <c r="D34" s="87">
        <v>5.0999999999999997E-2</v>
      </c>
    </row>
    <row r="35" spans="1:4" x14ac:dyDescent="0.25">
      <c r="A35" s="85">
        <v>24</v>
      </c>
      <c r="B35" s="87">
        <v>1.7000000000000001E-2</v>
      </c>
      <c r="C35" s="87">
        <v>3.4000000000000002E-2</v>
      </c>
      <c r="D35" s="87">
        <v>5.0900000000000001E-2</v>
      </c>
    </row>
    <row r="36" spans="1:4" x14ac:dyDescent="0.25">
      <c r="A36" s="85">
        <v>25</v>
      </c>
      <c r="B36" s="87">
        <v>1.7000000000000001E-2</v>
      </c>
      <c r="C36" s="87">
        <v>3.39E-2</v>
      </c>
      <c r="D36" s="87">
        <v>5.0900000000000001E-2</v>
      </c>
    </row>
    <row r="37" spans="1:4" x14ac:dyDescent="0.25">
      <c r="A37" s="85">
        <v>26</v>
      </c>
      <c r="B37" s="87">
        <v>1.7000000000000001E-2</v>
      </c>
      <c r="C37" s="87">
        <v>3.39E-2</v>
      </c>
      <c r="D37" s="87">
        <v>5.0900000000000001E-2</v>
      </c>
    </row>
    <row r="38" spans="1:4" x14ac:dyDescent="0.25">
      <c r="A38" s="85">
        <v>27</v>
      </c>
      <c r="B38" s="87">
        <v>1.6899999999999998E-2</v>
      </c>
      <c r="C38" s="87">
        <v>3.39E-2</v>
      </c>
      <c r="D38" s="87">
        <v>5.0799999999999998E-2</v>
      </c>
    </row>
    <row r="39" spans="1:4" x14ac:dyDescent="0.25">
      <c r="A39" s="85">
        <v>28</v>
      </c>
      <c r="B39" s="87">
        <v>1.6899999999999998E-2</v>
      </c>
      <c r="C39" s="87">
        <v>3.39E-2</v>
      </c>
      <c r="D39" s="87">
        <v>5.0799999999999998E-2</v>
      </c>
    </row>
    <row r="40" spans="1:4" x14ac:dyDescent="0.25">
      <c r="A40" s="85">
        <v>29</v>
      </c>
      <c r="B40" s="87">
        <v>1.6899999999999998E-2</v>
      </c>
      <c r="C40" s="87">
        <v>3.3799999999999997E-2</v>
      </c>
      <c r="D40" s="87">
        <v>5.0799999999999998E-2</v>
      </c>
    </row>
    <row r="41" spans="1:4" x14ac:dyDescent="0.25">
      <c r="A41" s="85">
        <v>30</v>
      </c>
      <c r="B41" s="87">
        <v>1.6899999999999998E-2</v>
      </c>
      <c r="C41" s="87">
        <v>3.3799999999999997E-2</v>
      </c>
      <c r="D41" s="87">
        <v>5.0700000000000002E-2</v>
      </c>
    </row>
    <row r="42" spans="1:4" x14ac:dyDescent="0.25">
      <c r="A42" s="85">
        <v>31</v>
      </c>
      <c r="B42" s="87">
        <v>1.6899999999999998E-2</v>
      </c>
      <c r="C42" s="87">
        <v>3.3799999999999997E-2</v>
      </c>
      <c r="D42" s="87">
        <v>5.0700000000000002E-2</v>
      </c>
    </row>
    <row r="43" spans="1:4" x14ac:dyDescent="0.25">
      <c r="A43" s="85">
        <v>32</v>
      </c>
      <c r="B43" s="87">
        <v>1.6899999999999998E-2</v>
      </c>
      <c r="C43" s="87">
        <v>3.3799999999999997E-2</v>
      </c>
      <c r="D43" s="87">
        <v>5.0700000000000002E-2</v>
      </c>
    </row>
    <row r="44" spans="1:4" x14ac:dyDescent="0.25">
      <c r="A44" s="85">
        <v>33</v>
      </c>
      <c r="B44" s="87">
        <v>1.6899999999999998E-2</v>
      </c>
      <c r="C44" s="87">
        <v>3.3799999999999997E-2</v>
      </c>
      <c r="D44" s="87">
        <v>5.0599999999999999E-2</v>
      </c>
    </row>
    <row r="45" spans="1:4" x14ac:dyDescent="0.25">
      <c r="A45" s="85">
        <v>34</v>
      </c>
      <c r="B45" s="87">
        <v>1.6899999999999998E-2</v>
      </c>
      <c r="C45" s="87">
        <v>3.3700000000000001E-2</v>
      </c>
      <c r="D45" s="87">
        <v>5.0599999999999999E-2</v>
      </c>
    </row>
    <row r="46" spans="1:4" x14ac:dyDescent="0.25">
      <c r="A46" s="85">
        <v>35</v>
      </c>
      <c r="B46" s="87">
        <v>1.6899999999999998E-2</v>
      </c>
      <c r="C46" s="87">
        <v>3.3700000000000001E-2</v>
      </c>
      <c r="D46" s="87">
        <v>5.0599999999999999E-2</v>
      </c>
    </row>
    <row r="47" spans="1:4" x14ac:dyDescent="0.25">
      <c r="A47" s="85">
        <v>36</v>
      </c>
      <c r="B47" s="87">
        <v>1.6899999999999998E-2</v>
      </c>
      <c r="C47" s="87">
        <v>3.3700000000000001E-2</v>
      </c>
      <c r="D47" s="87">
        <v>5.0599999999999999E-2</v>
      </c>
    </row>
    <row r="48" spans="1:4" x14ac:dyDescent="0.25">
      <c r="A48" s="85">
        <v>37</v>
      </c>
      <c r="B48" s="87">
        <v>1.6799999999999999E-2</v>
      </c>
      <c r="C48" s="87">
        <v>3.3700000000000001E-2</v>
      </c>
      <c r="D48" s="87">
        <v>5.0500000000000003E-2</v>
      </c>
    </row>
    <row r="49" spans="1:4" x14ac:dyDescent="0.25">
      <c r="A49" s="85">
        <v>38</v>
      </c>
      <c r="B49" s="87">
        <v>1.6799999999999999E-2</v>
      </c>
      <c r="C49" s="87">
        <v>3.3700000000000001E-2</v>
      </c>
      <c r="D49" s="87">
        <v>5.0500000000000003E-2</v>
      </c>
    </row>
    <row r="50" spans="1:4" x14ac:dyDescent="0.25">
      <c r="A50" s="85">
        <v>39</v>
      </c>
      <c r="B50" s="87">
        <v>1.6799999999999999E-2</v>
      </c>
      <c r="C50" s="87">
        <v>3.3700000000000001E-2</v>
      </c>
      <c r="D50" s="87">
        <v>5.0500000000000003E-2</v>
      </c>
    </row>
    <row r="51" spans="1:4" x14ac:dyDescent="0.25">
      <c r="A51" s="85">
        <v>40</v>
      </c>
      <c r="B51" s="87">
        <v>1.6799999999999999E-2</v>
      </c>
      <c r="C51" s="87">
        <v>3.3700000000000001E-2</v>
      </c>
      <c r="D51" s="87">
        <v>5.0500000000000003E-2</v>
      </c>
    </row>
    <row r="52" spans="1:4" x14ac:dyDescent="0.25">
      <c r="A52" s="85">
        <v>41</v>
      </c>
      <c r="B52" s="87">
        <v>1.6799999999999999E-2</v>
      </c>
      <c r="C52" s="87">
        <v>3.3599999999999998E-2</v>
      </c>
      <c r="D52" s="87">
        <v>5.0500000000000003E-2</v>
      </c>
    </row>
    <row r="53" spans="1:4" x14ac:dyDescent="0.25">
      <c r="A53" s="85">
        <v>42</v>
      </c>
      <c r="B53" s="87">
        <v>1.6799999999999999E-2</v>
      </c>
      <c r="C53" s="87">
        <v>3.3599999999999998E-2</v>
      </c>
      <c r="D53" s="87">
        <v>5.0500000000000003E-2</v>
      </c>
    </row>
    <row r="54" spans="1:4" x14ac:dyDescent="0.25">
      <c r="A54" s="85">
        <v>43</v>
      </c>
      <c r="B54" s="87">
        <v>1.6799999999999999E-2</v>
      </c>
      <c r="C54" s="87">
        <v>3.3599999999999998E-2</v>
      </c>
      <c r="D54" s="87">
        <v>5.04E-2</v>
      </c>
    </row>
    <row r="55" spans="1:4" x14ac:dyDescent="0.25">
      <c r="A55" s="85">
        <v>44</v>
      </c>
      <c r="B55" s="87">
        <v>1.6799999999999999E-2</v>
      </c>
      <c r="C55" s="87">
        <v>3.3599999999999998E-2</v>
      </c>
      <c r="D55" s="87">
        <v>5.04E-2</v>
      </c>
    </row>
    <row r="56" spans="1:4" x14ac:dyDescent="0.25">
      <c r="A56" s="85">
        <v>45</v>
      </c>
      <c r="B56" s="87">
        <v>1.6799999999999999E-2</v>
      </c>
      <c r="C56" s="87">
        <v>3.3599999999999998E-2</v>
      </c>
      <c r="D56" s="87">
        <v>5.04E-2</v>
      </c>
    </row>
    <row r="57" spans="1:4" x14ac:dyDescent="0.25">
      <c r="A57" s="85">
        <v>46</v>
      </c>
      <c r="B57" s="87">
        <v>1.6799999999999999E-2</v>
      </c>
      <c r="C57" s="87">
        <v>3.3599999999999998E-2</v>
      </c>
      <c r="D57" s="87">
        <v>5.04E-2</v>
      </c>
    </row>
    <row r="58" spans="1:4" x14ac:dyDescent="0.25">
      <c r="A58" s="85">
        <v>47</v>
      </c>
      <c r="B58" s="87">
        <v>1.6799999999999999E-2</v>
      </c>
      <c r="C58" s="87">
        <v>3.3599999999999998E-2</v>
      </c>
      <c r="D58" s="87">
        <v>5.0500000000000003E-2</v>
      </c>
    </row>
    <row r="59" spans="1:4" x14ac:dyDescent="0.25">
      <c r="A59" s="85">
        <v>48</v>
      </c>
      <c r="B59" s="87">
        <v>1.6799999999999999E-2</v>
      </c>
      <c r="C59" s="87">
        <v>3.3599999999999998E-2</v>
      </c>
      <c r="D59" s="87">
        <v>5.0500000000000003E-2</v>
      </c>
    </row>
    <row r="60" spans="1:4" x14ac:dyDescent="0.25">
      <c r="A60" s="85">
        <v>49</v>
      </c>
      <c r="B60" s="87">
        <v>1.6799999999999999E-2</v>
      </c>
      <c r="C60" s="87">
        <v>3.3700000000000001E-2</v>
      </c>
      <c r="D60" s="87">
        <v>5.0500000000000003E-2</v>
      </c>
    </row>
    <row r="61" spans="1:4" x14ac:dyDescent="0.25">
      <c r="A61" s="85">
        <v>50</v>
      </c>
      <c r="B61" s="87">
        <v>1.6799999999999999E-2</v>
      </c>
      <c r="C61" s="87">
        <v>3.3700000000000001E-2</v>
      </c>
      <c r="D61" s="87">
        <v>5.0500000000000003E-2</v>
      </c>
    </row>
    <row r="62" spans="1:4" x14ac:dyDescent="0.25">
      <c r="A62" s="85">
        <v>51</v>
      </c>
      <c r="B62" s="87">
        <v>1.6799999999999999E-2</v>
      </c>
      <c r="C62" s="87">
        <v>3.3700000000000001E-2</v>
      </c>
      <c r="D62" s="87">
        <v>5.0500000000000003E-2</v>
      </c>
    </row>
    <row r="63" spans="1:4" x14ac:dyDescent="0.25">
      <c r="A63" s="85">
        <v>52</v>
      </c>
      <c r="B63" s="87">
        <v>1.6899999999999998E-2</v>
      </c>
      <c r="C63" s="87">
        <v>3.3700000000000001E-2</v>
      </c>
      <c r="D63" s="87">
        <v>5.0599999999999999E-2</v>
      </c>
    </row>
    <row r="64" spans="1:4" x14ac:dyDescent="0.25">
      <c r="A64" s="85">
        <v>53</v>
      </c>
      <c r="B64" s="87">
        <v>1.6899999999999998E-2</v>
      </c>
      <c r="C64" s="87">
        <v>3.3799999999999997E-2</v>
      </c>
      <c r="D64" s="87">
        <v>5.0599999999999999E-2</v>
      </c>
    </row>
    <row r="65" spans="1:4" x14ac:dyDescent="0.25">
      <c r="A65" s="85">
        <v>54</v>
      </c>
      <c r="B65" s="87">
        <v>1.6899999999999998E-2</v>
      </c>
      <c r="C65" s="87">
        <v>3.3799999999999997E-2</v>
      </c>
      <c r="D65" s="87">
        <v>5.0700000000000002E-2</v>
      </c>
    </row>
    <row r="66" spans="1:4" x14ac:dyDescent="0.25">
      <c r="A66" s="85">
        <v>55</v>
      </c>
      <c r="B66" s="87">
        <v>1.6899999999999998E-2</v>
      </c>
      <c r="C66" s="87">
        <v>3.3799999999999997E-2</v>
      </c>
      <c r="D66" s="87">
        <v>5.0799999999999998E-2</v>
      </c>
    </row>
    <row r="67" spans="1:4" x14ac:dyDescent="0.25">
      <c r="A67" s="85">
        <v>56</v>
      </c>
      <c r="B67" s="87">
        <v>1.7000000000000001E-2</v>
      </c>
      <c r="C67" s="87">
        <v>3.39E-2</v>
      </c>
      <c r="D67" s="87">
        <v>5.0900000000000001E-2</v>
      </c>
    </row>
    <row r="68" spans="1:4" x14ac:dyDescent="0.25">
      <c r="A68" s="85">
        <v>57</v>
      </c>
      <c r="B68" s="87">
        <v>1.7000000000000001E-2</v>
      </c>
      <c r="C68" s="87">
        <v>3.4000000000000002E-2</v>
      </c>
      <c r="D68" s="87">
        <v>5.0900000000000001E-2</v>
      </c>
    </row>
    <row r="69" spans="1:4" x14ac:dyDescent="0.25">
      <c r="A69" s="85">
        <v>58</v>
      </c>
      <c r="B69" s="87">
        <v>1.7000000000000001E-2</v>
      </c>
      <c r="C69" s="87">
        <v>3.4000000000000002E-2</v>
      </c>
      <c r="D69" s="87">
        <v>5.0999999999999997E-2</v>
      </c>
    </row>
    <row r="70" spans="1:4" x14ac:dyDescent="0.25">
      <c r="A70" s="85">
        <v>59</v>
      </c>
      <c r="B70" s="87">
        <v>1.7100000000000001E-2</v>
      </c>
      <c r="C70" s="87">
        <v>3.4099999999999998E-2</v>
      </c>
      <c r="D70" s="87">
        <v>5.1200000000000002E-2</v>
      </c>
    </row>
    <row r="71" spans="1:4" x14ac:dyDescent="0.25">
      <c r="A71" s="85">
        <v>60</v>
      </c>
      <c r="B71" s="87">
        <v>1.7100000000000001E-2</v>
      </c>
      <c r="C71" s="87">
        <v>3.4200000000000001E-2</v>
      </c>
      <c r="D71" s="87">
        <v>5.1299999999999998E-2</v>
      </c>
    </row>
    <row r="72" spans="1:4" x14ac:dyDescent="0.25">
      <c r="A72" s="85">
        <v>61</v>
      </c>
      <c r="B72" s="87">
        <v>1.7100000000000001E-2</v>
      </c>
      <c r="C72" s="87">
        <v>3.4299999999999997E-2</v>
      </c>
      <c r="D72" s="87">
        <v>5.1400000000000001E-2</v>
      </c>
    </row>
    <row r="73" spans="1:4" x14ac:dyDescent="0.25">
      <c r="A73" s="85">
        <v>62</v>
      </c>
      <c r="B73" s="87">
        <v>1.72E-2</v>
      </c>
      <c r="C73" s="87">
        <v>3.44E-2</v>
      </c>
      <c r="D73" s="87">
        <v>5.16E-2</v>
      </c>
    </row>
    <row r="74" spans="1:4" x14ac:dyDescent="0.25">
      <c r="A74" s="85">
        <v>63</v>
      </c>
      <c r="B74" s="87">
        <v>1.7299999999999999E-2</v>
      </c>
      <c r="C74" s="87">
        <v>3.4500000000000003E-2</v>
      </c>
      <c r="D74" s="87">
        <v>5.1799999999999999E-2</v>
      </c>
    </row>
    <row r="75" spans="1:4" x14ac:dyDescent="0.25">
      <c r="A75" s="85">
        <v>64</v>
      </c>
      <c r="B75" s="87">
        <v>1.7299999999999999E-2</v>
      </c>
      <c r="C75" s="87">
        <v>3.4599999999999999E-2</v>
      </c>
      <c r="D75" s="87">
        <v>5.1900000000000002E-2</v>
      </c>
    </row>
    <row r="76" spans="1:4" x14ac:dyDescent="0.25">
      <c r="A76" s="85">
        <v>65</v>
      </c>
      <c r="B76" s="87">
        <v>1.7399999999999999E-2</v>
      </c>
      <c r="C76" s="87">
        <v>3.4799999999999998E-2</v>
      </c>
      <c r="D76" s="87"/>
    </row>
    <row r="77" spans="1:4" x14ac:dyDescent="0.25">
      <c r="A77" s="85">
        <v>66</v>
      </c>
      <c r="B77" s="87">
        <v>1.7399999999999999E-2</v>
      </c>
      <c r="C77" s="87"/>
      <c r="D77" s="87"/>
    </row>
    <row r="78" spans="1:4" x14ac:dyDescent="0.25">
      <c r="A78" s="85">
        <v>67</v>
      </c>
      <c r="B78" s="87"/>
      <c r="C78" s="87"/>
      <c r="D78" s="87"/>
    </row>
  </sheetData>
  <sheetProtection algorithmName="SHA-512" hashValue="uVfuVT7b0SG02Qw7TytVFbIanRxGuCW43lnMIFImcYmUO7rgMnalC5xNUu9Ft7faCcO+ENWqO8A2E8gmTbYFcw==" saltValue="vhSvWCnUJqgr8e0We8zQKw==" spinCount="100000" sheet="1" objects="1" scenarios="1"/>
  <conditionalFormatting sqref="A6:A16 A18:A21">
    <cfRule type="expression" dxfId="435" priority="19" stopIfTrue="1">
      <formula>MOD(ROW(),2)=0</formula>
    </cfRule>
    <cfRule type="expression" dxfId="434" priority="20" stopIfTrue="1">
      <formula>MOD(ROW(),2)&lt;&gt;0</formula>
    </cfRule>
  </conditionalFormatting>
  <conditionalFormatting sqref="B6:D16 C17:D21">
    <cfRule type="expression" dxfId="433" priority="21" stopIfTrue="1">
      <formula>MOD(ROW(),2)=0</formula>
    </cfRule>
    <cfRule type="expression" dxfId="432" priority="22" stopIfTrue="1">
      <formula>MOD(ROW(),2)&lt;&gt;0</formula>
    </cfRule>
  </conditionalFormatting>
  <conditionalFormatting sqref="A26:A27">
    <cfRule type="expression" dxfId="431" priority="15" stopIfTrue="1">
      <formula>MOD(ROW(),2)=0</formula>
    </cfRule>
    <cfRule type="expression" dxfId="430" priority="16" stopIfTrue="1">
      <formula>MOD(ROW(),2)&lt;&gt;0</formula>
    </cfRule>
  </conditionalFormatting>
  <conditionalFormatting sqref="B26:D27">
    <cfRule type="expression" dxfId="429" priority="17" stopIfTrue="1">
      <formula>MOD(ROW(),2)=0</formula>
    </cfRule>
    <cfRule type="expression" dxfId="428" priority="18" stopIfTrue="1">
      <formula>MOD(ROW(),2)&lt;&gt;0</formula>
    </cfRule>
  </conditionalFormatting>
  <conditionalFormatting sqref="A28:A78">
    <cfRule type="expression" dxfId="427" priority="11" stopIfTrue="1">
      <formula>MOD(ROW(),2)=0</formula>
    </cfRule>
    <cfRule type="expression" dxfId="426" priority="12" stopIfTrue="1">
      <formula>MOD(ROW(),2)&lt;&gt;0</formula>
    </cfRule>
  </conditionalFormatting>
  <conditionalFormatting sqref="B28:D78">
    <cfRule type="expression" dxfId="425" priority="13" stopIfTrue="1">
      <formula>MOD(ROW(),2)=0</formula>
    </cfRule>
    <cfRule type="expression" dxfId="424" priority="14" stopIfTrue="1">
      <formula>MOD(ROW(),2)&lt;&gt;0</formula>
    </cfRule>
  </conditionalFormatting>
  <conditionalFormatting sqref="A17">
    <cfRule type="expression" dxfId="423" priority="9" stopIfTrue="1">
      <formula>MOD(ROW(),2)=0</formula>
    </cfRule>
    <cfRule type="expression" dxfId="422" priority="10" stopIfTrue="1">
      <formula>MOD(ROW(),2)&lt;&gt;0</formula>
    </cfRule>
  </conditionalFormatting>
  <conditionalFormatting sqref="B17">
    <cfRule type="expression" dxfId="421" priority="7" stopIfTrue="1">
      <formula>MOD(ROW(),2)=0</formula>
    </cfRule>
    <cfRule type="expression" dxfId="420" priority="8" stopIfTrue="1">
      <formula>MOD(ROW(),2)&lt;&gt;0</formula>
    </cfRule>
  </conditionalFormatting>
  <conditionalFormatting sqref="B18">
    <cfRule type="expression" dxfId="419" priority="5" stopIfTrue="1">
      <formula>MOD(ROW(),2)=0</formula>
    </cfRule>
    <cfRule type="expression" dxfId="418" priority="6" stopIfTrue="1">
      <formula>MOD(ROW(),2)&lt;&gt;0</formula>
    </cfRule>
  </conditionalFormatting>
  <conditionalFormatting sqref="B20:B21">
    <cfRule type="expression" dxfId="417" priority="3" stopIfTrue="1">
      <formula>MOD(ROW(),2)=0</formula>
    </cfRule>
    <cfRule type="expression" dxfId="416" priority="4" stopIfTrue="1">
      <formula>MOD(ROW(),2)&lt;&gt;0</formula>
    </cfRule>
  </conditionalFormatting>
  <conditionalFormatting sqref="B19">
    <cfRule type="expression" dxfId="415" priority="1" stopIfTrue="1">
      <formula>MOD(ROW(),2)=0</formula>
    </cfRule>
    <cfRule type="expression" dxfId="414" priority="2" stopIfTrue="1">
      <formula>MOD(ROW(),2)&lt;&gt;0</formula>
    </cfRule>
  </conditionalFormatting>
  <hyperlinks>
    <hyperlink ref="B24" location="Assumptions!A1" display="Assumptions" xr:uid="{9CB66F27-659D-4D32-AECD-32C0B30B8D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73"/>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x-801</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515</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801</v>
      </c>
      <c r="C14" s="83"/>
      <c r="D14" s="83"/>
      <c r="E14" s="83"/>
      <c r="F14" s="83"/>
      <c r="G14" s="83"/>
      <c r="H14" s="83"/>
      <c r="I14" s="83"/>
      <c r="J14" s="83"/>
      <c r="K14" s="83"/>
      <c r="L14" s="83"/>
      <c r="M14" s="83"/>
    </row>
    <row r="15" spans="1:13" x14ac:dyDescent="0.25">
      <c r="A15" s="82" t="s">
        <v>53</v>
      </c>
      <c r="B15" s="83" t="s">
        <v>517</v>
      </c>
      <c r="C15" s="83"/>
      <c r="D15" s="83"/>
      <c r="E15" s="83"/>
      <c r="F15" s="83"/>
      <c r="G15" s="83"/>
      <c r="H15" s="83"/>
      <c r="I15" s="83"/>
      <c r="J15" s="83"/>
      <c r="K15" s="83"/>
      <c r="L15" s="83"/>
      <c r="M15" s="83"/>
    </row>
    <row r="16" spans="1:13" x14ac:dyDescent="0.25">
      <c r="A16" s="82" t="s">
        <v>54</v>
      </c>
      <c r="B16" s="83" t="s">
        <v>518</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4.5179999999999998</v>
      </c>
      <c r="C27" s="117">
        <v>4.4480000000000004</v>
      </c>
      <c r="D27" s="117">
        <v>4.3780000000000001</v>
      </c>
      <c r="E27" s="117">
        <v>4.3070000000000004</v>
      </c>
      <c r="F27" s="117">
        <v>4.2370000000000001</v>
      </c>
      <c r="G27" s="117">
        <v>4.1669999999999998</v>
      </c>
      <c r="H27" s="117">
        <v>4.0970000000000004</v>
      </c>
      <c r="I27" s="117">
        <v>4.0259999999999998</v>
      </c>
      <c r="J27" s="117">
        <v>3.956</v>
      </c>
      <c r="K27" s="117">
        <v>3.8860000000000001</v>
      </c>
      <c r="L27" s="117">
        <v>3.8159999999999998</v>
      </c>
      <c r="M27" s="117">
        <v>3.7450000000000001</v>
      </c>
    </row>
    <row r="28" spans="1:13" x14ac:dyDescent="0.25">
      <c r="A28" s="105">
        <v>51</v>
      </c>
      <c r="B28" s="117">
        <v>3.6739999999999999</v>
      </c>
      <c r="C28" s="117">
        <v>3.601</v>
      </c>
      <c r="D28" s="117">
        <v>3.528</v>
      </c>
      <c r="E28" s="117">
        <v>3.4550000000000001</v>
      </c>
      <c r="F28" s="117">
        <v>3.3820000000000001</v>
      </c>
      <c r="G28" s="117">
        <v>3.3090000000000002</v>
      </c>
      <c r="H28" s="117">
        <v>3.2360000000000002</v>
      </c>
      <c r="I28" s="117">
        <v>3.1629999999999998</v>
      </c>
      <c r="J28" s="117">
        <v>3.09</v>
      </c>
      <c r="K28" s="117">
        <v>3.0169999999999999</v>
      </c>
      <c r="L28" s="117">
        <v>2.944</v>
      </c>
      <c r="M28" s="117">
        <v>2.871</v>
      </c>
    </row>
    <row r="29" spans="1:13" x14ac:dyDescent="0.25">
      <c r="A29" s="105">
        <v>52</v>
      </c>
      <c r="B29" s="117">
        <v>2.7970000000000002</v>
      </c>
      <c r="C29" s="117">
        <v>2.7210000000000001</v>
      </c>
      <c r="D29" s="117">
        <v>2.645</v>
      </c>
      <c r="E29" s="117">
        <v>2.569</v>
      </c>
      <c r="F29" s="117">
        <v>2.4940000000000002</v>
      </c>
      <c r="G29" s="117">
        <v>2.4180000000000001</v>
      </c>
      <c r="H29" s="117">
        <v>2.3420000000000001</v>
      </c>
      <c r="I29" s="117">
        <v>2.266</v>
      </c>
      <c r="J29" s="117">
        <v>2.1909999999999998</v>
      </c>
      <c r="K29" s="117">
        <v>2.1150000000000002</v>
      </c>
      <c r="L29" s="117">
        <v>2.0390000000000001</v>
      </c>
      <c r="M29" s="117">
        <v>1.9630000000000001</v>
      </c>
    </row>
    <row r="30" spans="1:13" x14ac:dyDescent="0.25">
      <c r="A30" s="105">
        <v>53</v>
      </c>
      <c r="B30" s="117">
        <v>1.8859999999999999</v>
      </c>
      <c r="C30" s="117">
        <v>1.8069999999999999</v>
      </c>
      <c r="D30" s="117">
        <v>1.7290000000000001</v>
      </c>
      <c r="E30" s="117">
        <v>1.65</v>
      </c>
      <c r="F30" s="117">
        <v>1.571</v>
      </c>
      <c r="G30" s="117">
        <v>1.4930000000000001</v>
      </c>
      <c r="H30" s="117">
        <v>1.4139999999999999</v>
      </c>
      <c r="I30" s="117">
        <v>1.335</v>
      </c>
      <c r="J30" s="117">
        <v>1.2569999999999999</v>
      </c>
      <c r="K30" s="117">
        <v>1.1779999999999999</v>
      </c>
      <c r="L30" s="117">
        <v>1.099</v>
      </c>
      <c r="M30" s="117">
        <v>1.02</v>
      </c>
    </row>
    <row r="31" spans="1:13" x14ac:dyDescent="0.25">
      <c r="A31" s="105">
        <v>54</v>
      </c>
      <c r="B31" s="117">
        <v>0.94</v>
      </c>
      <c r="C31" s="117">
        <v>0.85899999999999999</v>
      </c>
      <c r="D31" s="117">
        <v>0.77700000000000002</v>
      </c>
      <c r="E31" s="117">
        <v>0.69499999999999995</v>
      </c>
      <c r="F31" s="117">
        <v>0.61299999999999999</v>
      </c>
      <c r="G31" s="117">
        <v>0.53100000000000003</v>
      </c>
      <c r="H31" s="117">
        <v>0.45</v>
      </c>
      <c r="I31" s="117">
        <v>0.36799999999999999</v>
      </c>
      <c r="J31" s="117">
        <v>0.28599999999999998</v>
      </c>
      <c r="K31" s="117">
        <v>0.20399999999999999</v>
      </c>
      <c r="L31" s="117">
        <v>0.123</v>
      </c>
      <c r="M31" s="117">
        <v>4.1000000000000002E-2</v>
      </c>
    </row>
    <row r="32" spans="1:13" x14ac:dyDescent="0.25">
      <c r="A32" s="105">
        <v>55</v>
      </c>
      <c r="B32" s="117">
        <v>0</v>
      </c>
      <c r="C32" s="117"/>
      <c r="D32" s="117"/>
      <c r="E32" s="117"/>
      <c r="F32" s="117"/>
      <c r="G32" s="117"/>
      <c r="H32" s="117"/>
      <c r="I32" s="117"/>
      <c r="J32" s="117"/>
      <c r="K32" s="117"/>
      <c r="L32" s="117"/>
      <c r="M32" s="117"/>
    </row>
    <row r="44" ht="39.6" customHeight="1" x14ac:dyDescent="0.25"/>
    <row r="46" ht="27.6" customHeight="1" x14ac:dyDescent="0.25"/>
  </sheetData>
  <sheetProtection algorithmName="SHA-512" hashValue="JBP2OgaAPPvEagiTvMkY041R9OL2ee8rkn8X3CCk+Sf00F5eb6jTiYsl1KVv614Lazz02RSdYsooulFnwcRVrg==" saltValue="uXqScfmDn7rxK7Z8oMzaDQ==" spinCount="100000" sheet="1" objects="1" scenarios="1"/>
  <conditionalFormatting sqref="A6:A16 A18:A21">
    <cfRule type="expression" dxfId="413" priority="17" stopIfTrue="1">
      <formula>MOD(ROW(),2)=0</formula>
    </cfRule>
    <cfRule type="expression" dxfId="412" priority="18" stopIfTrue="1">
      <formula>MOD(ROW(),2)&lt;&gt;0</formula>
    </cfRule>
  </conditionalFormatting>
  <conditionalFormatting sqref="B6:M16 C17:M21">
    <cfRule type="expression" dxfId="411" priority="19" stopIfTrue="1">
      <formula>MOD(ROW(),2)=0</formula>
    </cfRule>
    <cfRule type="expression" dxfId="410" priority="20" stopIfTrue="1">
      <formula>MOD(ROW(),2)&lt;&gt;0</formula>
    </cfRule>
  </conditionalFormatting>
  <conditionalFormatting sqref="A17">
    <cfRule type="expression" dxfId="409" priority="11" stopIfTrue="1">
      <formula>MOD(ROW(),2)=0</formula>
    </cfRule>
    <cfRule type="expression" dxfId="408" priority="12" stopIfTrue="1">
      <formula>MOD(ROW(),2)&lt;&gt;0</formula>
    </cfRule>
  </conditionalFormatting>
  <conditionalFormatting sqref="B17">
    <cfRule type="expression" dxfId="407" priority="9" stopIfTrue="1">
      <formula>MOD(ROW(),2)=0</formula>
    </cfRule>
    <cfRule type="expression" dxfId="406" priority="10" stopIfTrue="1">
      <formula>MOD(ROW(),2)&lt;&gt;0</formula>
    </cfRule>
  </conditionalFormatting>
  <conditionalFormatting sqref="A26:A32">
    <cfRule type="expression" dxfId="405" priority="3" stopIfTrue="1">
      <formula>MOD(ROW(),2)=0</formula>
    </cfRule>
    <cfRule type="expression" dxfId="404" priority="4" stopIfTrue="1">
      <formula>MOD(ROW(),2)&lt;&gt;0</formula>
    </cfRule>
  </conditionalFormatting>
  <conditionalFormatting sqref="B26:M32">
    <cfRule type="expression" dxfId="403" priority="5" stopIfTrue="1">
      <formula>MOD(ROW(),2)=0</formula>
    </cfRule>
    <cfRule type="expression" dxfId="402" priority="6" stopIfTrue="1">
      <formula>MOD(ROW(),2)&lt;&gt;0</formula>
    </cfRule>
  </conditionalFormatting>
  <conditionalFormatting sqref="B18:B21">
    <cfRule type="expression" dxfId="401" priority="1" stopIfTrue="1">
      <formula>MOD(ROW(),2)=0</formula>
    </cfRule>
    <cfRule type="expression" dxfId="400" priority="2" stopIfTrue="1">
      <formula>MOD(ROW(),2)&lt;&gt;0</formula>
    </cfRule>
  </conditionalFormatting>
  <hyperlinks>
    <hyperlink ref="B24" location="Assumptions!A1" display="Assumptions" xr:uid="{7E82C3BF-98C0-49BD-9E26-547CE9BF6EE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4"/>
  <dimension ref="A1:M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x-802</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519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802</v>
      </c>
      <c r="C14" s="83"/>
      <c r="D14" s="83"/>
      <c r="E14" s="83"/>
      <c r="F14" s="83"/>
      <c r="G14" s="83"/>
      <c r="H14" s="83"/>
      <c r="I14" s="83"/>
      <c r="J14" s="83"/>
      <c r="K14" s="83"/>
      <c r="L14" s="83"/>
      <c r="M14" s="83"/>
    </row>
    <row r="15" spans="1:13" x14ac:dyDescent="0.25">
      <c r="A15" s="82" t="s">
        <v>53</v>
      </c>
      <c r="B15" s="83" t="s">
        <v>520</v>
      </c>
      <c r="C15" s="83"/>
      <c r="D15" s="83"/>
      <c r="E15" s="83"/>
      <c r="F15" s="83"/>
      <c r="G15" s="83"/>
      <c r="H15" s="83"/>
      <c r="I15" s="83"/>
      <c r="J15" s="83"/>
      <c r="K15" s="83"/>
      <c r="L15" s="83"/>
      <c r="M15" s="83"/>
    </row>
    <row r="16" spans="1:13" x14ac:dyDescent="0.25">
      <c r="A16" s="82" t="s">
        <v>54</v>
      </c>
      <c r="B16" s="83" t="s">
        <v>521</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23.795000000000002</v>
      </c>
      <c r="C27" s="117">
        <v>23.827000000000002</v>
      </c>
      <c r="D27" s="117">
        <v>23.858000000000001</v>
      </c>
      <c r="E27" s="117">
        <v>23.89</v>
      </c>
      <c r="F27" s="117">
        <v>23.920999999999999</v>
      </c>
      <c r="G27" s="117">
        <v>23.952999999999999</v>
      </c>
      <c r="H27" s="117">
        <v>23.984999999999999</v>
      </c>
      <c r="I27" s="117">
        <v>24.015999999999998</v>
      </c>
      <c r="J27" s="117">
        <v>24.047999999999998</v>
      </c>
      <c r="K27" s="117">
        <v>24.08</v>
      </c>
      <c r="L27" s="117">
        <v>24.111000000000001</v>
      </c>
      <c r="M27" s="117">
        <v>24.143000000000001</v>
      </c>
    </row>
    <row r="28" spans="1:13" x14ac:dyDescent="0.25">
      <c r="A28" s="105">
        <v>51</v>
      </c>
      <c r="B28" s="117">
        <v>24.175000000000001</v>
      </c>
      <c r="C28" s="117">
        <v>24.207000000000001</v>
      </c>
      <c r="D28" s="117">
        <v>24.239000000000001</v>
      </c>
      <c r="E28" s="117">
        <v>24.271999999999998</v>
      </c>
      <c r="F28" s="117">
        <v>24.303999999999998</v>
      </c>
      <c r="G28" s="117">
        <v>24.335999999999999</v>
      </c>
      <c r="H28" s="117">
        <v>24.367999999999999</v>
      </c>
      <c r="I28" s="117">
        <v>24.401</v>
      </c>
      <c r="J28" s="117">
        <v>24.433</v>
      </c>
      <c r="K28" s="117">
        <v>24.465</v>
      </c>
      <c r="L28" s="117">
        <v>24.497</v>
      </c>
      <c r="M28" s="117">
        <v>24.53</v>
      </c>
    </row>
    <row r="29" spans="1:13" x14ac:dyDescent="0.25">
      <c r="A29" s="105">
        <v>52</v>
      </c>
      <c r="B29" s="117">
        <v>24.562000000000001</v>
      </c>
      <c r="C29" s="117">
        <v>24.594999999999999</v>
      </c>
      <c r="D29" s="117">
        <v>24.628</v>
      </c>
      <c r="E29" s="117">
        <v>24.661000000000001</v>
      </c>
      <c r="F29" s="117">
        <v>24.693999999999999</v>
      </c>
      <c r="G29" s="117">
        <v>24.727</v>
      </c>
      <c r="H29" s="117">
        <v>24.76</v>
      </c>
      <c r="I29" s="117">
        <v>24.792999999999999</v>
      </c>
      <c r="J29" s="117">
        <v>24.826000000000001</v>
      </c>
      <c r="K29" s="117">
        <v>24.859000000000002</v>
      </c>
      <c r="L29" s="117">
        <v>24.891999999999999</v>
      </c>
      <c r="M29" s="117">
        <v>24.925000000000001</v>
      </c>
    </row>
    <row r="30" spans="1:13" x14ac:dyDescent="0.25">
      <c r="A30" s="105">
        <v>53</v>
      </c>
      <c r="B30" s="117">
        <v>24.959</v>
      </c>
      <c r="C30" s="117">
        <v>24.992999999999999</v>
      </c>
      <c r="D30" s="117">
        <v>25.026</v>
      </c>
      <c r="E30" s="117">
        <v>25.06</v>
      </c>
      <c r="F30" s="117">
        <v>25.094000000000001</v>
      </c>
      <c r="G30" s="117">
        <v>25.128</v>
      </c>
      <c r="H30" s="117">
        <v>25.161999999999999</v>
      </c>
      <c r="I30" s="117">
        <v>25.195</v>
      </c>
      <c r="J30" s="117">
        <v>25.228999999999999</v>
      </c>
      <c r="K30" s="117">
        <v>25.263000000000002</v>
      </c>
      <c r="L30" s="117">
        <v>25.297000000000001</v>
      </c>
      <c r="M30" s="117">
        <v>25.33</v>
      </c>
    </row>
    <row r="31" spans="1:13" x14ac:dyDescent="0.25">
      <c r="A31" s="105">
        <v>54</v>
      </c>
      <c r="B31" s="117">
        <v>25.364999999999998</v>
      </c>
      <c r="C31" s="117">
        <v>25.399000000000001</v>
      </c>
      <c r="D31" s="117">
        <v>25.434000000000001</v>
      </c>
      <c r="E31" s="117">
        <v>25.468</v>
      </c>
      <c r="F31" s="117">
        <v>25.503</v>
      </c>
      <c r="G31" s="117">
        <v>25.538</v>
      </c>
      <c r="H31" s="117">
        <v>25.571999999999999</v>
      </c>
      <c r="I31" s="117">
        <v>25.606999999999999</v>
      </c>
      <c r="J31" s="117">
        <v>25.640999999999998</v>
      </c>
      <c r="K31" s="117">
        <v>25.675999999999998</v>
      </c>
      <c r="L31" s="117">
        <v>25.710999999999999</v>
      </c>
      <c r="M31" s="117">
        <v>25.745000000000001</v>
      </c>
    </row>
    <row r="32" spans="1:13" x14ac:dyDescent="0.25">
      <c r="A32" s="105">
        <v>55</v>
      </c>
      <c r="B32" s="117">
        <v>25.738</v>
      </c>
      <c r="C32" s="117">
        <v>25.69</v>
      </c>
      <c r="D32" s="117">
        <v>25.640999999999998</v>
      </c>
      <c r="E32" s="117">
        <v>25.593</v>
      </c>
      <c r="F32" s="117">
        <v>25.544</v>
      </c>
      <c r="G32" s="117">
        <v>25.495000000000001</v>
      </c>
      <c r="H32" s="117">
        <v>25.446999999999999</v>
      </c>
      <c r="I32" s="117">
        <v>25.398</v>
      </c>
      <c r="J32" s="117">
        <v>25.35</v>
      </c>
      <c r="K32" s="117">
        <v>25.300999999999998</v>
      </c>
      <c r="L32" s="117">
        <v>25.253</v>
      </c>
      <c r="M32" s="117">
        <v>25.204000000000001</v>
      </c>
    </row>
    <row r="33" spans="1:13" x14ac:dyDescent="0.25">
      <c r="A33" s="105">
        <v>56</v>
      </c>
      <c r="B33" s="117">
        <v>25.155000000000001</v>
      </c>
      <c r="C33" s="117">
        <v>25.106000000000002</v>
      </c>
      <c r="D33" s="117">
        <v>25.056999999999999</v>
      </c>
      <c r="E33" s="117">
        <v>25.007999999999999</v>
      </c>
      <c r="F33" s="117">
        <v>24.959</v>
      </c>
      <c r="G33" s="117">
        <v>24.91</v>
      </c>
      <c r="H33" s="117">
        <v>24.861000000000001</v>
      </c>
      <c r="I33" s="117">
        <v>24.812000000000001</v>
      </c>
      <c r="J33" s="117">
        <v>24.763000000000002</v>
      </c>
      <c r="K33" s="117">
        <v>24.713999999999999</v>
      </c>
      <c r="L33" s="117">
        <v>24.664999999999999</v>
      </c>
      <c r="M33" s="117">
        <v>24.616</v>
      </c>
    </row>
    <row r="34" spans="1:13" x14ac:dyDescent="0.25">
      <c r="A34" s="105">
        <v>57</v>
      </c>
      <c r="B34" s="117">
        <v>24.565999999999999</v>
      </c>
      <c r="C34" s="117">
        <v>24.516999999999999</v>
      </c>
      <c r="D34" s="117">
        <v>24.466999999999999</v>
      </c>
      <c r="E34" s="117">
        <v>24.417999999999999</v>
      </c>
      <c r="F34" s="117">
        <v>24.367999999999999</v>
      </c>
      <c r="G34" s="117">
        <v>24.318999999999999</v>
      </c>
      <c r="H34" s="117">
        <v>24.268999999999998</v>
      </c>
      <c r="I34" s="117">
        <v>24.219000000000001</v>
      </c>
      <c r="J34" s="117">
        <v>24.17</v>
      </c>
      <c r="K34" s="117">
        <v>24.12</v>
      </c>
      <c r="L34" s="117">
        <v>24.071000000000002</v>
      </c>
      <c r="M34" s="117">
        <v>24.021000000000001</v>
      </c>
    </row>
    <row r="35" spans="1:13" x14ac:dyDescent="0.25">
      <c r="A35" s="105">
        <v>58</v>
      </c>
      <c r="B35" s="117">
        <v>23.971</v>
      </c>
      <c r="C35" s="117">
        <v>23.920999999999999</v>
      </c>
      <c r="D35" s="117">
        <v>23.870999999999999</v>
      </c>
      <c r="E35" s="117">
        <v>23.821000000000002</v>
      </c>
      <c r="F35" s="117">
        <v>23.771000000000001</v>
      </c>
      <c r="G35" s="117">
        <v>23.721</v>
      </c>
      <c r="H35" s="117">
        <v>23.67</v>
      </c>
      <c r="I35" s="117">
        <v>23.62</v>
      </c>
      <c r="J35" s="117">
        <v>23.57</v>
      </c>
      <c r="K35" s="117">
        <v>23.52</v>
      </c>
      <c r="L35" s="117">
        <v>23.47</v>
      </c>
      <c r="M35" s="117">
        <v>23.42</v>
      </c>
    </row>
    <row r="36" spans="1:13" x14ac:dyDescent="0.25">
      <c r="A36" s="105">
        <v>59</v>
      </c>
      <c r="B36" s="117">
        <v>23.369</v>
      </c>
      <c r="C36" s="117">
        <v>23.318999999999999</v>
      </c>
      <c r="D36" s="117">
        <v>23.268000000000001</v>
      </c>
      <c r="E36" s="117">
        <v>23.216999999999999</v>
      </c>
      <c r="F36" s="117">
        <v>23.167000000000002</v>
      </c>
      <c r="G36" s="117">
        <v>23.116</v>
      </c>
      <c r="H36" s="117">
        <v>23.065000000000001</v>
      </c>
      <c r="I36" s="117">
        <v>23.013999999999999</v>
      </c>
      <c r="J36" s="117">
        <v>22.963999999999999</v>
      </c>
      <c r="K36" s="117">
        <v>22.913</v>
      </c>
      <c r="L36" s="117">
        <v>22.861999999999998</v>
      </c>
      <c r="M36" s="117">
        <v>22.812000000000001</v>
      </c>
    </row>
    <row r="37" spans="1:13" x14ac:dyDescent="0.25">
      <c r="A37" s="105">
        <v>60</v>
      </c>
      <c r="B37" s="117">
        <v>22.760999999999999</v>
      </c>
      <c r="C37" s="117">
        <v>22.709</v>
      </c>
      <c r="D37" s="117">
        <v>22.658000000000001</v>
      </c>
      <c r="E37" s="117">
        <v>22.606999999999999</v>
      </c>
      <c r="F37" s="117">
        <v>22.556000000000001</v>
      </c>
      <c r="G37" s="117">
        <v>22.504000000000001</v>
      </c>
      <c r="H37" s="117">
        <v>22.452999999999999</v>
      </c>
      <c r="I37" s="117">
        <v>22.402000000000001</v>
      </c>
      <c r="J37" s="117">
        <v>22.350999999999999</v>
      </c>
      <c r="K37" s="117">
        <v>22.298999999999999</v>
      </c>
      <c r="L37" s="117">
        <v>22.248000000000001</v>
      </c>
      <c r="M37" s="117">
        <v>22.196999999999999</v>
      </c>
    </row>
    <row r="38" spans="1:13" x14ac:dyDescent="0.25">
      <c r="A38" s="105">
        <v>61</v>
      </c>
      <c r="B38" s="117">
        <v>22.145</v>
      </c>
      <c r="C38" s="117">
        <v>22.094000000000001</v>
      </c>
      <c r="D38" s="117">
        <v>22.042000000000002</v>
      </c>
      <c r="E38" s="117">
        <v>21.99</v>
      </c>
      <c r="F38" s="117">
        <v>21.937999999999999</v>
      </c>
      <c r="G38" s="117">
        <v>21.885999999999999</v>
      </c>
      <c r="H38" s="117">
        <v>21.835000000000001</v>
      </c>
      <c r="I38" s="117">
        <v>21.783000000000001</v>
      </c>
      <c r="J38" s="117">
        <v>21.731000000000002</v>
      </c>
      <c r="K38" s="117">
        <v>21.678999999999998</v>
      </c>
      <c r="L38" s="117">
        <v>21.628</v>
      </c>
      <c r="M38" s="117">
        <v>21.576000000000001</v>
      </c>
    </row>
    <row r="39" spans="1:13" x14ac:dyDescent="0.25">
      <c r="A39" s="105">
        <v>62</v>
      </c>
      <c r="B39" s="117">
        <v>21.524000000000001</v>
      </c>
      <c r="C39" s="117">
        <v>21.472000000000001</v>
      </c>
      <c r="D39" s="117">
        <v>21.419</v>
      </c>
      <c r="E39" s="117">
        <v>21.367000000000001</v>
      </c>
      <c r="F39" s="117">
        <v>21.315000000000001</v>
      </c>
      <c r="G39" s="117">
        <v>21.263000000000002</v>
      </c>
      <c r="H39" s="117">
        <v>21.21</v>
      </c>
      <c r="I39" s="117">
        <v>21.158000000000001</v>
      </c>
      <c r="J39" s="117">
        <v>21.106000000000002</v>
      </c>
      <c r="K39" s="117">
        <v>21.053999999999998</v>
      </c>
      <c r="L39" s="117">
        <v>21.001000000000001</v>
      </c>
      <c r="M39" s="117">
        <v>20.949000000000002</v>
      </c>
    </row>
    <row r="40" spans="1:13" x14ac:dyDescent="0.25">
      <c r="A40" s="105">
        <v>63</v>
      </c>
      <c r="B40" s="117">
        <v>20.896999999999998</v>
      </c>
      <c r="C40" s="117">
        <v>20.844000000000001</v>
      </c>
      <c r="D40" s="117">
        <v>20.791</v>
      </c>
      <c r="E40" s="117">
        <v>20.738</v>
      </c>
      <c r="F40" s="117">
        <v>20.686</v>
      </c>
      <c r="G40" s="117">
        <v>20.632999999999999</v>
      </c>
      <c r="H40" s="117">
        <v>20.58</v>
      </c>
      <c r="I40" s="117">
        <v>20.527999999999999</v>
      </c>
      <c r="J40" s="117">
        <v>20.475000000000001</v>
      </c>
      <c r="K40" s="117">
        <v>20.422000000000001</v>
      </c>
      <c r="L40" s="117">
        <v>20.369</v>
      </c>
      <c r="M40" s="117">
        <v>20.317</v>
      </c>
    </row>
    <row r="41" spans="1:13" x14ac:dyDescent="0.25">
      <c r="A41" s="105">
        <v>64</v>
      </c>
      <c r="B41" s="117">
        <v>20.263999999999999</v>
      </c>
      <c r="C41" s="117">
        <v>20.21</v>
      </c>
      <c r="D41" s="117">
        <v>20.157</v>
      </c>
      <c r="E41" s="117">
        <v>20.103999999999999</v>
      </c>
      <c r="F41" s="117">
        <v>20.05</v>
      </c>
      <c r="G41" s="117">
        <v>19.997</v>
      </c>
      <c r="H41" s="117">
        <v>19.943999999999999</v>
      </c>
      <c r="I41" s="117">
        <v>19.89</v>
      </c>
      <c r="J41" s="117">
        <v>19.837</v>
      </c>
      <c r="K41" s="117">
        <v>19.783000000000001</v>
      </c>
      <c r="L41" s="117">
        <v>19.73</v>
      </c>
      <c r="M41" s="117">
        <v>19.677</v>
      </c>
    </row>
    <row r="42" spans="1:13" x14ac:dyDescent="0.25">
      <c r="A42" s="105">
        <v>65</v>
      </c>
      <c r="B42" s="117">
        <v>19.623000000000001</v>
      </c>
      <c r="C42" s="117">
        <v>19.57</v>
      </c>
      <c r="D42" s="117">
        <v>19.515999999999998</v>
      </c>
      <c r="E42" s="117">
        <v>19.463000000000001</v>
      </c>
      <c r="F42" s="117">
        <v>19.408999999999999</v>
      </c>
      <c r="G42" s="117">
        <v>19.356000000000002</v>
      </c>
      <c r="H42" s="117">
        <v>19.302</v>
      </c>
      <c r="I42" s="117">
        <v>19.248000000000001</v>
      </c>
      <c r="J42" s="117">
        <v>19.195</v>
      </c>
      <c r="K42" s="117">
        <v>19.140999999999998</v>
      </c>
      <c r="L42" s="117">
        <v>19.088000000000001</v>
      </c>
      <c r="M42" s="117">
        <v>19.033999999999999</v>
      </c>
    </row>
    <row r="43" spans="1:13" x14ac:dyDescent="0.25">
      <c r="A43" s="105">
        <v>66</v>
      </c>
      <c r="B43" s="117">
        <v>18.98</v>
      </c>
      <c r="C43" s="117">
        <v>18.925999999999998</v>
      </c>
      <c r="D43" s="117">
        <v>18.873000000000001</v>
      </c>
      <c r="E43" s="117">
        <v>18.818999999999999</v>
      </c>
      <c r="F43" s="117">
        <v>18.765000000000001</v>
      </c>
      <c r="G43" s="117">
        <v>18.710999999999999</v>
      </c>
      <c r="H43" s="117">
        <v>18.657</v>
      </c>
      <c r="I43" s="117">
        <v>18.603000000000002</v>
      </c>
      <c r="J43" s="117">
        <v>18.548999999999999</v>
      </c>
      <c r="K43" s="117">
        <v>18.495000000000001</v>
      </c>
      <c r="L43" s="117">
        <v>18.440999999999999</v>
      </c>
      <c r="M43" s="117">
        <v>18.387</v>
      </c>
    </row>
    <row r="44" spans="1:13" x14ac:dyDescent="0.25">
      <c r="A44" s="105">
        <v>67</v>
      </c>
      <c r="B44" s="117">
        <v>18.332999999999998</v>
      </c>
      <c r="C44" s="117">
        <v>18.277999999999999</v>
      </c>
      <c r="D44" s="117">
        <v>18.224</v>
      </c>
      <c r="E44" s="117">
        <v>18.170000000000002</v>
      </c>
      <c r="F44" s="117">
        <v>18.114999999999998</v>
      </c>
      <c r="G44" s="117">
        <v>18.061</v>
      </c>
      <c r="H44" s="117">
        <v>18.007000000000001</v>
      </c>
      <c r="I44" s="117">
        <v>17.952999999999999</v>
      </c>
      <c r="J44" s="117">
        <v>17.898</v>
      </c>
      <c r="K44" s="117">
        <v>17.844000000000001</v>
      </c>
      <c r="L44" s="117">
        <v>17.79</v>
      </c>
      <c r="M44" s="117">
        <v>17.734999999999999</v>
      </c>
    </row>
    <row r="45" spans="1:13" x14ac:dyDescent="0.25">
      <c r="A45" s="105">
        <v>68</v>
      </c>
      <c r="B45" s="117">
        <v>17.681000000000001</v>
      </c>
      <c r="C45" s="117">
        <v>17.626000000000001</v>
      </c>
      <c r="D45" s="117">
        <v>17.571999999999999</v>
      </c>
      <c r="E45" s="117">
        <v>17.516999999999999</v>
      </c>
      <c r="F45" s="117">
        <v>17.462</v>
      </c>
      <c r="G45" s="117">
        <v>17.408000000000001</v>
      </c>
      <c r="H45" s="117">
        <v>17.353000000000002</v>
      </c>
      <c r="I45" s="117">
        <v>17.298999999999999</v>
      </c>
      <c r="J45" s="117">
        <v>17.244</v>
      </c>
      <c r="K45" s="117">
        <v>17.189</v>
      </c>
      <c r="L45" s="117">
        <v>17.135000000000002</v>
      </c>
      <c r="M45" s="117">
        <v>17.079999999999998</v>
      </c>
    </row>
    <row r="46" spans="1:13" x14ac:dyDescent="0.25">
      <c r="A46" s="105">
        <v>69</v>
      </c>
      <c r="B46" s="117">
        <v>17.023</v>
      </c>
      <c r="C46" s="117">
        <v>16.963000000000001</v>
      </c>
      <c r="D46" s="117">
        <v>16.902999999999999</v>
      </c>
      <c r="E46" s="117">
        <v>16.843</v>
      </c>
      <c r="F46" s="117">
        <v>16.783999999999999</v>
      </c>
      <c r="G46" s="117">
        <v>16.724</v>
      </c>
      <c r="H46" s="117">
        <v>16.664000000000001</v>
      </c>
      <c r="I46" s="117">
        <v>16.603999999999999</v>
      </c>
      <c r="J46" s="117">
        <v>16.544</v>
      </c>
      <c r="K46" s="117">
        <v>16.484999999999999</v>
      </c>
      <c r="L46" s="117">
        <v>16.425000000000001</v>
      </c>
      <c r="M46" s="117">
        <v>16.364999999999998</v>
      </c>
    </row>
    <row r="47" spans="1:13" x14ac:dyDescent="0.25">
      <c r="A47" s="105">
        <v>70</v>
      </c>
      <c r="B47" s="117">
        <v>16.306999999999999</v>
      </c>
      <c r="C47" s="117">
        <v>16.251999999999999</v>
      </c>
      <c r="D47" s="117">
        <v>16.196999999999999</v>
      </c>
      <c r="E47" s="117">
        <v>16.141999999999999</v>
      </c>
      <c r="F47" s="117">
        <v>16.085999999999999</v>
      </c>
      <c r="G47" s="117">
        <v>16.030999999999999</v>
      </c>
      <c r="H47" s="117">
        <v>15.976000000000001</v>
      </c>
      <c r="I47" s="117">
        <v>15.920999999999999</v>
      </c>
      <c r="J47" s="117">
        <v>15.865</v>
      </c>
      <c r="K47" s="117">
        <v>15.81</v>
      </c>
      <c r="L47" s="117">
        <v>15.755000000000001</v>
      </c>
      <c r="M47" s="117">
        <v>15.7</v>
      </c>
    </row>
    <row r="48" spans="1:13" x14ac:dyDescent="0.25">
      <c r="A48" s="105">
        <v>71</v>
      </c>
      <c r="B48" s="117">
        <v>15.644</v>
      </c>
      <c r="C48" s="117">
        <v>15.589</v>
      </c>
      <c r="D48" s="117">
        <v>15.534000000000001</v>
      </c>
      <c r="E48" s="117">
        <v>15.478999999999999</v>
      </c>
      <c r="F48" s="117">
        <v>15.423999999999999</v>
      </c>
      <c r="G48" s="117">
        <v>15.369</v>
      </c>
      <c r="H48" s="117">
        <v>15.314</v>
      </c>
      <c r="I48" s="117">
        <v>15.259</v>
      </c>
      <c r="J48" s="117">
        <v>15.204000000000001</v>
      </c>
      <c r="K48" s="117">
        <v>15.148999999999999</v>
      </c>
      <c r="L48" s="117">
        <v>15.093999999999999</v>
      </c>
      <c r="M48" s="117">
        <v>15.038</v>
      </c>
    </row>
    <row r="49" spans="1:13" x14ac:dyDescent="0.25">
      <c r="A49" s="105">
        <v>72</v>
      </c>
      <c r="B49" s="117">
        <v>14.983000000000001</v>
      </c>
      <c r="C49" s="117">
        <v>14.928000000000001</v>
      </c>
      <c r="D49" s="117">
        <v>14.872999999999999</v>
      </c>
      <c r="E49" s="117">
        <v>14.818</v>
      </c>
      <c r="F49" s="117">
        <v>14.763</v>
      </c>
      <c r="G49" s="117">
        <v>14.708</v>
      </c>
      <c r="H49" s="117">
        <v>14.653</v>
      </c>
      <c r="I49" s="117">
        <v>14.597</v>
      </c>
      <c r="J49" s="117">
        <v>14.542</v>
      </c>
      <c r="K49" s="117">
        <v>14.487</v>
      </c>
      <c r="L49" s="117">
        <v>14.432</v>
      </c>
      <c r="M49" s="117">
        <v>14.377000000000001</v>
      </c>
    </row>
    <row r="50" spans="1:13" x14ac:dyDescent="0.25">
      <c r="A50" s="105">
        <v>73</v>
      </c>
      <c r="B50" s="117">
        <v>14.321999999999999</v>
      </c>
      <c r="C50" s="117">
        <v>14.266999999999999</v>
      </c>
      <c r="D50" s="117">
        <v>14.212</v>
      </c>
      <c r="E50" s="117">
        <v>14.157</v>
      </c>
      <c r="F50" s="117">
        <v>14.102</v>
      </c>
      <c r="G50" s="117">
        <v>14.047000000000001</v>
      </c>
      <c r="H50" s="117">
        <v>13.991</v>
      </c>
      <c r="I50" s="117">
        <v>13.936</v>
      </c>
      <c r="J50" s="117">
        <v>13.881</v>
      </c>
      <c r="K50" s="117">
        <v>13.826000000000001</v>
      </c>
      <c r="L50" s="117">
        <v>13.771000000000001</v>
      </c>
      <c r="M50" s="117">
        <v>13.715999999999999</v>
      </c>
    </row>
    <row r="51" spans="1:13" x14ac:dyDescent="0.25">
      <c r="A51" s="105">
        <v>74</v>
      </c>
      <c r="B51" s="117">
        <v>13.657</v>
      </c>
      <c r="C51" s="117">
        <v>13.593999999999999</v>
      </c>
      <c r="D51" s="117">
        <v>13.53</v>
      </c>
      <c r="E51" s="117">
        <v>13.467000000000001</v>
      </c>
      <c r="F51" s="117">
        <v>13.404</v>
      </c>
      <c r="G51" s="117">
        <v>13.34</v>
      </c>
      <c r="H51" s="117">
        <v>13.276999999999999</v>
      </c>
      <c r="I51" s="117">
        <v>13.214</v>
      </c>
      <c r="J51" s="117">
        <v>13.15</v>
      </c>
      <c r="K51" s="117">
        <v>13.087</v>
      </c>
      <c r="L51" s="117">
        <v>13.023999999999999</v>
      </c>
      <c r="M51" s="117">
        <v>12.96</v>
      </c>
    </row>
    <row r="52" spans="1:13" x14ac:dyDescent="0.25">
      <c r="A52" s="105">
        <v>75</v>
      </c>
      <c r="B52" s="117">
        <v>12.901</v>
      </c>
      <c r="C52" s="117">
        <v>12.847</v>
      </c>
      <c r="D52" s="117">
        <v>12.792</v>
      </c>
      <c r="E52" s="117">
        <v>12.738</v>
      </c>
      <c r="F52" s="117">
        <v>12.683</v>
      </c>
      <c r="G52" s="117">
        <v>12.629</v>
      </c>
      <c r="H52" s="117">
        <v>12.574</v>
      </c>
      <c r="I52" s="117">
        <v>12.52</v>
      </c>
      <c r="J52" s="117">
        <v>12.465</v>
      </c>
      <c r="K52" s="117">
        <v>12.41</v>
      </c>
      <c r="L52" s="117">
        <v>12.356</v>
      </c>
      <c r="M52" s="117">
        <v>12.301</v>
      </c>
    </row>
    <row r="53" spans="1:13" x14ac:dyDescent="0.25">
      <c r="A53" s="105">
        <v>76</v>
      </c>
      <c r="B53" s="117">
        <v>12.247</v>
      </c>
      <c r="C53" s="117">
        <v>12.193</v>
      </c>
      <c r="D53" s="117">
        <v>12.138999999999999</v>
      </c>
      <c r="E53" s="117">
        <v>12.085000000000001</v>
      </c>
      <c r="F53" s="117">
        <v>12.031000000000001</v>
      </c>
      <c r="G53" s="117">
        <v>11.977</v>
      </c>
      <c r="H53" s="117">
        <v>11.922000000000001</v>
      </c>
      <c r="I53" s="117">
        <v>11.868</v>
      </c>
      <c r="J53" s="117">
        <v>11.814</v>
      </c>
      <c r="K53" s="117">
        <v>11.76</v>
      </c>
      <c r="L53" s="117">
        <v>11.706</v>
      </c>
      <c r="M53" s="117">
        <v>11.651999999999999</v>
      </c>
    </row>
    <row r="54" spans="1:13" x14ac:dyDescent="0.25">
      <c r="A54" s="105">
        <v>77</v>
      </c>
      <c r="B54" s="117">
        <v>11.598000000000001</v>
      </c>
      <c r="C54" s="117">
        <v>11.545</v>
      </c>
      <c r="D54" s="117">
        <v>11.491</v>
      </c>
      <c r="E54" s="117">
        <v>11.436999999999999</v>
      </c>
      <c r="F54" s="117">
        <v>11.384</v>
      </c>
      <c r="G54" s="117">
        <v>11.33</v>
      </c>
      <c r="H54" s="117">
        <v>11.276999999999999</v>
      </c>
      <c r="I54" s="117">
        <v>11.223000000000001</v>
      </c>
      <c r="J54" s="117">
        <v>11.17</v>
      </c>
      <c r="K54" s="117">
        <v>11.116</v>
      </c>
      <c r="L54" s="117">
        <v>11.063000000000001</v>
      </c>
      <c r="M54" s="117">
        <v>11.009</v>
      </c>
    </row>
    <row r="55" spans="1:13" x14ac:dyDescent="0.25">
      <c r="A55" s="105">
        <v>78</v>
      </c>
      <c r="B55" s="117">
        <v>10.956</v>
      </c>
      <c r="C55" s="117">
        <v>10.903</v>
      </c>
      <c r="D55" s="117">
        <v>10.851000000000001</v>
      </c>
      <c r="E55" s="117">
        <v>10.798</v>
      </c>
      <c r="F55" s="117">
        <v>10.744999999999999</v>
      </c>
      <c r="G55" s="117">
        <v>10.692</v>
      </c>
      <c r="H55" s="117">
        <v>10.64</v>
      </c>
      <c r="I55" s="117">
        <v>10.587</v>
      </c>
      <c r="J55" s="117">
        <v>10.534000000000001</v>
      </c>
      <c r="K55" s="117">
        <v>10.481</v>
      </c>
      <c r="L55" s="117">
        <v>10.429</v>
      </c>
      <c r="M55" s="117">
        <v>10.375999999999999</v>
      </c>
    </row>
    <row r="56" spans="1:13" x14ac:dyDescent="0.25">
      <c r="A56" s="105">
        <v>79</v>
      </c>
      <c r="B56" s="117">
        <v>10.319000000000001</v>
      </c>
      <c r="C56" s="117">
        <v>10.257</v>
      </c>
      <c r="D56" s="117">
        <v>10.195</v>
      </c>
      <c r="E56" s="117">
        <v>10.132999999999999</v>
      </c>
      <c r="F56" s="117">
        <v>10.071999999999999</v>
      </c>
      <c r="G56" s="117">
        <v>10.01</v>
      </c>
      <c r="H56" s="117">
        <v>9.9480000000000004</v>
      </c>
      <c r="I56" s="117">
        <v>9.8859999999999992</v>
      </c>
      <c r="J56" s="117">
        <v>9.8239999999999998</v>
      </c>
      <c r="K56" s="117">
        <v>9.7629999999999999</v>
      </c>
      <c r="L56" s="117">
        <v>9.7010000000000005</v>
      </c>
      <c r="M56" s="117">
        <v>9.6389999999999993</v>
      </c>
    </row>
    <row r="57" spans="1:13" x14ac:dyDescent="0.25">
      <c r="A57" s="105">
        <v>80</v>
      </c>
      <c r="B57" s="117">
        <v>9.5830000000000002</v>
      </c>
      <c r="C57" s="117">
        <v>9.5329999999999995</v>
      </c>
      <c r="D57" s="117">
        <v>9.4819999999999993</v>
      </c>
      <c r="E57" s="117">
        <v>9.4320000000000004</v>
      </c>
      <c r="F57" s="117">
        <v>9.3819999999999997</v>
      </c>
      <c r="G57" s="117">
        <v>9.3309999999999995</v>
      </c>
      <c r="H57" s="117">
        <v>9.2810000000000006</v>
      </c>
      <c r="I57" s="117">
        <v>9.2309999999999999</v>
      </c>
      <c r="J57" s="117">
        <v>9.1809999999999992</v>
      </c>
      <c r="K57" s="117">
        <v>9.1300000000000008</v>
      </c>
      <c r="L57" s="117">
        <v>9.08</v>
      </c>
      <c r="M57" s="117">
        <v>9.0299999999999994</v>
      </c>
    </row>
    <row r="58" spans="1:13" x14ac:dyDescent="0.25">
      <c r="A58" s="105">
        <v>81</v>
      </c>
      <c r="B58" s="117">
        <v>8.98</v>
      </c>
      <c r="C58" s="117">
        <v>8.9309999999999992</v>
      </c>
      <c r="D58" s="117">
        <v>8.8819999999999997</v>
      </c>
      <c r="E58" s="117">
        <v>8.8330000000000002</v>
      </c>
      <c r="F58" s="117">
        <v>8.7840000000000007</v>
      </c>
      <c r="G58" s="117">
        <v>8.7349999999999994</v>
      </c>
      <c r="H58" s="117">
        <v>8.6859999999999999</v>
      </c>
      <c r="I58" s="117">
        <v>8.6370000000000005</v>
      </c>
      <c r="J58" s="117">
        <v>8.5890000000000004</v>
      </c>
      <c r="K58" s="117">
        <v>8.5399999999999991</v>
      </c>
      <c r="L58" s="117">
        <v>8.4909999999999997</v>
      </c>
      <c r="M58" s="117">
        <v>8.4420000000000002</v>
      </c>
    </row>
    <row r="59" spans="1:13" x14ac:dyDescent="0.25">
      <c r="A59" s="105">
        <v>82</v>
      </c>
      <c r="B59" s="117">
        <v>8.3940000000000001</v>
      </c>
      <c r="C59" s="117">
        <v>8.3460000000000001</v>
      </c>
      <c r="D59" s="117">
        <v>8.2989999999999995</v>
      </c>
      <c r="E59" s="117">
        <v>8.2509999999999994</v>
      </c>
      <c r="F59" s="117">
        <v>8.2040000000000006</v>
      </c>
      <c r="G59" s="117">
        <v>8.157</v>
      </c>
      <c r="H59" s="117">
        <v>8.109</v>
      </c>
      <c r="I59" s="117">
        <v>8.0619999999999994</v>
      </c>
      <c r="J59" s="117">
        <v>8.0150000000000006</v>
      </c>
      <c r="K59" s="117">
        <v>7.9669999999999996</v>
      </c>
      <c r="L59" s="117">
        <v>7.92</v>
      </c>
      <c r="M59" s="117">
        <v>7.8719999999999999</v>
      </c>
    </row>
    <row r="60" spans="1:13" x14ac:dyDescent="0.25">
      <c r="A60" s="105">
        <v>83</v>
      </c>
      <c r="B60" s="117">
        <v>7.8259999999999996</v>
      </c>
      <c r="C60" s="117">
        <v>7.78</v>
      </c>
      <c r="D60" s="117">
        <v>7.7350000000000003</v>
      </c>
      <c r="E60" s="117">
        <v>7.6890000000000001</v>
      </c>
      <c r="F60" s="117">
        <v>7.6429999999999998</v>
      </c>
      <c r="G60" s="117">
        <v>7.5979999999999999</v>
      </c>
      <c r="H60" s="117">
        <v>7.5519999999999996</v>
      </c>
      <c r="I60" s="117">
        <v>7.5060000000000002</v>
      </c>
      <c r="J60" s="117">
        <v>7.4610000000000003</v>
      </c>
      <c r="K60" s="117">
        <v>7.415</v>
      </c>
      <c r="L60" s="117">
        <v>7.37</v>
      </c>
      <c r="M60" s="117">
        <v>7.3239999999999998</v>
      </c>
    </row>
    <row r="61" spans="1:13" x14ac:dyDescent="0.25">
      <c r="A61" s="105">
        <v>84</v>
      </c>
      <c r="B61" s="117">
        <v>7.2750000000000004</v>
      </c>
      <c r="C61" s="117">
        <v>7.2220000000000004</v>
      </c>
      <c r="D61" s="117">
        <v>7.1689999999999996</v>
      </c>
      <c r="E61" s="117">
        <v>7.1159999999999997</v>
      </c>
      <c r="F61" s="117">
        <v>7.0629999999999997</v>
      </c>
      <c r="G61" s="117">
        <v>7.01</v>
      </c>
      <c r="H61" s="117">
        <v>6.9569999999999999</v>
      </c>
      <c r="I61" s="117">
        <v>6.9039999999999999</v>
      </c>
      <c r="J61" s="117">
        <v>6.8520000000000003</v>
      </c>
      <c r="K61" s="117">
        <v>6.7990000000000004</v>
      </c>
      <c r="L61" s="117">
        <v>6.7460000000000004</v>
      </c>
      <c r="M61" s="117">
        <v>6.6929999999999996</v>
      </c>
    </row>
    <row r="62" spans="1:13" x14ac:dyDescent="0.25">
      <c r="A62" s="105">
        <v>85</v>
      </c>
      <c r="B62" s="117">
        <v>6.6459999999999999</v>
      </c>
      <c r="C62" s="117">
        <v>6.6040000000000001</v>
      </c>
      <c r="D62" s="117">
        <v>6.5629999999999997</v>
      </c>
      <c r="E62" s="117">
        <v>6.5209999999999999</v>
      </c>
      <c r="F62" s="117">
        <v>6.48</v>
      </c>
      <c r="G62" s="117">
        <v>6.4379999999999997</v>
      </c>
      <c r="H62" s="117">
        <v>6.3959999999999999</v>
      </c>
      <c r="I62" s="117">
        <v>6.3550000000000004</v>
      </c>
      <c r="J62" s="117">
        <v>6.3129999999999997</v>
      </c>
      <c r="K62" s="117">
        <v>6.2720000000000002</v>
      </c>
      <c r="L62" s="117">
        <v>6.23</v>
      </c>
      <c r="M62" s="117">
        <v>6.1890000000000001</v>
      </c>
    </row>
    <row r="63" spans="1:13" x14ac:dyDescent="0.25">
      <c r="A63" s="105">
        <v>86</v>
      </c>
      <c r="B63" s="117">
        <v>6.1479999999999997</v>
      </c>
      <c r="C63" s="117">
        <v>6.109</v>
      </c>
      <c r="D63" s="117">
        <v>6.07</v>
      </c>
      <c r="E63" s="117">
        <v>6.03</v>
      </c>
      <c r="F63" s="117">
        <v>5.9909999999999997</v>
      </c>
      <c r="G63" s="117">
        <v>5.952</v>
      </c>
      <c r="H63" s="117">
        <v>5.9119999999999999</v>
      </c>
      <c r="I63" s="117">
        <v>5.8730000000000002</v>
      </c>
      <c r="J63" s="117">
        <v>5.8330000000000002</v>
      </c>
      <c r="K63" s="117">
        <v>5.7939999999999996</v>
      </c>
      <c r="L63" s="117">
        <v>5.7549999999999999</v>
      </c>
      <c r="M63" s="117">
        <v>5.7149999999999999</v>
      </c>
    </row>
    <row r="64" spans="1:13" x14ac:dyDescent="0.25">
      <c r="A64" s="105">
        <v>87</v>
      </c>
      <c r="B64" s="117">
        <v>5.6769999999999996</v>
      </c>
      <c r="C64" s="117">
        <v>5.64</v>
      </c>
      <c r="D64" s="117">
        <v>5.6029999999999998</v>
      </c>
      <c r="E64" s="117">
        <v>5.5659999999999998</v>
      </c>
      <c r="F64" s="117">
        <v>5.5289999999999999</v>
      </c>
      <c r="G64" s="117">
        <v>5.492</v>
      </c>
      <c r="H64" s="117">
        <v>5.4550000000000001</v>
      </c>
      <c r="I64" s="117">
        <v>5.4180000000000001</v>
      </c>
      <c r="J64" s="117">
        <v>5.3810000000000002</v>
      </c>
      <c r="K64" s="117">
        <v>5.3440000000000003</v>
      </c>
      <c r="L64" s="117">
        <v>5.3070000000000004</v>
      </c>
      <c r="M64" s="117">
        <v>5.27</v>
      </c>
    </row>
    <row r="65" spans="1:13" x14ac:dyDescent="0.25">
      <c r="A65" s="105">
        <v>88</v>
      </c>
      <c r="B65" s="117">
        <v>5.234</v>
      </c>
      <c r="C65" s="117">
        <v>5.2</v>
      </c>
      <c r="D65" s="117">
        <v>5.165</v>
      </c>
      <c r="E65" s="117">
        <v>5.1310000000000002</v>
      </c>
      <c r="F65" s="117">
        <v>5.0960000000000001</v>
      </c>
      <c r="G65" s="117">
        <v>5.0620000000000003</v>
      </c>
      <c r="H65" s="117">
        <v>5.0270000000000001</v>
      </c>
      <c r="I65" s="117">
        <v>4.992</v>
      </c>
      <c r="J65" s="117">
        <v>4.9580000000000002</v>
      </c>
      <c r="K65" s="117">
        <v>4.923</v>
      </c>
      <c r="L65" s="117">
        <v>4.8890000000000002</v>
      </c>
      <c r="M65" s="117">
        <v>4.8540000000000001</v>
      </c>
    </row>
    <row r="66" spans="1:13" x14ac:dyDescent="0.25">
      <c r="A66" s="105">
        <v>89</v>
      </c>
      <c r="B66" s="117">
        <v>4.8170000000000002</v>
      </c>
      <c r="C66" s="117">
        <v>4.7770000000000001</v>
      </c>
      <c r="D66" s="117">
        <v>4.7380000000000004</v>
      </c>
      <c r="E66" s="117">
        <v>4.6980000000000004</v>
      </c>
      <c r="F66" s="117">
        <v>4.6580000000000004</v>
      </c>
      <c r="G66" s="117">
        <v>4.6189999999999998</v>
      </c>
      <c r="H66" s="117">
        <v>4.5789999999999997</v>
      </c>
      <c r="I66" s="117">
        <v>4.5389999999999997</v>
      </c>
      <c r="J66" s="117">
        <v>4.4989999999999997</v>
      </c>
      <c r="K66" s="117">
        <v>4.46</v>
      </c>
      <c r="L66" s="117">
        <v>4.42</v>
      </c>
      <c r="M66" s="117">
        <v>4.38</v>
      </c>
    </row>
    <row r="67" spans="1:13" x14ac:dyDescent="0.25">
      <c r="A67" s="105">
        <v>90</v>
      </c>
      <c r="B67" s="117">
        <v>4.3460000000000001</v>
      </c>
      <c r="C67" s="117">
        <v>4.3159999999999998</v>
      </c>
      <c r="D67" s="117">
        <v>4.2869999999999999</v>
      </c>
      <c r="E67" s="117">
        <v>4.2569999999999997</v>
      </c>
      <c r="F67" s="117">
        <v>4.2279999999999998</v>
      </c>
      <c r="G67" s="117">
        <v>4.1980000000000004</v>
      </c>
      <c r="H67" s="117">
        <v>4.1689999999999996</v>
      </c>
      <c r="I67" s="117">
        <v>4.1390000000000002</v>
      </c>
      <c r="J67" s="117">
        <v>4.1100000000000003</v>
      </c>
      <c r="K67" s="117">
        <v>4.08</v>
      </c>
      <c r="L67" s="117">
        <v>4.0510000000000002</v>
      </c>
      <c r="M67" s="117">
        <v>4.0220000000000002</v>
      </c>
    </row>
    <row r="68" spans="1:13" x14ac:dyDescent="0.25">
      <c r="A68" s="105">
        <v>91</v>
      </c>
      <c r="B68" s="117">
        <v>3.9929999999999999</v>
      </c>
      <c r="C68" s="117">
        <v>3.9660000000000002</v>
      </c>
      <c r="D68" s="117">
        <v>3.9390000000000001</v>
      </c>
      <c r="E68" s="117">
        <v>3.9119999999999999</v>
      </c>
      <c r="F68" s="117">
        <v>3.8849999999999998</v>
      </c>
      <c r="G68" s="117">
        <v>3.8580000000000001</v>
      </c>
      <c r="H68" s="117">
        <v>3.831</v>
      </c>
      <c r="I68" s="117">
        <v>3.8039999999999998</v>
      </c>
      <c r="J68" s="117">
        <v>3.7770000000000001</v>
      </c>
      <c r="K68" s="117">
        <v>3.75</v>
      </c>
      <c r="L68" s="117">
        <v>3.7229999999999999</v>
      </c>
      <c r="M68" s="117">
        <v>3.6960000000000002</v>
      </c>
    </row>
    <row r="69" spans="1:13" x14ac:dyDescent="0.25">
      <c r="A69" s="105">
        <v>92</v>
      </c>
      <c r="B69" s="117">
        <v>3.6709999999999998</v>
      </c>
      <c r="C69" s="117">
        <v>3.6459999999999999</v>
      </c>
      <c r="D69" s="117">
        <v>3.621</v>
      </c>
      <c r="E69" s="117">
        <v>3.597</v>
      </c>
      <c r="F69" s="117">
        <v>3.5720000000000001</v>
      </c>
      <c r="G69" s="117">
        <v>3.5470000000000002</v>
      </c>
      <c r="H69" s="117">
        <v>3.5230000000000001</v>
      </c>
      <c r="I69" s="117">
        <v>3.4980000000000002</v>
      </c>
      <c r="J69" s="117">
        <v>3.4740000000000002</v>
      </c>
      <c r="K69" s="117">
        <v>3.4489999999999998</v>
      </c>
      <c r="L69" s="117">
        <v>3.4239999999999999</v>
      </c>
      <c r="M69" s="117">
        <v>3.4</v>
      </c>
    </row>
    <row r="70" spans="1:13" x14ac:dyDescent="0.25">
      <c r="A70" s="105">
        <v>93</v>
      </c>
      <c r="B70" s="117">
        <v>3.3759999999999999</v>
      </c>
      <c r="C70" s="117">
        <v>3.3540000000000001</v>
      </c>
      <c r="D70" s="117">
        <v>3.3319999999999999</v>
      </c>
      <c r="E70" s="117">
        <v>3.3090000000000002</v>
      </c>
      <c r="F70" s="117">
        <v>3.2869999999999999</v>
      </c>
      <c r="G70" s="117">
        <v>3.2650000000000001</v>
      </c>
      <c r="H70" s="117">
        <v>3.2429999999999999</v>
      </c>
      <c r="I70" s="117">
        <v>3.22</v>
      </c>
      <c r="J70" s="117">
        <v>3.198</v>
      </c>
      <c r="K70" s="117">
        <v>3.1760000000000002</v>
      </c>
      <c r="L70" s="117">
        <v>3.153</v>
      </c>
      <c r="M70" s="117">
        <v>3.1309999999999998</v>
      </c>
    </row>
    <row r="71" spans="1:13" x14ac:dyDescent="0.25">
      <c r="A71" s="105">
        <v>94</v>
      </c>
      <c r="B71" s="117">
        <v>3.11</v>
      </c>
      <c r="C71" s="117">
        <v>3.089</v>
      </c>
      <c r="D71" s="117">
        <v>3.069</v>
      </c>
      <c r="E71" s="117">
        <v>3.0489999999999999</v>
      </c>
      <c r="F71" s="117">
        <v>3.0289999999999999</v>
      </c>
      <c r="G71" s="117">
        <v>3.008</v>
      </c>
      <c r="H71" s="117">
        <v>2.988</v>
      </c>
      <c r="I71" s="117">
        <v>2.968</v>
      </c>
      <c r="J71" s="117">
        <v>2.9470000000000001</v>
      </c>
      <c r="K71" s="117">
        <v>2.927</v>
      </c>
      <c r="L71" s="117">
        <v>2.907</v>
      </c>
      <c r="M71" s="117">
        <v>2.8860000000000001</v>
      </c>
    </row>
    <row r="72" spans="1:13" x14ac:dyDescent="0.25">
      <c r="A72" s="105">
        <v>95</v>
      </c>
      <c r="B72" s="117">
        <v>2.867</v>
      </c>
      <c r="C72" s="117">
        <v>2.8490000000000002</v>
      </c>
      <c r="D72" s="117">
        <v>2.831</v>
      </c>
      <c r="E72" s="117">
        <v>2.8130000000000002</v>
      </c>
      <c r="F72" s="117">
        <v>2.7949999999999999</v>
      </c>
      <c r="G72" s="117">
        <v>2.7770000000000001</v>
      </c>
      <c r="H72" s="117">
        <v>2.758</v>
      </c>
      <c r="I72" s="117">
        <v>2.74</v>
      </c>
      <c r="J72" s="117">
        <v>2.722</v>
      </c>
      <c r="K72" s="117">
        <v>2.7040000000000002</v>
      </c>
      <c r="L72" s="117">
        <v>2.6859999999999999</v>
      </c>
      <c r="M72" s="117">
        <v>2.6680000000000001</v>
      </c>
    </row>
    <row r="73" spans="1:13" x14ac:dyDescent="0.25">
      <c r="A73" s="105">
        <v>96</v>
      </c>
      <c r="B73" s="117">
        <v>2.6509999999999998</v>
      </c>
      <c r="C73" s="117">
        <v>2.6349999999999998</v>
      </c>
      <c r="D73" s="117">
        <v>2.6179999999999999</v>
      </c>
      <c r="E73" s="117">
        <v>2.6019999999999999</v>
      </c>
      <c r="F73" s="117">
        <v>2.5859999999999999</v>
      </c>
      <c r="G73" s="117">
        <v>2.57</v>
      </c>
      <c r="H73" s="117">
        <v>2.5539999999999998</v>
      </c>
      <c r="I73" s="117">
        <v>2.5379999999999998</v>
      </c>
      <c r="J73" s="117">
        <v>2.5219999999999998</v>
      </c>
      <c r="K73" s="117">
        <v>2.5059999999999998</v>
      </c>
      <c r="L73" s="117">
        <v>2.4889999999999999</v>
      </c>
      <c r="M73" s="117">
        <v>2.4729999999999999</v>
      </c>
    </row>
    <row r="74" spans="1:13" x14ac:dyDescent="0.25">
      <c r="A74" s="105">
        <v>97</v>
      </c>
      <c r="B74" s="117">
        <v>2.4580000000000002</v>
      </c>
      <c r="C74" s="117">
        <v>2.444</v>
      </c>
      <c r="D74" s="117">
        <v>2.4289999999999998</v>
      </c>
      <c r="E74" s="117">
        <v>2.415</v>
      </c>
      <c r="F74" s="117">
        <v>2.4009999999999998</v>
      </c>
      <c r="G74" s="117">
        <v>2.387</v>
      </c>
      <c r="H74" s="117">
        <v>2.3719999999999999</v>
      </c>
      <c r="I74" s="117">
        <v>2.3580000000000001</v>
      </c>
      <c r="J74" s="117">
        <v>2.3439999999999999</v>
      </c>
      <c r="K74" s="117">
        <v>2.3290000000000002</v>
      </c>
      <c r="L74" s="117">
        <v>2.3149999999999999</v>
      </c>
      <c r="M74" s="117">
        <v>2.3010000000000002</v>
      </c>
    </row>
    <row r="75" spans="1:13" x14ac:dyDescent="0.25">
      <c r="A75" s="105">
        <v>98</v>
      </c>
      <c r="B75" s="117">
        <v>2.2879999999999998</v>
      </c>
      <c r="C75" s="117">
        <v>2.2749999999999999</v>
      </c>
      <c r="D75" s="117">
        <v>2.2629999999999999</v>
      </c>
      <c r="E75" s="117">
        <v>2.2509999999999999</v>
      </c>
      <c r="F75" s="117">
        <v>2.2389999999999999</v>
      </c>
      <c r="G75" s="117">
        <v>2.2269999999999999</v>
      </c>
      <c r="H75" s="117">
        <v>2.2149999999999999</v>
      </c>
      <c r="I75" s="117">
        <v>2.202</v>
      </c>
      <c r="J75" s="117">
        <v>2.19</v>
      </c>
      <c r="K75" s="117">
        <v>2.1779999999999999</v>
      </c>
      <c r="L75" s="117">
        <v>2.1659999999999999</v>
      </c>
      <c r="M75" s="117">
        <v>2.1539999999999999</v>
      </c>
    </row>
    <row r="76" spans="1:13" x14ac:dyDescent="0.25">
      <c r="A76" s="105">
        <v>99</v>
      </c>
      <c r="B76" s="117">
        <v>2.1429999999999998</v>
      </c>
      <c r="C76" s="117">
        <v>2.1339999999999999</v>
      </c>
      <c r="D76" s="117">
        <v>2.125</v>
      </c>
      <c r="E76" s="117">
        <v>2.1160000000000001</v>
      </c>
      <c r="F76" s="117">
        <v>2.1070000000000002</v>
      </c>
      <c r="G76" s="117">
        <v>2.0979999999999999</v>
      </c>
      <c r="H76" s="117">
        <v>2.089</v>
      </c>
      <c r="I76" s="117">
        <v>2.08</v>
      </c>
      <c r="J76" s="117">
        <v>2.0710000000000002</v>
      </c>
      <c r="K76" s="117">
        <v>2.0619999999999998</v>
      </c>
      <c r="L76" s="117">
        <v>2.0529999999999999</v>
      </c>
      <c r="M76" s="117">
        <v>2.044</v>
      </c>
    </row>
    <row r="77" spans="1:13" x14ac:dyDescent="0.25">
      <c r="A77" s="105">
        <v>100</v>
      </c>
      <c r="B77" s="117">
        <v>2.036</v>
      </c>
      <c r="C77" s="117">
        <v>2.0299999999999998</v>
      </c>
      <c r="D77" s="117">
        <v>2.0230000000000001</v>
      </c>
      <c r="E77" s="117">
        <v>2.0169999999999999</v>
      </c>
      <c r="F77" s="117">
        <v>2.0099999999999998</v>
      </c>
      <c r="G77" s="117">
        <v>2.0030000000000001</v>
      </c>
      <c r="H77" s="117">
        <v>1.9970000000000001</v>
      </c>
      <c r="I77" s="117">
        <v>1.99</v>
      </c>
      <c r="J77" s="117">
        <v>1.984</v>
      </c>
      <c r="K77" s="117">
        <v>1.9770000000000001</v>
      </c>
      <c r="L77" s="117">
        <v>1.9710000000000001</v>
      </c>
      <c r="M77" s="117">
        <v>1.964</v>
      </c>
    </row>
    <row r="78" spans="1:13" x14ac:dyDescent="0.25">
      <c r="A78" s="105">
        <v>101</v>
      </c>
      <c r="B78" s="117">
        <v>1.9610000000000001</v>
      </c>
      <c r="C78" s="117"/>
      <c r="D78" s="117"/>
      <c r="E78" s="117"/>
      <c r="F78" s="117"/>
      <c r="G78" s="117"/>
      <c r="H78" s="117"/>
      <c r="I78" s="117"/>
      <c r="J78" s="117"/>
      <c r="K78" s="117"/>
      <c r="L78" s="117"/>
      <c r="M78" s="117"/>
    </row>
  </sheetData>
  <sheetProtection algorithmName="SHA-512" hashValue="n9bHRvtU0VDtWrzq3zMEt6iySOmuXTTfUY5DQ47v4Q+vNDsHoYvQpoprWtQ0PCMW4s4eQUPo3jHluAbqshaVrw==" saltValue="AsuyYBQO4u9Y7kuuOjJCHg==" spinCount="100000" sheet="1" objects="1" scenarios="1"/>
  <conditionalFormatting sqref="A6:A16 A18:A21">
    <cfRule type="expression" dxfId="399" priority="17" stopIfTrue="1">
      <formula>MOD(ROW(),2)=0</formula>
    </cfRule>
    <cfRule type="expression" dxfId="398" priority="18" stopIfTrue="1">
      <formula>MOD(ROW(),2)&lt;&gt;0</formula>
    </cfRule>
  </conditionalFormatting>
  <conditionalFormatting sqref="B6:M16 C17:M21">
    <cfRule type="expression" dxfId="397" priority="19" stopIfTrue="1">
      <formula>MOD(ROW(),2)=0</formula>
    </cfRule>
    <cfRule type="expression" dxfId="396" priority="20" stopIfTrue="1">
      <formula>MOD(ROW(),2)&lt;&gt;0</formula>
    </cfRule>
  </conditionalFormatting>
  <conditionalFormatting sqref="A17">
    <cfRule type="expression" dxfId="395" priority="11" stopIfTrue="1">
      <formula>MOD(ROW(),2)=0</formula>
    </cfRule>
    <cfRule type="expression" dxfId="394" priority="12" stopIfTrue="1">
      <formula>MOD(ROW(),2)&lt;&gt;0</formula>
    </cfRule>
  </conditionalFormatting>
  <conditionalFormatting sqref="B17">
    <cfRule type="expression" dxfId="393" priority="9" stopIfTrue="1">
      <formula>MOD(ROW(),2)=0</formula>
    </cfRule>
    <cfRule type="expression" dxfId="392" priority="10" stopIfTrue="1">
      <formula>MOD(ROW(),2)&lt;&gt;0</formula>
    </cfRule>
  </conditionalFormatting>
  <conditionalFormatting sqref="A26:A78">
    <cfRule type="expression" dxfId="391" priority="3" stopIfTrue="1">
      <formula>MOD(ROW(),2)=0</formula>
    </cfRule>
    <cfRule type="expression" dxfId="390" priority="4" stopIfTrue="1">
      <formula>MOD(ROW(),2)&lt;&gt;0</formula>
    </cfRule>
  </conditionalFormatting>
  <conditionalFormatting sqref="B26:M78">
    <cfRule type="expression" dxfId="389" priority="5" stopIfTrue="1">
      <formula>MOD(ROW(),2)=0</formula>
    </cfRule>
    <cfRule type="expression" dxfId="388" priority="6" stopIfTrue="1">
      <formula>MOD(ROW(),2)&lt;&gt;0</formula>
    </cfRule>
  </conditionalFormatting>
  <conditionalFormatting sqref="B18:B21">
    <cfRule type="expression" dxfId="387" priority="1" stopIfTrue="1">
      <formula>MOD(ROW(),2)=0</formula>
    </cfRule>
    <cfRule type="expression" dxfId="386" priority="2" stopIfTrue="1">
      <formula>MOD(ROW(),2)&lt;&gt;0</formula>
    </cfRule>
  </conditionalFormatting>
  <hyperlinks>
    <hyperlink ref="B24" location="Assumptions!A1" display="Assumptions" xr:uid="{F9D9CF66-C303-449E-BE66-C377F623D2F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75"/>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x-803</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523</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803</v>
      </c>
      <c r="C14" s="83"/>
      <c r="D14" s="83"/>
      <c r="E14" s="83"/>
      <c r="F14" s="83"/>
      <c r="G14" s="83"/>
      <c r="H14" s="83"/>
      <c r="I14" s="83"/>
      <c r="J14" s="83"/>
      <c r="K14" s="83"/>
      <c r="L14" s="83"/>
      <c r="M14" s="83"/>
    </row>
    <row r="15" spans="1:13" x14ac:dyDescent="0.25">
      <c r="A15" s="82" t="s">
        <v>53</v>
      </c>
      <c r="B15" s="83" t="s">
        <v>524</v>
      </c>
      <c r="C15" s="83"/>
      <c r="D15" s="83"/>
      <c r="E15" s="83"/>
      <c r="F15" s="83"/>
      <c r="G15" s="83"/>
      <c r="H15" s="83"/>
      <c r="I15" s="83"/>
      <c r="J15" s="83"/>
      <c r="K15" s="83"/>
      <c r="L15" s="83"/>
      <c r="M15" s="83"/>
    </row>
    <row r="16" spans="1:13" x14ac:dyDescent="0.25">
      <c r="A16" s="82" t="s">
        <v>54</v>
      </c>
      <c r="B16" s="83" t="s">
        <v>525</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0.08</v>
      </c>
      <c r="C27" s="117">
        <v>7.9000000000000001E-2</v>
      </c>
      <c r="D27" s="117">
        <v>7.8E-2</v>
      </c>
      <c r="E27" s="117">
        <v>7.5999999999999998E-2</v>
      </c>
      <c r="F27" s="117">
        <v>7.4999999999999997E-2</v>
      </c>
      <c r="G27" s="117">
        <v>7.3999999999999996E-2</v>
      </c>
      <c r="H27" s="117">
        <v>7.1999999999999995E-2</v>
      </c>
      <c r="I27" s="117">
        <v>7.0999999999999994E-2</v>
      </c>
      <c r="J27" s="117">
        <v>7.0000000000000007E-2</v>
      </c>
      <c r="K27" s="117">
        <v>6.8000000000000005E-2</v>
      </c>
      <c r="L27" s="117">
        <v>6.7000000000000004E-2</v>
      </c>
      <c r="M27" s="117">
        <v>6.6000000000000003E-2</v>
      </c>
    </row>
    <row r="28" spans="1:13" x14ac:dyDescent="0.25">
      <c r="A28" s="105">
        <v>51</v>
      </c>
      <c r="B28" s="117">
        <v>6.5000000000000002E-2</v>
      </c>
      <c r="C28" s="117">
        <v>6.3E-2</v>
      </c>
      <c r="D28" s="117">
        <v>6.2E-2</v>
      </c>
      <c r="E28" s="117">
        <v>6.0999999999999999E-2</v>
      </c>
      <c r="F28" s="117">
        <v>5.8999999999999997E-2</v>
      </c>
      <c r="G28" s="117">
        <v>5.8000000000000003E-2</v>
      </c>
      <c r="H28" s="117">
        <v>5.7000000000000002E-2</v>
      </c>
      <c r="I28" s="117">
        <v>5.5E-2</v>
      </c>
      <c r="J28" s="117">
        <v>5.3999999999999999E-2</v>
      </c>
      <c r="K28" s="117">
        <v>5.2999999999999999E-2</v>
      </c>
      <c r="L28" s="117">
        <v>5.0999999999999997E-2</v>
      </c>
      <c r="M28" s="117">
        <v>0.05</v>
      </c>
    </row>
    <row r="29" spans="1:13" x14ac:dyDescent="0.25">
      <c r="A29" s="105">
        <v>52</v>
      </c>
      <c r="B29" s="117">
        <v>4.9000000000000002E-2</v>
      </c>
      <c r="C29" s="117">
        <v>4.7E-2</v>
      </c>
      <c r="D29" s="117">
        <v>4.5999999999999999E-2</v>
      </c>
      <c r="E29" s="117">
        <v>4.4999999999999998E-2</v>
      </c>
      <c r="F29" s="117">
        <v>4.2999999999999997E-2</v>
      </c>
      <c r="G29" s="117">
        <v>4.2000000000000003E-2</v>
      </c>
      <c r="H29" s="117">
        <v>4.1000000000000002E-2</v>
      </c>
      <c r="I29" s="117">
        <v>3.9E-2</v>
      </c>
      <c r="J29" s="117">
        <v>3.7999999999999999E-2</v>
      </c>
      <c r="K29" s="117">
        <v>3.6999999999999998E-2</v>
      </c>
      <c r="L29" s="117">
        <v>3.5000000000000003E-2</v>
      </c>
      <c r="M29" s="117">
        <v>3.4000000000000002E-2</v>
      </c>
    </row>
    <row r="30" spans="1:13" x14ac:dyDescent="0.25">
      <c r="A30" s="105">
        <v>53</v>
      </c>
      <c r="B30" s="117">
        <v>3.2000000000000001E-2</v>
      </c>
      <c r="C30" s="117">
        <v>3.1E-2</v>
      </c>
      <c r="D30" s="117">
        <v>0.03</v>
      </c>
      <c r="E30" s="117">
        <v>2.8000000000000001E-2</v>
      </c>
      <c r="F30" s="117">
        <v>2.7E-2</v>
      </c>
      <c r="G30" s="117">
        <v>2.5999999999999999E-2</v>
      </c>
      <c r="H30" s="117">
        <v>2.4E-2</v>
      </c>
      <c r="I30" s="117">
        <v>2.3E-2</v>
      </c>
      <c r="J30" s="117">
        <v>2.1999999999999999E-2</v>
      </c>
      <c r="K30" s="117">
        <v>0.02</v>
      </c>
      <c r="L30" s="117">
        <v>1.9E-2</v>
      </c>
      <c r="M30" s="117">
        <v>1.7000000000000001E-2</v>
      </c>
    </row>
    <row r="31" spans="1:13" x14ac:dyDescent="0.25">
      <c r="A31" s="105">
        <v>54</v>
      </c>
      <c r="B31" s="117">
        <v>1.6E-2</v>
      </c>
      <c r="C31" s="117">
        <v>1.4999999999999999E-2</v>
      </c>
      <c r="D31" s="117">
        <v>1.2999999999999999E-2</v>
      </c>
      <c r="E31" s="117">
        <v>1.2E-2</v>
      </c>
      <c r="F31" s="117">
        <v>0.01</v>
      </c>
      <c r="G31" s="117">
        <v>8.9999999999999993E-3</v>
      </c>
      <c r="H31" s="117">
        <v>8.0000000000000002E-3</v>
      </c>
      <c r="I31" s="117">
        <v>6.0000000000000001E-3</v>
      </c>
      <c r="J31" s="117">
        <v>5.0000000000000001E-3</v>
      </c>
      <c r="K31" s="117">
        <v>3.0000000000000001E-3</v>
      </c>
      <c r="L31" s="117">
        <v>2E-3</v>
      </c>
      <c r="M31" s="117">
        <v>1E-3</v>
      </c>
    </row>
    <row r="32" spans="1:13" x14ac:dyDescent="0.25">
      <c r="A32" s="105">
        <v>55</v>
      </c>
      <c r="B32" s="117">
        <v>0</v>
      </c>
      <c r="C32" s="117"/>
      <c r="D32" s="117"/>
      <c r="E32" s="117"/>
      <c r="F32" s="117"/>
      <c r="G32" s="117"/>
      <c r="H32" s="117"/>
      <c r="I32" s="117"/>
      <c r="J32" s="117"/>
      <c r="K32" s="117"/>
      <c r="L32" s="117"/>
      <c r="M32" s="117"/>
    </row>
    <row r="44" ht="39.6" customHeight="1" x14ac:dyDescent="0.25"/>
    <row r="46" ht="27.6" customHeight="1" x14ac:dyDescent="0.25"/>
  </sheetData>
  <sheetProtection algorithmName="SHA-512" hashValue="lVsIltDG4Z2elcmLks4Yhqiqijq198XdUwOkw2QpHA/e+vqFlwsuiQrCtHZ6heup+H88jxzVuhO1WKTdmkVVzg==" saltValue="Owg5NNBy8T7dnVqbT89PXw==" spinCount="100000" sheet="1" objects="1" scenarios="1"/>
  <conditionalFormatting sqref="A6:A16 A18:A21">
    <cfRule type="expression" dxfId="385" priority="17" stopIfTrue="1">
      <formula>MOD(ROW(),2)=0</formula>
    </cfRule>
    <cfRule type="expression" dxfId="384" priority="18" stopIfTrue="1">
      <formula>MOD(ROW(),2)&lt;&gt;0</formula>
    </cfRule>
  </conditionalFormatting>
  <conditionalFormatting sqref="B6:M16 C17:M21">
    <cfRule type="expression" dxfId="383" priority="19" stopIfTrue="1">
      <formula>MOD(ROW(),2)=0</formula>
    </cfRule>
    <cfRule type="expression" dxfId="382" priority="20" stopIfTrue="1">
      <formula>MOD(ROW(),2)&lt;&gt;0</formula>
    </cfRule>
  </conditionalFormatting>
  <conditionalFormatting sqref="A17">
    <cfRule type="expression" dxfId="381" priority="11" stopIfTrue="1">
      <formula>MOD(ROW(),2)=0</formula>
    </cfRule>
    <cfRule type="expression" dxfId="380" priority="12" stopIfTrue="1">
      <formula>MOD(ROW(),2)&lt;&gt;0</formula>
    </cfRule>
  </conditionalFormatting>
  <conditionalFormatting sqref="B17">
    <cfRule type="expression" dxfId="379" priority="9" stopIfTrue="1">
      <formula>MOD(ROW(),2)=0</formula>
    </cfRule>
    <cfRule type="expression" dxfId="378" priority="10" stopIfTrue="1">
      <formula>MOD(ROW(),2)&lt;&gt;0</formula>
    </cfRule>
  </conditionalFormatting>
  <conditionalFormatting sqref="A26:A32">
    <cfRule type="expression" dxfId="377" priority="3" stopIfTrue="1">
      <formula>MOD(ROW(),2)=0</formula>
    </cfRule>
    <cfRule type="expression" dxfId="376" priority="4" stopIfTrue="1">
      <formula>MOD(ROW(),2)&lt;&gt;0</formula>
    </cfRule>
  </conditionalFormatting>
  <conditionalFormatting sqref="B26:M32">
    <cfRule type="expression" dxfId="375" priority="5" stopIfTrue="1">
      <formula>MOD(ROW(),2)=0</formula>
    </cfRule>
    <cfRule type="expression" dxfId="374" priority="6" stopIfTrue="1">
      <formula>MOD(ROW(),2)&lt;&gt;0</formula>
    </cfRule>
  </conditionalFormatting>
  <conditionalFormatting sqref="B18:B21">
    <cfRule type="expression" dxfId="373" priority="1" stopIfTrue="1">
      <formula>MOD(ROW(),2)=0</formula>
    </cfRule>
    <cfRule type="expression" dxfId="372" priority="2" stopIfTrue="1">
      <formula>MOD(ROW(),2)&lt;&gt;0</formula>
    </cfRule>
  </conditionalFormatting>
  <hyperlinks>
    <hyperlink ref="B24" location="Assumptions!A1" display="Assumptions" xr:uid="{9539DCD6-4111-400D-92B2-AA89319EB96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76"/>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x-804</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526</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804</v>
      </c>
      <c r="C14" s="83"/>
      <c r="D14" s="83"/>
      <c r="E14" s="83"/>
      <c r="F14" s="83"/>
      <c r="G14" s="83"/>
      <c r="H14" s="83"/>
      <c r="I14" s="83"/>
      <c r="J14" s="83"/>
      <c r="K14" s="83"/>
      <c r="L14" s="83"/>
      <c r="M14" s="83"/>
    </row>
    <row r="15" spans="1:13" x14ac:dyDescent="0.25">
      <c r="A15" s="82" t="s">
        <v>53</v>
      </c>
      <c r="B15" s="83" t="s">
        <v>527</v>
      </c>
      <c r="C15" s="83"/>
      <c r="D15" s="83"/>
      <c r="E15" s="83"/>
      <c r="F15" s="83"/>
      <c r="G15" s="83"/>
      <c r="H15" s="83"/>
      <c r="I15" s="83"/>
      <c r="J15" s="83"/>
      <c r="K15" s="83"/>
      <c r="L15" s="83"/>
      <c r="M15" s="83"/>
    </row>
    <row r="16" spans="1:13" x14ac:dyDescent="0.25">
      <c r="A16" s="82" t="s">
        <v>54</v>
      </c>
      <c r="B16" s="83" t="s">
        <v>528</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8.8780000000000001</v>
      </c>
      <c r="C27" s="117">
        <v>8.8140000000000001</v>
      </c>
      <c r="D27" s="117">
        <v>8.7509999999999994</v>
      </c>
      <c r="E27" s="117">
        <v>8.6869999999999994</v>
      </c>
      <c r="F27" s="117">
        <v>8.6229999999999993</v>
      </c>
      <c r="G27" s="117">
        <v>8.56</v>
      </c>
      <c r="H27" s="117">
        <v>8.4960000000000004</v>
      </c>
      <c r="I27" s="117">
        <v>8.4320000000000004</v>
      </c>
      <c r="J27" s="117">
        <v>8.3689999999999998</v>
      </c>
      <c r="K27" s="117">
        <v>8.3049999999999997</v>
      </c>
      <c r="L27" s="117">
        <v>8.2409999999999997</v>
      </c>
      <c r="M27" s="117">
        <v>8.1780000000000008</v>
      </c>
    </row>
    <row r="28" spans="1:13" x14ac:dyDescent="0.25">
      <c r="A28" s="105">
        <v>51</v>
      </c>
      <c r="B28" s="117">
        <v>8.1129999999999995</v>
      </c>
      <c r="C28" s="117">
        <v>8.0470000000000006</v>
      </c>
      <c r="D28" s="117">
        <v>7.98</v>
      </c>
      <c r="E28" s="117">
        <v>7.9139999999999997</v>
      </c>
      <c r="F28" s="117">
        <v>7.8479999999999999</v>
      </c>
      <c r="G28" s="117">
        <v>7.782</v>
      </c>
      <c r="H28" s="117">
        <v>7.7160000000000002</v>
      </c>
      <c r="I28" s="117">
        <v>7.65</v>
      </c>
      <c r="J28" s="117">
        <v>7.5830000000000002</v>
      </c>
      <c r="K28" s="117">
        <v>7.5170000000000003</v>
      </c>
      <c r="L28" s="117">
        <v>7.4509999999999996</v>
      </c>
      <c r="M28" s="117">
        <v>7.3849999999999998</v>
      </c>
    </row>
    <row r="29" spans="1:13" x14ac:dyDescent="0.25">
      <c r="A29" s="105">
        <v>52</v>
      </c>
      <c r="B29" s="117">
        <v>7.3170000000000002</v>
      </c>
      <c r="C29" s="117">
        <v>7.2489999999999997</v>
      </c>
      <c r="D29" s="117">
        <v>7.18</v>
      </c>
      <c r="E29" s="117">
        <v>7.1109999999999998</v>
      </c>
      <c r="F29" s="117">
        <v>7.0419999999999998</v>
      </c>
      <c r="G29" s="117">
        <v>6.9729999999999999</v>
      </c>
      <c r="H29" s="117">
        <v>6.9050000000000002</v>
      </c>
      <c r="I29" s="117">
        <v>6.8360000000000003</v>
      </c>
      <c r="J29" s="117">
        <v>6.7670000000000003</v>
      </c>
      <c r="K29" s="117">
        <v>6.6980000000000004</v>
      </c>
      <c r="L29" s="117">
        <v>6.6289999999999996</v>
      </c>
      <c r="M29" s="117">
        <v>6.56</v>
      </c>
    </row>
    <row r="30" spans="1:13" x14ac:dyDescent="0.25">
      <c r="A30" s="105">
        <v>53</v>
      </c>
      <c r="B30" s="117">
        <v>6.49</v>
      </c>
      <c r="C30" s="117">
        <v>6.4189999999999996</v>
      </c>
      <c r="D30" s="117">
        <v>6.3470000000000004</v>
      </c>
      <c r="E30" s="117">
        <v>6.2759999999999998</v>
      </c>
      <c r="F30" s="117">
        <v>6.2039999999999997</v>
      </c>
      <c r="G30" s="117">
        <v>6.1319999999999997</v>
      </c>
      <c r="H30" s="117">
        <v>6.0609999999999999</v>
      </c>
      <c r="I30" s="117">
        <v>5.9889999999999999</v>
      </c>
      <c r="J30" s="117">
        <v>5.9180000000000001</v>
      </c>
      <c r="K30" s="117">
        <v>5.8460000000000001</v>
      </c>
      <c r="L30" s="117">
        <v>5.7750000000000004</v>
      </c>
      <c r="M30" s="117">
        <v>5.7030000000000003</v>
      </c>
    </row>
    <row r="31" spans="1:13" x14ac:dyDescent="0.25">
      <c r="A31" s="105">
        <v>54</v>
      </c>
      <c r="B31" s="117">
        <v>5.63</v>
      </c>
      <c r="C31" s="117">
        <v>5.556</v>
      </c>
      <c r="D31" s="117">
        <v>5.4809999999999999</v>
      </c>
      <c r="E31" s="117">
        <v>5.407</v>
      </c>
      <c r="F31" s="117">
        <v>5.3319999999999999</v>
      </c>
      <c r="G31" s="117">
        <v>5.258</v>
      </c>
      <c r="H31" s="117">
        <v>5.1829999999999998</v>
      </c>
      <c r="I31" s="117">
        <v>5.109</v>
      </c>
      <c r="J31" s="117">
        <v>5.0350000000000001</v>
      </c>
      <c r="K31" s="117">
        <v>4.96</v>
      </c>
      <c r="L31" s="117">
        <v>4.8860000000000001</v>
      </c>
      <c r="M31" s="117">
        <v>4.8109999999999999</v>
      </c>
    </row>
    <row r="32" spans="1:13" x14ac:dyDescent="0.25">
      <c r="A32" s="105">
        <v>55</v>
      </c>
      <c r="B32" s="117">
        <v>4.7359999999999998</v>
      </c>
      <c r="C32" s="117">
        <v>4.6589999999999998</v>
      </c>
      <c r="D32" s="117">
        <v>4.5819999999999999</v>
      </c>
      <c r="E32" s="117">
        <v>4.5049999999999999</v>
      </c>
      <c r="F32" s="117">
        <v>4.4279999999999999</v>
      </c>
      <c r="G32" s="117">
        <v>4.351</v>
      </c>
      <c r="H32" s="117">
        <v>4.2750000000000004</v>
      </c>
      <c r="I32" s="117">
        <v>4.1980000000000004</v>
      </c>
      <c r="J32" s="117">
        <v>4.1210000000000004</v>
      </c>
      <c r="K32" s="117">
        <v>4.0439999999999996</v>
      </c>
      <c r="L32" s="117">
        <v>3.9670000000000001</v>
      </c>
      <c r="M32" s="117">
        <v>3.89</v>
      </c>
    </row>
    <row r="33" spans="1:13" x14ac:dyDescent="0.25">
      <c r="A33" s="105">
        <v>56</v>
      </c>
      <c r="B33" s="117">
        <v>3.8130000000000002</v>
      </c>
      <c r="C33" s="117">
        <v>3.7349999999999999</v>
      </c>
      <c r="D33" s="117">
        <v>3.657</v>
      </c>
      <c r="E33" s="117">
        <v>3.5790000000000002</v>
      </c>
      <c r="F33" s="117">
        <v>3.5009999999999999</v>
      </c>
      <c r="G33" s="117">
        <v>3.423</v>
      </c>
      <c r="H33" s="117">
        <v>3.3439999999999999</v>
      </c>
      <c r="I33" s="117">
        <v>3.266</v>
      </c>
      <c r="J33" s="117">
        <v>3.1880000000000002</v>
      </c>
      <c r="K33" s="117">
        <v>3.11</v>
      </c>
      <c r="L33" s="117">
        <v>3.032</v>
      </c>
      <c r="M33" s="117">
        <v>2.9540000000000002</v>
      </c>
    </row>
    <row r="34" spans="1:13" x14ac:dyDescent="0.25">
      <c r="A34" s="105">
        <v>57</v>
      </c>
      <c r="B34" s="117">
        <v>2.875</v>
      </c>
      <c r="C34" s="117">
        <v>2.7959999999999998</v>
      </c>
      <c r="D34" s="117">
        <v>2.7160000000000002</v>
      </c>
      <c r="E34" s="117">
        <v>2.637</v>
      </c>
      <c r="F34" s="117">
        <v>2.5579999999999998</v>
      </c>
      <c r="G34" s="117">
        <v>2.4780000000000002</v>
      </c>
      <c r="H34" s="117">
        <v>2.399</v>
      </c>
      <c r="I34" s="117">
        <v>2.319</v>
      </c>
      <c r="J34" s="117">
        <v>2.2400000000000002</v>
      </c>
      <c r="K34" s="117">
        <v>2.16</v>
      </c>
      <c r="L34" s="117">
        <v>2.081</v>
      </c>
      <c r="M34" s="117">
        <v>2.0009999999999999</v>
      </c>
    </row>
    <row r="35" spans="1:13" x14ac:dyDescent="0.25">
      <c r="A35" s="105">
        <v>58</v>
      </c>
      <c r="B35" s="117">
        <v>1.921</v>
      </c>
      <c r="C35" s="117">
        <v>1.84</v>
      </c>
      <c r="D35" s="117">
        <v>1.7589999999999999</v>
      </c>
      <c r="E35" s="117">
        <v>1.6779999999999999</v>
      </c>
      <c r="F35" s="117">
        <v>1.597</v>
      </c>
      <c r="G35" s="117">
        <v>1.516</v>
      </c>
      <c r="H35" s="117">
        <v>1.4359999999999999</v>
      </c>
      <c r="I35" s="117">
        <v>1.355</v>
      </c>
      <c r="J35" s="117">
        <v>1.274</v>
      </c>
      <c r="K35" s="117">
        <v>1.1930000000000001</v>
      </c>
      <c r="L35" s="117">
        <v>1.1120000000000001</v>
      </c>
      <c r="M35" s="117">
        <v>1.0309999999999999</v>
      </c>
    </row>
    <row r="36" spans="1:13" x14ac:dyDescent="0.25">
      <c r="A36" s="105">
        <v>59</v>
      </c>
      <c r="B36" s="117">
        <v>0.94899999999999995</v>
      </c>
      <c r="C36" s="117">
        <v>0.86599999999999999</v>
      </c>
      <c r="D36" s="117">
        <v>0.78400000000000003</v>
      </c>
      <c r="E36" s="117">
        <v>0.70099999999999996</v>
      </c>
      <c r="F36" s="117">
        <v>0.61899999999999999</v>
      </c>
      <c r="G36" s="117">
        <v>0.53600000000000003</v>
      </c>
      <c r="H36" s="117">
        <v>0.45400000000000001</v>
      </c>
      <c r="I36" s="117">
        <v>0.371</v>
      </c>
      <c r="J36" s="117">
        <v>0.28899999999999998</v>
      </c>
      <c r="K36" s="117">
        <v>0.20599999999999999</v>
      </c>
      <c r="L36" s="117">
        <v>0.124</v>
      </c>
      <c r="M36" s="117">
        <v>4.1000000000000002E-2</v>
      </c>
    </row>
    <row r="37" spans="1:13" x14ac:dyDescent="0.25">
      <c r="A37" s="105">
        <v>60</v>
      </c>
      <c r="B37" s="117">
        <v>0</v>
      </c>
      <c r="C37" s="117"/>
      <c r="D37" s="117"/>
      <c r="E37" s="117"/>
      <c r="F37" s="117"/>
      <c r="G37" s="117"/>
      <c r="H37" s="117"/>
      <c r="I37" s="117"/>
      <c r="J37" s="117"/>
      <c r="K37" s="117"/>
      <c r="L37" s="117"/>
      <c r="M37" s="117"/>
    </row>
    <row r="44" spans="1:13" ht="39.6" customHeight="1" x14ac:dyDescent="0.25"/>
    <row r="46" spans="1:13" ht="27.6" customHeight="1" x14ac:dyDescent="0.25"/>
  </sheetData>
  <sheetProtection algorithmName="SHA-512" hashValue="QgHj9QW09noALL4IfPNqrunnnqy+j4IKX7Ud0LOV5QZkNkkZBxZg7JuZYVTAOU5+nnUo/LnaAX90IMf15xQqPg==" saltValue="P+BzxwDEsGMrNnPl5i9uwg==" spinCount="100000" sheet="1" objects="1" scenarios="1"/>
  <conditionalFormatting sqref="A6:A16 A18:A21">
    <cfRule type="expression" dxfId="371" priority="17" stopIfTrue="1">
      <formula>MOD(ROW(),2)=0</formula>
    </cfRule>
    <cfRule type="expression" dxfId="370" priority="18" stopIfTrue="1">
      <formula>MOD(ROW(),2)&lt;&gt;0</formula>
    </cfRule>
  </conditionalFormatting>
  <conditionalFormatting sqref="B6:M16 C17:M21">
    <cfRule type="expression" dxfId="369" priority="19" stopIfTrue="1">
      <formula>MOD(ROW(),2)=0</formula>
    </cfRule>
    <cfRule type="expression" dxfId="368" priority="20" stopIfTrue="1">
      <formula>MOD(ROW(),2)&lt;&gt;0</formula>
    </cfRule>
  </conditionalFormatting>
  <conditionalFormatting sqref="A17">
    <cfRule type="expression" dxfId="367" priority="11" stopIfTrue="1">
      <formula>MOD(ROW(),2)=0</formula>
    </cfRule>
    <cfRule type="expression" dxfId="366" priority="12" stopIfTrue="1">
      <formula>MOD(ROW(),2)&lt;&gt;0</formula>
    </cfRule>
  </conditionalFormatting>
  <conditionalFormatting sqref="B17">
    <cfRule type="expression" dxfId="365" priority="9" stopIfTrue="1">
      <formula>MOD(ROW(),2)=0</formula>
    </cfRule>
    <cfRule type="expression" dxfId="364" priority="10" stopIfTrue="1">
      <formula>MOD(ROW(),2)&lt;&gt;0</formula>
    </cfRule>
  </conditionalFormatting>
  <conditionalFormatting sqref="A26:A37">
    <cfRule type="expression" dxfId="363" priority="3" stopIfTrue="1">
      <formula>MOD(ROW(),2)=0</formula>
    </cfRule>
    <cfRule type="expression" dxfId="362" priority="4" stopIfTrue="1">
      <formula>MOD(ROW(),2)&lt;&gt;0</formula>
    </cfRule>
  </conditionalFormatting>
  <conditionalFormatting sqref="B26:M37">
    <cfRule type="expression" dxfId="361" priority="5" stopIfTrue="1">
      <formula>MOD(ROW(),2)=0</formula>
    </cfRule>
    <cfRule type="expression" dxfId="360" priority="6" stopIfTrue="1">
      <formula>MOD(ROW(),2)&lt;&gt;0</formula>
    </cfRule>
  </conditionalFormatting>
  <conditionalFormatting sqref="B18:B21">
    <cfRule type="expression" dxfId="359" priority="1" stopIfTrue="1">
      <formula>MOD(ROW(),2)=0</formula>
    </cfRule>
    <cfRule type="expression" dxfId="358" priority="2" stopIfTrue="1">
      <formula>MOD(ROW(),2)&lt;&gt;0</formula>
    </cfRule>
  </conditionalFormatting>
  <hyperlinks>
    <hyperlink ref="B24" location="Assumptions!A1" display="Assumptions" xr:uid="{B471A872-54B4-4243-A7DC-F631489885B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77"/>
  <dimension ref="A1:M78"/>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x-805</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529</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805</v>
      </c>
      <c r="C14" s="83"/>
      <c r="D14" s="83"/>
      <c r="E14" s="83"/>
      <c r="F14" s="83"/>
      <c r="G14" s="83"/>
      <c r="H14" s="83"/>
      <c r="I14" s="83"/>
      <c r="J14" s="83"/>
      <c r="K14" s="83"/>
      <c r="L14" s="83"/>
      <c r="M14" s="83"/>
    </row>
    <row r="15" spans="1:13" x14ac:dyDescent="0.25">
      <c r="A15" s="82" t="s">
        <v>53</v>
      </c>
      <c r="B15" s="83" t="s">
        <v>530</v>
      </c>
      <c r="C15" s="83"/>
      <c r="D15" s="83"/>
      <c r="E15" s="83"/>
      <c r="F15" s="83"/>
      <c r="G15" s="83"/>
      <c r="H15" s="83"/>
      <c r="I15" s="83"/>
      <c r="J15" s="83"/>
      <c r="K15" s="83"/>
      <c r="L15" s="83"/>
      <c r="M15" s="83"/>
    </row>
    <row r="16" spans="1:13" x14ac:dyDescent="0.25">
      <c r="A16" s="82" t="s">
        <v>54</v>
      </c>
      <c r="B16" s="83" t="s">
        <v>531</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19.46</v>
      </c>
      <c r="C27" s="117">
        <v>19.484999999999999</v>
      </c>
      <c r="D27" s="117">
        <v>19.510000000000002</v>
      </c>
      <c r="E27" s="117">
        <v>19.535</v>
      </c>
      <c r="F27" s="117">
        <v>19.559999999999999</v>
      </c>
      <c r="G27" s="117">
        <v>19.585000000000001</v>
      </c>
      <c r="H27" s="117">
        <v>19.61</v>
      </c>
      <c r="I27" s="117">
        <v>19.635000000000002</v>
      </c>
      <c r="J27" s="117">
        <v>19.66</v>
      </c>
      <c r="K27" s="117">
        <v>19.684999999999999</v>
      </c>
      <c r="L27" s="117">
        <v>19.71</v>
      </c>
      <c r="M27" s="117">
        <v>19.734999999999999</v>
      </c>
    </row>
    <row r="28" spans="1:13" x14ac:dyDescent="0.25">
      <c r="A28" s="105">
        <v>51</v>
      </c>
      <c r="B28" s="117">
        <v>19.760999999999999</v>
      </c>
      <c r="C28" s="117">
        <v>19.786000000000001</v>
      </c>
      <c r="D28" s="117">
        <v>19.812000000000001</v>
      </c>
      <c r="E28" s="117">
        <v>19.837</v>
      </c>
      <c r="F28" s="117">
        <v>19.863</v>
      </c>
      <c r="G28" s="117">
        <v>19.888000000000002</v>
      </c>
      <c r="H28" s="117">
        <v>19.914000000000001</v>
      </c>
      <c r="I28" s="117">
        <v>19.939</v>
      </c>
      <c r="J28" s="117">
        <v>19.965</v>
      </c>
      <c r="K28" s="117">
        <v>19.989999999999998</v>
      </c>
      <c r="L28" s="117">
        <v>20.015999999999998</v>
      </c>
      <c r="M28" s="117">
        <v>20.042000000000002</v>
      </c>
    </row>
    <row r="29" spans="1:13" x14ac:dyDescent="0.25">
      <c r="A29" s="105">
        <v>52</v>
      </c>
      <c r="B29" s="117">
        <v>20.067</v>
      </c>
      <c r="C29" s="117">
        <v>20.093</v>
      </c>
      <c r="D29" s="117">
        <v>20.12</v>
      </c>
      <c r="E29" s="117">
        <v>20.146000000000001</v>
      </c>
      <c r="F29" s="117">
        <v>20.172000000000001</v>
      </c>
      <c r="G29" s="117">
        <v>20.198</v>
      </c>
      <c r="H29" s="117">
        <v>20.224</v>
      </c>
      <c r="I29" s="117">
        <v>20.25</v>
      </c>
      <c r="J29" s="117">
        <v>20.276</v>
      </c>
      <c r="K29" s="117">
        <v>20.302</v>
      </c>
      <c r="L29" s="117">
        <v>20.327999999999999</v>
      </c>
      <c r="M29" s="117">
        <v>20.353999999999999</v>
      </c>
    </row>
    <row r="30" spans="1:13" x14ac:dyDescent="0.25">
      <c r="A30" s="105">
        <v>53</v>
      </c>
      <c r="B30" s="117">
        <v>20.381</v>
      </c>
      <c r="C30" s="117">
        <v>20.407</v>
      </c>
      <c r="D30" s="117">
        <v>20.434000000000001</v>
      </c>
      <c r="E30" s="117">
        <v>20.460999999999999</v>
      </c>
      <c r="F30" s="117">
        <v>20.488</v>
      </c>
      <c r="G30" s="117">
        <v>20.513999999999999</v>
      </c>
      <c r="H30" s="117">
        <v>20.541</v>
      </c>
      <c r="I30" s="117">
        <v>20.568000000000001</v>
      </c>
      <c r="J30" s="117">
        <v>20.594000000000001</v>
      </c>
      <c r="K30" s="117">
        <v>20.620999999999999</v>
      </c>
      <c r="L30" s="117">
        <v>20.648</v>
      </c>
      <c r="M30" s="117">
        <v>20.673999999999999</v>
      </c>
    </row>
    <row r="31" spans="1:13" x14ac:dyDescent="0.25">
      <c r="A31" s="105">
        <v>54</v>
      </c>
      <c r="B31" s="117">
        <v>20.701000000000001</v>
      </c>
      <c r="C31" s="117">
        <v>20.728999999999999</v>
      </c>
      <c r="D31" s="117">
        <v>20.756</v>
      </c>
      <c r="E31" s="117">
        <v>20.783000000000001</v>
      </c>
      <c r="F31" s="117">
        <v>20.81</v>
      </c>
      <c r="G31" s="117">
        <v>20.838000000000001</v>
      </c>
      <c r="H31" s="117">
        <v>20.864999999999998</v>
      </c>
      <c r="I31" s="117">
        <v>20.891999999999999</v>
      </c>
      <c r="J31" s="117">
        <v>20.92</v>
      </c>
      <c r="K31" s="117">
        <v>20.946999999999999</v>
      </c>
      <c r="L31" s="117">
        <v>20.974</v>
      </c>
      <c r="M31" s="117">
        <v>21.001999999999999</v>
      </c>
    </row>
    <row r="32" spans="1:13" x14ac:dyDescent="0.25">
      <c r="A32" s="105">
        <v>55</v>
      </c>
      <c r="B32" s="117">
        <v>21.029</v>
      </c>
      <c r="C32" s="117">
        <v>21.056999999999999</v>
      </c>
      <c r="D32" s="117">
        <v>21.085000000000001</v>
      </c>
      <c r="E32" s="117">
        <v>21.113</v>
      </c>
      <c r="F32" s="117">
        <v>21.140999999999998</v>
      </c>
      <c r="G32" s="117">
        <v>21.169</v>
      </c>
      <c r="H32" s="117">
        <v>21.196999999999999</v>
      </c>
      <c r="I32" s="117">
        <v>21.225000000000001</v>
      </c>
      <c r="J32" s="117">
        <v>21.253</v>
      </c>
      <c r="K32" s="117">
        <v>21.280999999999999</v>
      </c>
      <c r="L32" s="117">
        <v>21.309000000000001</v>
      </c>
      <c r="M32" s="117">
        <v>21.337</v>
      </c>
    </row>
    <row r="33" spans="1:13" x14ac:dyDescent="0.25">
      <c r="A33" s="105">
        <v>56</v>
      </c>
      <c r="B33" s="117">
        <v>21.366</v>
      </c>
      <c r="C33" s="117">
        <v>21.393999999999998</v>
      </c>
      <c r="D33" s="117">
        <v>21.422999999999998</v>
      </c>
      <c r="E33" s="117">
        <v>21.452000000000002</v>
      </c>
      <c r="F33" s="117">
        <v>21.48</v>
      </c>
      <c r="G33" s="117">
        <v>21.509</v>
      </c>
      <c r="H33" s="117">
        <v>21.538</v>
      </c>
      <c r="I33" s="117">
        <v>21.567</v>
      </c>
      <c r="J33" s="117">
        <v>21.594999999999999</v>
      </c>
      <c r="K33" s="117">
        <v>21.623999999999999</v>
      </c>
      <c r="L33" s="117">
        <v>21.652999999999999</v>
      </c>
      <c r="M33" s="117">
        <v>21.681999999999999</v>
      </c>
    </row>
    <row r="34" spans="1:13" x14ac:dyDescent="0.25">
      <c r="A34" s="105">
        <v>57</v>
      </c>
      <c r="B34" s="117">
        <v>21.710999999999999</v>
      </c>
      <c r="C34" s="117">
        <v>21.74</v>
      </c>
      <c r="D34" s="117">
        <v>21.77</v>
      </c>
      <c r="E34" s="117">
        <v>21.798999999999999</v>
      </c>
      <c r="F34" s="117">
        <v>21.829000000000001</v>
      </c>
      <c r="G34" s="117">
        <v>21.858000000000001</v>
      </c>
      <c r="H34" s="117">
        <v>21.888000000000002</v>
      </c>
      <c r="I34" s="117">
        <v>21.917000000000002</v>
      </c>
      <c r="J34" s="117">
        <v>21.946999999999999</v>
      </c>
      <c r="K34" s="117">
        <v>21.977</v>
      </c>
      <c r="L34" s="117">
        <v>22.006</v>
      </c>
      <c r="M34" s="117">
        <v>22.036000000000001</v>
      </c>
    </row>
    <row r="35" spans="1:13" x14ac:dyDescent="0.25">
      <c r="A35" s="105">
        <v>58</v>
      </c>
      <c r="B35" s="117">
        <v>22.065999999999999</v>
      </c>
      <c r="C35" s="117">
        <v>22.096</v>
      </c>
      <c r="D35" s="117">
        <v>22.126000000000001</v>
      </c>
      <c r="E35" s="117">
        <v>22.157</v>
      </c>
      <c r="F35" s="117">
        <v>22.187000000000001</v>
      </c>
      <c r="G35" s="117">
        <v>22.218</v>
      </c>
      <c r="H35" s="117">
        <v>22.248000000000001</v>
      </c>
      <c r="I35" s="117">
        <v>22.279</v>
      </c>
      <c r="J35" s="117">
        <v>22.309000000000001</v>
      </c>
      <c r="K35" s="117">
        <v>22.338999999999999</v>
      </c>
      <c r="L35" s="117">
        <v>22.37</v>
      </c>
      <c r="M35" s="117">
        <v>22.4</v>
      </c>
    </row>
    <row r="36" spans="1:13" x14ac:dyDescent="0.25">
      <c r="A36" s="105">
        <v>59</v>
      </c>
      <c r="B36" s="117">
        <v>22.431000000000001</v>
      </c>
      <c r="C36" s="117">
        <v>22.463000000000001</v>
      </c>
      <c r="D36" s="117">
        <v>22.494</v>
      </c>
      <c r="E36" s="117">
        <v>22.524999999999999</v>
      </c>
      <c r="F36" s="117">
        <v>22.556999999999999</v>
      </c>
      <c r="G36" s="117">
        <v>22.588000000000001</v>
      </c>
      <c r="H36" s="117">
        <v>22.62</v>
      </c>
      <c r="I36" s="117">
        <v>22.651</v>
      </c>
      <c r="J36" s="117">
        <v>22.681999999999999</v>
      </c>
      <c r="K36" s="117">
        <v>22.713999999999999</v>
      </c>
      <c r="L36" s="117">
        <v>22.745000000000001</v>
      </c>
      <c r="M36" s="117">
        <v>22.777000000000001</v>
      </c>
    </row>
    <row r="37" spans="1:13" x14ac:dyDescent="0.25">
      <c r="A37" s="105">
        <v>60</v>
      </c>
      <c r="B37" s="117">
        <v>22.765999999999998</v>
      </c>
      <c r="C37" s="117">
        <v>22.715</v>
      </c>
      <c r="D37" s="117">
        <v>22.663</v>
      </c>
      <c r="E37" s="117">
        <v>22.611999999999998</v>
      </c>
      <c r="F37" s="117">
        <v>22.56</v>
      </c>
      <c r="G37" s="117">
        <v>22.507999999999999</v>
      </c>
      <c r="H37" s="117">
        <v>22.457000000000001</v>
      </c>
      <c r="I37" s="117">
        <v>22.405000000000001</v>
      </c>
      <c r="J37" s="117">
        <v>22.353000000000002</v>
      </c>
      <c r="K37" s="117">
        <v>22.302</v>
      </c>
      <c r="L37" s="117">
        <v>22.25</v>
      </c>
      <c r="M37" s="117">
        <v>22.199000000000002</v>
      </c>
    </row>
    <row r="38" spans="1:13" x14ac:dyDescent="0.25">
      <c r="A38" s="105">
        <v>61</v>
      </c>
      <c r="B38" s="117">
        <v>22.146999999999998</v>
      </c>
      <c r="C38" s="117">
        <v>22.094999999999999</v>
      </c>
      <c r="D38" s="117">
        <v>22.042999999999999</v>
      </c>
      <c r="E38" s="117">
        <v>21.991</v>
      </c>
      <c r="F38" s="117">
        <v>21.939</v>
      </c>
      <c r="G38" s="117">
        <v>21.887</v>
      </c>
      <c r="H38" s="117">
        <v>21.835000000000001</v>
      </c>
      <c r="I38" s="117">
        <v>21.783999999999999</v>
      </c>
      <c r="J38" s="117">
        <v>21.731999999999999</v>
      </c>
      <c r="K38" s="117">
        <v>21.68</v>
      </c>
      <c r="L38" s="117">
        <v>21.628</v>
      </c>
      <c r="M38" s="117">
        <v>21.576000000000001</v>
      </c>
    </row>
    <row r="39" spans="1:13" x14ac:dyDescent="0.25">
      <c r="A39" s="105">
        <v>62</v>
      </c>
      <c r="B39" s="117">
        <v>21.524000000000001</v>
      </c>
      <c r="C39" s="117">
        <v>21.472000000000001</v>
      </c>
      <c r="D39" s="117">
        <v>21.419</v>
      </c>
      <c r="E39" s="117">
        <v>21.367000000000001</v>
      </c>
      <c r="F39" s="117">
        <v>21.315000000000001</v>
      </c>
      <c r="G39" s="117">
        <v>21.263000000000002</v>
      </c>
      <c r="H39" s="117">
        <v>21.21</v>
      </c>
      <c r="I39" s="117">
        <v>21.158000000000001</v>
      </c>
      <c r="J39" s="117">
        <v>21.106000000000002</v>
      </c>
      <c r="K39" s="117">
        <v>21.053999999999998</v>
      </c>
      <c r="L39" s="117">
        <v>21.001000000000001</v>
      </c>
      <c r="M39" s="117">
        <v>20.949000000000002</v>
      </c>
    </row>
    <row r="40" spans="1:13" x14ac:dyDescent="0.25">
      <c r="A40" s="105">
        <v>63</v>
      </c>
      <c r="B40" s="117">
        <v>20.896999999999998</v>
      </c>
      <c r="C40" s="117">
        <v>20.844000000000001</v>
      </c>
      <c r="D40" s="117">
        <v>20.791</v>
      </c>
      <c r="E40" s="117">
        <v>20.738</v>
      </c>
      <c r="F40" s="117">
        <v>20.686</v>
      </c>
      <c r="G40" s="117">
        <v>20.632999999999999</v>
      </c>
      <c r="H40" s="117">
        <v>20.58</v>
      </c>
      <c r="I40" s="117">
        <v>20.527999999999999</v>
      </c>
      <c r="J40" s="117">
        <v>20.475000000000001</v>
      </c>
      <c r="K40" s="117">
        <v>20.422000000000001</v>
      </c>
      <c r="L40" s="117">
        <v>20.369</v>
      </c>
      <c r="M40" s="117">
        <v>20.317</v>
      </c>
    </row>
    <row r="41" spans="1:13" x14ac:dyDescent="0.25">
      <c r="A41" s="105">
        <v>64</v>
      </c>
      <c r="B41" s="117">
        <v>20.263999999999999</v>
      </c>
      <c r="C41" s="117">
        <v>20.21</v>
      </c>
      <c r="D41" s="117">
        <v>20.157</v>
      </c>
      <c r="E41" s="117">
        <v>20.103999999999999</v>
      </c>
      <c r="F41" s="117">
        <v>20.05</v>
      </c>
      <c r="G41" s="117">
        <v>19.997</v>
      </c>
      <c r="H41" s="117">
        <v>19.943999999999999</v>
      </c>
      <c r="I41" s="117">
        <v>19.89</v>
      </c>
      <c r="J41" s="117">
        <v>19.837</v>
      </c>
      <c r="K41" s="117">
        <v>19.783000000000001</v>
      </c>
      <c r="L41" s="117">
        <v>19.73</v>
      </c>
      <c r="M41" s="117">
        <v>19.677</v>
      </c>
    </row>
    <row r="42" spans="1:13" x14ac:dyDescent="0.25">
      <c r="A42" s="105">
        <v>65</v>
      </c>
      <c r="B42" s="117">
        <v>19.623000000000001</v>
      </c>
      <c r="C42" s="117">
        <v>19.57</v>
      </c>
      <c r="D42" s="117">
        <v>19.515999999999998</v>
      </c>
      <c r="E42" s="117">
        <v>19.463000000000001</v>
      </c>
      <c r="F42" s="117">
        <v>19.408999999999999</v>
      </c>
      <c r="G42" s="117">
        <v>19.356000000000002</v>
      </c>
      <c r="H42" s="117">
        <v>19.302</v>
      </c>
      <c r="I42" s="117">
        <v>19.248000000000001</v>
      </c>
      <c r="J42" s="117">
        <v>19.195</v>
      </c>
      <c r="K42" s="117">
        <v>19.140999999999998</v>
      </c>
      <c r="L42" s="117">
        <v>19.088000000000001</v>
      </c>
      <c r="M42" s="117">
        <v>19.033999999999999</v>
      </c>
    </row>
    <row r="43" spans="1:13" x14ac:dyDescent="0.25">
      <c r="A43" s="105">
        <v>66</v>
      </c>
      <c r="B43" s="117">
        <v>18.98</v>
      </c>
      <c r="C43" s="117">
        <v>18.925999999999998</v>
      </c>
      <c r="D43" s="117">
        <v>18.873000000000001</v>
      </c>
      <c r="E43" s="117">
        <v>18.818999999999999</v>
      </c>
      <c r="F43" s="117">
        <v>18.765000000000001</v>
      </c>
      <c r="G43" s="117">
        <v>18.710999999999999</v>
      </c>
      <c r="H43" s="117">
        <v>18.657</v>
      </c>
      <c r="I43" s="117">
        <v>18.603000000000002</v>
      </c>
      <c r="J43" s="117">
        <v>18.548999999999999</v>
      </c>
      <c r="K43" s="117">
        <v>18.495000000000001</v>
      </c>
      <c r="L43" s="117">
        <v>18.440999999999999</v>
      </c>
      <c r="M43" s="117">
        <v>18.387</v>
      </c>
    </row>
    <row r="44" spans="1:13" x14ac:dyDescent="0.25">
      <c r="A44" s="105">
        <v>67</v>
      </c>
      <c r="B44" s="117">
        <v>18.332999999999998</v>
      </c>
      <c r="C44" s="117">
        <v>18.277999999999999</v>
      </c>
      <c r="D44" s="117">
        <v>18.224</v>
      </c>
      <c r="E44" s="117">
        <v>18.170000000000002</v>
      </c>
      <c r="F44" s="117">
        <v>18.114999999999998</v>
      </c>
      <c r="G44" s="117">
        <v>18.061</v>
      </c>
      <c r="H44" s="117">
        <v>18.007000000000001</v>
      </c>
      <c r="I44" s="117">
        <v>17.952999999999999</v>
      </c>
      <c r="J44" s="117">
        <v>17.898</v>
      </c>
      <c r="K44" s="117">
        <v>17.844000000000001</v>
      </c>
      <c r="L44" s="117">
        <v>17.79</v>
      </c>
      <c r="M44" s="117">
        <v>17.734999999999999</v>
      </c>
    </row>
    <row r="45" spans="1:13" x14ac:dyDescent="0.25">
      <c r="A45" s="105">
        <v>68</v>
      </c>
      <c r="B45" s="117">
        <v>17.681000000000001</v>
      </c>
      <c r="C45" s="117">
        <v>17.626000000000001</v>
      </c>
      <c r="D45" s="117">
        <v>17.571999999999999</v>
      </c>
      <c r="E45" s="117">
        <v>17.516999999999999</v>
      </c>
      <c r="F45" s="117">
        <v>17.462</v>
      </c>
      <c r="G45" s="117">
        <v>17.408000000000001</v>
      </c>
      <c r="H45" s="117">
        <v>17.353000000000002</v>
      </c>
      <c r="I45" s="117">
        <v>17.298999999999999</v>
      </c>
      <c r="J45" s="117">
        <v>17.244</v>
      </c>
      <c r="K45" s="117">
        <v>17.189</v>
      </c>
      <c r="L45" s="117">
        <v>17.135000000000002</v>
      </c>
      <c r="M45" s="117">
        <v>17.079999999999998</v>
      </c>
    </row>
    <row r="46" spans="1:13" x14ac:dyDescent="0.25">
      <c r="A46" s="105">
        <v>69</v>
      </c>
      <c r="B46" s="117">
        <v>17.023</v>
      </c>
      <c r="C46" s="117">
        <v>16.963000000000001</v>
      </c>
      <c r="D46" s="117">
        <v>16.902999999999999</v>
      </c>
      <c r="E46" s="117">
        <v>16.843</v>
      </c>
      <c r="F46" s="117">
        <v>16.783999999999999</v>
      </c>
      <c r="G46" s="117">
        <v>16.724</v>
      </c>
      <c r="H46" s="117">
        <v>16.664000000000001</v>
      </c>
      <c r="I46" s="117">
        <v>16.603999999999999</v>
      </c>
      <c r="J46" s="117">
        <v>16.544</v>
      </c>
      <c r="K46" s="117">
        <v>16.484999999999999</v>
      </c>
      <c r="L46" s="117">
        <v>16.425000000000001</v>
      </c>
      <c r="M46" s="117">
        <v>16.364999999999998</v>
      </c>
    </row>
    <row r="47" spans="1:13" x14ac:dyDescent="0.25">
      <c r="A47" s="105">
        <v>70</v>
      </c>
      <c r="B47" s="117">
        <v>16.306999999999999</v>
      </c>
      <c r="C47" s="117">
        <v>16.251999999999999</v>
      </c>
      <c r="D47" s="117">
        <v>16.196999999999999</v>
      </c>
      <c r="E47" s="117">
        <v>16.141999999999999</v>
      </c>
      <c r="F47" s="117">
        <v>16.085999999999999</v>
      </c>
      <c r="G47" s="117">
        <v>16.030999999999999</v>
      </c>
      <c r="H47" s="117">
        <v>15.976000000000001</v>
      </c>
      <c r="I47" s="117">
        <v>15.920999999999999</v>
      </c>
      <c r="J47" s="117">
        <v>15.865</v>
      </c>
      <c r="K47" s="117">
        <v>15.81</v>
      </c>
      <c r="L47" s="117">
        <v>15.755000000000001</v>
      </c>
      <c r="M47" s="117">
        <v>15.7</v>
      </c>
    </row>
    <row r="48" spans="1:13" x14ac:dyDescent="0.25">
      <c r="A48" s="105">
        <v>71</v>
      </c>
      <c r="B48" s="117">
        <v>15.644</v>
      </c>
      <c r="C48" s="117">
        <v>15.589</v>
      </c>
      <c r="D48" s="117">
        <v>15.534000000000001</v>
      </c>
      <c r="E48" s="117">
        <v>15.478999999999999</v>
      </c>
      <c r="F48" s="117">
        <v>15.423999999999999</v>
      </c>
      <c r="G48" s="117">
        <v>15.369</v>
      </c>
      <c r="H48" s="117">
        <v>15.314</v>
      </c>
      <c r="I48" s="117">
        <v>15.259</v>
      </c>
      <c r="J48" s="117">
        <v>15.204000000000001</v>
      </c>
      <c r="K48" s="117">
        <v>15.148999999999999</v>
      </c>
      <c r="L48" s="117">
        <v>15.093999999999999</v>
      </c>
      <c r="M48" s="117">
        <v>15.038</v>
      </c>
    </row>
    <row r="49" spans="1:13" x14ac:dyDescent="0.25">
      <c r="A49" s="105">
        <v>72</v>
      </c>
      <c r="B49" s="117">
        <v>14.983000000000001</v>
      </c>
      <c r="C49" s="117">
        <v>14.928000000000001</v>
      </c>
      <c r="D49" s="117">
        <v>14.872999999999999</v>
      </c>
      <c r="E49" s="117">
        <v>14.818</v>
      </c>
      <c r="F49" s="117">
        <v>14.763</v>
      </c>
      <c r="G49" s="117">
        <v>14.708</v>
      </c>
      <c r="H49" s="117">
        <v>14.653</v>
      </c>
      <c r="I49" s="117">
        <v>14.597</v>
      </c>
      <c r="J49" s="117">
        <v>14.542</v>
      </c>
      <c r="K49" s="117">
        <v>14.487</v>
      </c>
      <c r="L49" s="117">
        <v>14.432</v>
      </c>
      <c r="M49" s="117">
        <v>14.377000000000001</v>
      </c>
    </row>
    <row r="50" spans="1:13" x14ac:dyDescent="0.25">
      <c r="A50" s="105">
        <v>73</v>
      </c>
      <c r="B50" s="117">
        <v>14.321999999999999</v>
      </c>
      <c r="C50" s="117">
        <v>14.266999999999999</v>
      </c>
      <c r="D50" s="117">
        <v>14.212</v>
      </c>
      <c r="E50" s="117">
        <v>14.157</v>
      </c>
      <c r="F50" s="117">
        <v>14.102</v>
      </c>
      <c r="G50" s="117">
        <v>14.047000000000001</v>
      </c>
      <c r="H50" s="117">
        <v>13.991</v>
      </c>
      <c r="I50" s="117">
        <v>13.936</v>
      </c>
      <c r="J50" s="117">
        <v>13.881</v>
      </c>
      <c r="K50" s="117">
        <v>13.826000000000001</v>
      </c>
      <c r="L50" s="117">
        <v>13.771000000000001</v>
      </c>
      <c r="M50" s="117">
        <v>13.715999999999999</v>
      </c>
    </row>
    <row r="51" spans="1:13" x14ac:dyDescent="0.25">
      <c r="A51" s="105">
        <v>74</v>
      </c>
      <c r="B51" s="117">
        <v>13.657</v>
      </c>
      <c r="C51" s="117">
        <v>13.593999999999999</v>
      </c>
      <c r="D51" s="117">
        <v>13.53</v>
      </c>
      <c r="E51" s="117">
        <v>13.467000000000001</v>
      </c>
      <c r="F51" s="117">
        <v>13.404</v>
      </c>
      <c r="G51" s="117">
        <v>13.34</v>
      </c>
      <c r="H51" s="117">
        <v>13.276999999999999</v>
      </c>
      <c r="I51" s="117">
        <v>13.214</v>
      </c>
      <c r="J51" s="117">
        <v>13.15</v>
      </c>
      <c r="K51" s="117">
        <v>13.087</v>
      </c>
      <c r="L51" s="117">
        <v>13.023999999999999</v>
      </c>
      <c r="M51" s="117">
        <v>12.96</v>
      </c>
    </row>
    <row r="52" spans="1:13" x14ac:dyDescent="0.25">
      <c r="A52" s="105">
        <v>75</v>
      </c>
      <c r="B52" s="117">
        <v>12.901</v>
      </c>
      <c r="C52" s="117">
        <v>12.847</v>
      </c>
      <c r="D52" s="117">
        <v>12.792</v>
      </c>
      <c r="E52" s="117">
        <v>12.738</v>
      </c>
      <c r="F52" s="117">
        <v>12.683</v>
      </c>
      <c r="G52" s="117">
        <v>12.629</v>
      </c>
      <c r="H52" s="117">
        <v>12.574</v>
      </c>
      <c r="I52" s="117">
        <v>12.52</v>
      </c>
      <c r="J52" s="117">
        <v>12.465</v>
      </c>
      <c r="K52" s="117">
        <v>12.41</v>
      </c>
      <c r="L52" s="117">
        <v>12.356</v>
      </c>
      <c r="M52" s="117">
        <v>12.301</v>
      </c>
    </row>
    <row r="53" spans="1:13" x14ac:dyDescent="0.25">
      <c r="A53" s="105">
        <v>76</v>
      </c>
      <c r="B53" s="117">
        <v>12.247</v>
      </c>
      <c r="C53" s="117">
        <v>12.193</v>
      </c>
      <c r="D53" s="117">
        <v>12.138999999999999</v>
      </c>
      <c r="E53" s="117">
        <v>12.085000000000001</v>
      </c>
      <c r="F53" s="117">
        <v>12.031000000000001</v>
      </c>
      <c r="G53" s="117">
        <v>11.977</v>
      </c>
      <c r="H53" s="117">
        <v>11.922000000000001</v>
      </c>
      <c r="I53" s="117">
        <v>11.868</v>
      </c>
      <c r="J53" s="117">
        <v>11.814</v>
      </c>
      <c r="K53" s="117">
        <v>11.76</v>
      </c>
      <c r="L53" s="117">
        <v>11.706</v>
      </c>
      <c r="M53" s="117">
        <v>11.651999999999999</v>
      </c>
    </row>
    <row r="54" spans="1:13" x14ac:dyDescent="0.25">
      <c r="A54" s="105">
        <v>77</v>
      </c>
      <c r="B54" s="117">
        <v>11.598000000000001</v>
      </c>
      <c r="C54" s="117">
        <v>11.545</v>
      </c>
      <c r="D54" s="117">
        <v>11.491</v>
      </c>
      <c r="E54" s="117">
        <v>11.436999999999999</v>
      </c>
      <c r="F54" s="117">
        <v>11.384</v>
      </c>
      <c r="G54" s="117">
        <v>11.33</v>
      </c>
      <c r="H54" s="117">
        <v>11.276999999999999</v>
      </c>
      <c r="I54" s="117">
        <v>11.223000000000001</v>
      </c>
      <c r="J54" s="117">
        <v>11.17</v>
      </c>
      <c r="K54" s="117">
        <v>11.116</v>
      </c>
      <c r="L54" s="117">
        <v>11.063000000000001</v>
      </c>
      <c r="M54" s="117">
        <v>11.009</v>
      </c>
    </row>
    <row r="55" spans="1:13" x14ac:dyDescent="0.25">
      <c r="A55" s="105">
        <v>78</v>
      </c>
      <c r="B55" s="117">
        <v>10.956</v>
      </c>
      <c r="C55" s="117">
        <v>10.903</v>
      </c>
      <c r="D55" s="117">
        <v>10.851000000000001</v>
      </c>
      <c r="E55" s="117">
        <v>10.798</v>
      </c>
      <c r="F55" s="117">
        <v>10.744999999999999</v>
      </c>
      <c r="G55" s="117">
        <v>10.692</v>
      </c>
      <c r="H55" s="117">
        <v>10.64</v>
      </c>
      <c r="I55" s="117">
        <v>10.587</v>
      </c>
      <c r="J55" s="117">
        <v>10.534000000000001</v>
      </c>
      <c r="K55" s="117">
        <v>10.481</v>
      </c>
      <c r="L55" s="117">
        <v>10.429</v>
      </c>
      <c r="M55" s="117">
        <v>10.375999999999999</v>
      </c>
    </row>
    <row r="56" spans="1:13" x14ac:dyDescent="0.25">
      <c r="A56" s="105">
        <v>79</v>
      </c>
      <c r="B56" s="117">
        <v>10.319000000000001</v>
      </c>
      <c r="C56" s="117">
        <v>10.257</v>
      </c>
      <c r="D56" s="117">
        <v>10.195</v>
      </c>
      <c r="E56" s="117">
        <v>10.132999999999999</v>
      </c>
      <c r="F56" s="117">
        <v>10.071999999999999</v>
      </c>
      <c r="G56" s="117">
        <v>10.01</v>
      </c>
      <c r="H56" s="117">
        <v>9.9480000000000004</v>
      </c>
      <c r="I56" s="117">
        <v>9.8859999999999992</v>
      </c>
      <c r="J56" s="117">
        <v>9.8239999999999998</v>
      </c>
      <c r="K56" s="117">
        <v>9.7629999999999999</v>
      </c>
      <c r="L56" s="117">
        <v>9.7010000000000005</v>
      </c>
      <c r="M56" s="117">
        <v>9.6389999999999993</v>
      </c>
    </row>
    <row r="57" spans="1:13" x14ac:dyDescent="0.25">
      <c r="A57" s="105">
        <v>80</v>
      </c>
      <c r="B57" s="117">
        <v>9.5830000000000002</v>
      </c>
      <c r="C57" s="117">
        <v>9.5329999999999995</v>
      </c>
      <c r="D57" s="117">
        <v>9.4819999999999993</v>
      </c>
      <c r="E57" s="117">
        <v>9.4320000000000004</v>
      </c>
      <c r="F57" s="117">
        <v>9.3819999999999997</v>
      </c>
      <c r="G57" s="117">
        <v>9.3309999999999995</v>
      </c>
      <c r="H57" s="117">
        <v>9.2810000000000006</v>
      </c>
      <c r="I57" s="117">
        <v>9.2309999999999999</v>
      </c>
      <c r="J57" s="117">
        <v>9.1809999999999992</v>
      </c>
      <c r="K57" s="117">
        <v>9.1300000000000008</v>
      </c>
      <c r="L57" s="117">
        <v>9.08</v>
      </c>
      <c r="M57" s="117">
        <v>9.0299999999999994</v>
      </c>
    </row>
    <row r="58" spans="1:13" x14ac:dyDescent="0.25">
      <c r="A58" s="105">
        <v>81</v>
      </c>
      <c r="B58" s="117">
        <v>8.98</v>
      </c>
      <c r="C58" s="117">
        <v>8.9309999999999992</v>
      </c>
      <c r="D58" s="117">
        <v>8.8819999999999997</v>
      </c>
      <c r="E58" s="117">
        <v>8.8330000000000002</v>
      </c>
      <c r="F58" s="117">
        <v>8.7840000000000007</v>
      </c>
      <c r="G58" s="117">
        <v>8.7349999999999994</v>
      </c>
      <c r="H58" s="117">
        <v>8.6859999999999999</v>
      </c>
      <c r="I58" s="117">
        <v>8.6370000000000005</v>
      </c>
      <c r="J58" s="117">
        <v>8.5890000000000004</v>
      </c>
      <c r="K58" s="117">
        <v>8.5399999999999991</v>
      </c>
      <c r="L58" s="117">
        <v>8.4909999999999997</v>
      </c>
      <c r="M58" s="117">
        <v>8.4420000000000002</v>
      </c>
    </row>
    <row r="59" spans="1:13" x14ac:dyDescent="0.25">
      <c r="A59" s="105">
        <v>82</v>
      </c>
      <c r="B59" s="117">
        <v>8.3940000000000001</v>
      </c>
      <c r="C59" s="117">
        <v>8.3460000000000001</v>
      </c>
      <c r="D59" s="117">
        <v>8.2989999999999995</v>
      </c>
      <c r="E59" s="117">
        <v>8.2509999999999994</v>
      </c>
      <c r="F59" s="117">
        <v>8.2040000000000006</v>
      </c>
      <c r="G59" s="117">
        <v>8.157</v>
      </c>
      <c r="H59" s="117">
        <v>8.109</v>
      </c>
      <c r="I59" s="117">
        <v>8.0619999999999994</v>
      </c>
      <c r="J59" s="117">
        <v>8.0150000000000006</v>
      </c>
      <c r="K59" s="117">
        <v>7.9669999999999996</v>
      </c>
      <c r="L59" s="117">
        <v>7.92</v>
      </c>
      <c r="M59" s="117">
        <v>7.8719999999999999</v>
      </c>
    </row>
    <row r="60" spans="1:13" x14ac:dyDescent="0.25">
      <c r="A60" s="105">
        <v>83</v>
      </c>
      <c r="B60" s="117">
        <v>7.8259999999999996</v>
      </c>
      <c r="C60" s="117">
        <v>7.78</v>
      </c>
      <c r="D60" s="117">
        <v>7.7350000000000003</v>
      </c>
      <c r="E60" s="117">
        <v>7.6890000000000001</v>
      </c>
      <c r="F60" s="117">
        <v>7.6429999999999998</v>
      </c>
      <c r="G60" s="117">
        <v>7.5979999999999999</v>
      </c>
      <c r="H60" s="117">
        <v>7.5519999999999996</v>
      </c>
      <c r="I60" s="117">
        <v>7.5060000000000002</v>
      </c>
      <c r="J60" s="117">
        <v>7.4610000000000003</v>
      </c>
      <c r="K60" s="117">
        <v>7.415</v>
      </c>
      <c r="L60" s="117">
        <v>7.37</v>
      </c>
      <c r="M60" s="117">
        <v>7.3239999999999998</v>
      </c>
    </row>
    <row r="61" spans="1:13" x14ac:dyDescent="0.25">
      <c r="A61" s="105">
        <v>84</v>
      </c>
      <c r="B61" s="117">
        <v>7.2750000000000004</v>
      </c>
      <c r="C61" s="117">
        <v>7.2220000000000004</v>
      </c>
      <c r="D61" s="117">
        <v>7.1689999999999996</v>
      </c>
      <c r="E61" s="117">
        <v>7.1159999999999997</v>
      </c>
      <c r="F61" s="117">
        <v>7.0629999999999997</v>
      </c>
      <c r="G61" s="117">
        <v>7.01</v>
      </c>
      <c r="H61" s="117">
        <v>6.9569999999999999</v>
      </c>
      <c r="I61" s="117">
        <v>6.9039999999999999</v>
      </c>
      <c r="J61" s="117">
        <v>6.8520000000000003</v>
      </c>
      <c r="K61" s="117">
        <v>6.7990000000000004</v>
      </c>
      <c r="L61" s="117">
        <v>6.7460000000000004</v>
      </c>
      <c r="M61" s="117">
        <v>6.6929999999999996</v>
      </c>
    </row>
    <row r="62" spans="1:13" x14ac:dyDescent="0.25">
      <c r="A62" s="105">
        <v>85</v>
      </c>
      <c r="B62" s="117">
        <v>6.6459999999999999</v>
      </c>
      <c r="C62" s="117">
        <v>6.6040000000000001</v>
      </c>
      <c r="D62" s="117">
        <v>6.5629999999999997</v>
      </c>
      <c r="E62" s="117">
        <v>6.5209999999999999</v>
      </c>
      <c r="F62" s="117">
        <v>6.48</v>
      </c>
      <c r="G62" s="117">
        <v>6.4379999999999997</v>
      </c>
      <c r="H62" s="117">
        <v>6.3959999999999999</v>
      </c>
      <c r="I62" s="117">
        <v>6.3550000000000004</v>
      </c>
      <c r="J62" s="117">
        <v>6.3129999999999997</v>
      </c>
      <c r="K62" s="117">
        <v>6.2720000000000002</v>
      </c>
      <c r="L62" s="117">
        <v>6.23</v>
      </c>
      <c r="M62" s="117">
        <v>6.1890000000000001</v>
      </c>
    </row>
    <row r="63" spans="1:13" x14ac:dyDescent="0.25">
      <c r="A63" s="105">
        <v>86</v>
      </c>
      <c r="B63" s="117">
        <v>6.1479999999999997</v>
      </c>
      <c r="C63" s="117">
        <v>6.109</v>
      </c>
      <c r="D63" s="117">
        <v>6.07</v>
      </c>
      <c r="E63" s="117">
        <v>6.03</v>
      </c>
      <c r="F63" s="117">
        <v>5.9909999999999997</v>
      </c>
      <c r="G63" s="117">
        <v>5.952</v>
      </c>
      <c r="H63" s="117">
        <v>5.9119999999999999</v>
      </c>
      <c r="I63" s="117">
        <v>5.8730000000000002</v>
      </c>
      <c r="J63" s="117">
        <v>5.8330000000000002</v>
      </c>
      <c r="K63" s="117">
        <v>5.7939999999999996</v>
      </c>
      <c r="L63" s="117">
        <v>5.7549999999999999</v>
      </c>
      <c r="M63" s="117">
        <v>5.7149999999999999</v>
      </c>
    </row>
    <row r="64" spans="1:13" x14ac:dyDescent="0.25">
      <c r="A64" s="105">
        <v>87</v>
      </c>
      <c r="B64" s="117">
        <v>5.6769999999999996</v>
      </c>
      <c r="C64" s="117">
        <v>5.64</v>
      </c>
      <c r="D64" s="117">
        <v>5.6029999999999998</v>
      </c>
      <c r="E64" s="117">
        <v>5.5659999999999998</v>
      </c>
      <c r="F64" s="117">
        <v>5.5289999999999999</v>
      </c>
      <c r="G64" s="117">
        <v>5.492</v>
      </c>
      <c r="H64" s="117">
        <v>5.4550000000000001</v>
      </c>
      <c r="I64" s="117">
        <v>5.4180000000000001</v>
      </c>
      <c r="J64" s="117">
        <v>5.3810000000000002</v>
      </c>
      <c r="K64" s="117">
        <v>5.3440000000000003</v>
      </c>
      <c r="L64" s="117">
        <v>5.3070000000000004</v>
      </c>
      <c r="M64" s="117">
        <v>5.27</v>
      </c>
    </row>
    <row r="65" spans="1:13" x14ac:dyDescent="0.25">
      <c r="A65" s="105">
        <v>88</v>
      </c>
      <c r="B65" s="117">
        <v>5.234</v>
      </c>
      <c r="C65" s="117">
        <v>5.2</v>
      </c>
      <c r="D65" s="117">
        <v>5.165</v>
      </c>
      <c r="E65" s="117">
        <v>5.1310000000000002</v>
      </c>
      <c r="F65" s="117">
        <v>5.0960000000000001</v>
      </c>
      <c r="G65" s="117">
        <v>5.0620000000000003</v>
      </c>
      <c r="H65" s="117">
        <v>5.0270000000000001</v>
      </c>
      <c r="I65" s="117">
        <v>4.992</v>
      </c>
      <c r="J65" s="117">
        <v>4.9580000000000002</v>
      </c>
      <c r="K65" s="117">
        <v>4.923</v>
      </c>
      <c r="L65" s="117">
        <v>4.8890000000000002</v>
      </c>
      <c r="M65" s="117">
        <v>4.8540000000000001</v>
      </c>
    </row>
    <row r="66" spans="1:13" x14ac:dyDescent="0.25">
      <c r="A66" s="105">
        <v>89</v>
      </c>
      <c r="B66" s="117">
        <v>4.8170000000000002</v>
      </c>
      <c r="C66" s="117">
        <v>4.7770000000000001</v>
      </c>
      <c r="D66" s="117">
        <v>4.7380000000000004</v>
      </c>
      <c r="E66" s="117">
        <v>4.6980000000000004</v>
      </c>
      <c r="F66" s="117">
        <v>4.6580000000000004</v>
      </c>
      <c r="G66" s="117">
        <v>4.6189999999999998</v>
      </c>
      <c r="H66" s="117">
        <v>4.5789999999999997</v>
      </c>
      <c r="I66" s="117">
        <v>4.5389999999999997</v>
      </c>
      <c r="J66" s="117">
        <v>4.4989999999999997</v>
      </c>
      <c r="K66" s="117">
        <v>4.46</v>
      </c>
      <c r="L66" s="117">
        <v>4.42</v>
      </c>
      <c r="M66" s="117">
        <v>4.38</v>
      </c>
    </row>
    <row r="67" spans="1:13" x14ac:dyDescent="0.25">
      <c r="A67" s="105">
        <v>90</v>
      </c>
      <c r="B67" s="117">
        <v>4.3460000000000001</v>
      </c>
      <c r="C67" s="117">
        <v>4.3159999999999998</v>
      </c>
      <c r="D67" s="117">
        <v>4.2869999999999999</v>
      </c>
      <c r="E67" s="117">
        <v>4.2569999999999997</v>
      </c>
      <c r="F67" s="117">
        <v>4.2279999999999998</v>
      </c>
      <c r="G67" s="117">
        <v>4.1980000000000004</v>
      </c>
      <c r="H67" s="117">
        <v>4.1689999999999996</v>
      </c>
      <c r="I67" s="117">
        <v>4.1390000000000002</v>
      </c>
      <c r="J67" s="117">
        <v>4.1100000000000003</v>
      </c>
      <c r="K67" s="117">
        <v>4.08</v>
      </c>
      <c r="L67" s="117">
        <v>4.0510000000000002</v>
      </c>
      <c r="M67" s="117">
        <v>4.0220000000000002</v>
      </c>
    </row>
    <row r="68" spans="1:13" x14ac:dyDescent="0.25">
      <c r="A68" s="105">
        <v>91</v>
      </c>
      <c r="B68" s="117">
        <v>3.9929999999999999</v>
      </c>
      <c r="C68" s="117">
        <v>3.9660000000000002</v>
      </c>
      <c r="D68" s="117">
        <v>3.9390000000000001</v>
      </c>
      <c r="E68" s="117">
        <v>3.9119999999999999</v>
      </c>
      <c r="F68" s="117">
        <v>3.8849999999999998</v>
      </c>
      <c r="G68" s="117">
        <v>3.8580000000000001</v>
      </c>
      <c r="H68" s="117">
        <v>3.831</v>
      </c>
      <c r="I68" s="117">
        <v>3.8039999999999998</v>
      </c>
      <c r="J68" s="117">
        <v>3.7770000000000001</v>
      </c>
      <c r="K68" s="117">
        <v>3.75</v>
      </c>
      <c r="L68" s="117">
        <v>3.7229999999999999</v>
      </c>
      <c r="M68" s="117">
        <v>3.6960000000000002</v>
      </c>
    </row>
    <row r="69" spans="1:13" x14ac:dyDescent="0.25">
      <c r="A69" s="105">
        <v>92</v>
      </c>
      <c r="B69" s="117">
        <v>3.6709999999999998</v>
      </c>
      <c r="C69" s="117">
        <v>3.6459999999999999</v>
      </c>
      <c r="D69" s="117">
        <v>3.621</v>
      </c>
      <c r="E69" s="117">
        <v>3.597</v>
      </c>
      <c r="F69" s="117">
        <v>3.5720000000000001</v>
      </c>
      <c r="G69" s="117">
        <v>3.5470000000000002</v>
      </c>
      <c r="H69" s="117">
        <v>3.5230000000000001</v>
      </c>
      <c r="I69" s="117">
        <v>3.4980000000000002</v>
      </c>
      <c r="J69" s="117">
        <v>3.4740000000000002</v>
      </c>
      <c r="K69" s="117">
        <v>3.4489999999999998</v>
      </c>
      <c r="L69" s="117">
        <v>3.4239999999999999</v>
      </c>
      <c r="M69" s="117">
        <v>3.4</v>
      </c>
    </row>
    <row r="70" spans="1:13" x14ac:dyDescent="0.25">
      <c r="A70" s="105">
        <v>93</v>
      </c>
      <c r="B70" s="117">
        <v>3.3759999999999999</v>
      </c>
      <c r="C70" s="117">
        <v>3.3540000000000001</v>
      </c>
      <c r="D70" s="117">
        <v>3.3319999999999999</v>
      </c>
      <c r="E70" s="117">
        <v>3.3090000000000002</v>
      </c>
      <c r="F70" s="117">
        <v>3.2869999999999999</v>
      </c>
      <c r="G70" s="117">
        <v>3.2650000000000001</v>
      </c>
      <c r="H70" s="117">
        <v>3.2429999999999999</v>
      </c>
      <c r="I70" s="117">
        <v>3.22</v>
      </c>
      <c r="J70" s="117">
        <v>3.198</v>
      </c>
      <c r="K70" s="117">
        <v>3.1760000000000002</v>
      </c>
      <c r="L70" s="117">
        <v>3.153</v>
      </c>
      <c r="M70" s="117">
        <v>3.1309999999999998</v>
      </c>
    </row>
    <row r="71" spans="1:13" x14ac:dyDescent="0.25">
      <c r="A71" s="105">
        <v>94</v>
      </c>
      <c r="B71" s="117">
        <v>3.11</v>
      </c>
      <c r="C71" s="117">
        <v>3.089</v>
      </c>
      <c r="D71" s="117">
        <v>3.069</v>
      </c>
      <c r="E71" s="117">
        <v>3.0489999999999999</v>
      </c>
      <c r="F71" s="117">
        <v>3.0289999999999999</v>
      </c>
      <c r="G71" s="117">
        <v>3.008</v>
      </c>
      <c r="H71" s="117">
        <v>2.988</v>
      </c>
      <c r="I71" s="117">
        <v>2.968</v>
      </c>
      <c r="J71" s="117">
        <v>2.9470000000000001</v>
      </c>
      <c r="K71" s="117">
        <v>2.927</v>
      </c>
      <c r="L71" s="117">
        <v>2.907</v>
      </c>
      <c r="M71" s="117">
        <v>2.8860000000000001</v>
      </c>
    </row>
    <row r="72" spans="1:13" x14ac:dyDescent="0.25">
      <c r="A72" s="105">
        <v>95</v>
      </c>
      <c r="B72" s="117">
        <v>2.867</v>
      </c>
      <c r="C72" s="117">
        <v>2.8490000000000002</v>
      </c>
      <c r="D72" s="117">
        <v>2.831</v>
      </c>
      <c r="E72" s="117">
        <v>2.8130000000000002</v>
      </c>
      <c r="F72" s="117">
        <v>2.7949999999999999</v>
      </c>
      <c r="G72" s="117">
        <v>2.7770000000000001</v>
      </c>
      <c r="H72" s="117">
        <v>2.758</v>
      </c>
      <c r="I72" s="117">
        <v>2.74</v>
      </c>
      <c r="J72" s="117">
        <v>2.722</v>
      </c>
      <c r="K72" s="117">
        <v>2.7040000000000002</v>
      </c>
      <c r="L72" s="117">
        <v>2.6859999999999999</v>
      </c>
      <c r="M72" s="117">
        <v>2.6680000000000001</v>
      </c>
    </row>
    <row r="73" spans="1:13" x14ac:dyDescent="0.25">
      <c r="A73" s="105">
        <v>96</v>
      </c>
      <c r="B73" s="117">
        <v>2.6509999999999998</v>
      </c>
      <c r="C73" s="117">
        <v>2.6349999999999998</v>
      </c>
      <c r="D73" s="117">
        <v>2.6179999999999999</v>
      </c>
      <c r="E73" s="117">
        <v>2.6019999999999999</v>
      </c>
      <c r="F73" s="117">
        <v>2.5859999999999999</v>
      </c>
      <c r="G73" s="117">
        <v>2.57</v>
      </c>
      <c r="H73" s="117">
        <v>2.5539999999999998</v>
      </c>
      <c r="I73" s="117">
        <v>2.5379999999999998</v>
      </c>
      <c r="J73" s="117">
        <v>2.5219999999999998</v>
      </c>
      <c r="K73" s="117">
        <v>2.5059999999999998</v>
      </c>
      <c r="L73" s="117">
        <v>2.4889999999999999</v>
      </c>
      <c r="M73" s="117">
        <v>2.4729999999999999</v>
      </c>
    </row>
    <row r="74" spans="1:13" x14ac:dyDescent="0.25">
      <c r="A74" s="105">
        <v>97</v>
      </c>
      <c r="B74" s="117">
        <v>2.4580000000000002</v>
      </c>
      <c r="C74" s="117">
        <v>2.444</v>
      </c>
      <c r="D74" s="117">
        <v>2.4289999999999998</v>
      </c>
      <c r="E74" s="117">
        <v>2.415</v>
      </c>
      <c r="F74" s="117">
        <v>2.4009999999999998</v>
      </c>
      <c r="G74" s="117">
        <v>2.387</v>
      </c>
      <c r="H74" s="117">
        <v>2.3719999999999999</v>
      </c>
      <c r="I74" s="117">
        <v>2.3580000000000001</v>
      </c>
      <c r="J74" s="117">
        <v>2.3439999999999999</v>
      </c>
      <c r="K74" s="117">
        <v>2.3290000000000002</v>
      </c>
      <c r="L74" s="117">
        <v>2.3149999999999999</v>
      </c>
      <c r="M74" s="117">
        <v>2.3010000000000002</v>
      </c>
    </row>
    <row r="75" spans="1:13" x14ac:dyDescent="0.25">
      <c r="A75" s="105">
        <v>98</v>
      </c>
      <c r="B75" s="117">
        <v>2.2879999999999998</v>
      </c>
      <c r="C75" s="117">
        <v>2.2749999999999999</v>
      </c>
      <c r="D75" s="117">
        <v>2.2629999999999999</v>
      </c>
      <c r="E75" s="117">
        <v>2.2509999999999999</v>
      </c>
      <c r="F75" s="117">
        <v>2.2389999999999999</v>
      </c>
      <c r="G75" s="117">
        <v>2.2269999999999999</v>
      </c>
      <c r="H75" s="117">
        <v>2.2149999999999999</v>
      </c>
      <c r="I75" s="117">
        <v>2.202</v>
      </c>
      <c r="J75" s="117">
        <v>2.19</v>
      </c>
      <c r="K75" s="117">
        <v>2.1779999999999999</v>
      </c>
      <c r="L75" s="117">
        <v>2.1659999999999999</v>
      </c>
      <c r="M75" s="117">
        <v>2.1539999999999999</v>
      </c>
    </row>
    <row r="76" spans="1:13" x14ac:dyDescent="0.25">
      <c r="A76" s="105">
        <v>99</v>
      </c>
      <c r="B76" s="117">
        <v>2.1429999999999998</v>
      </c>
      <c r="C76" s="117">
        <v>2.1339999999999999</v>
      </c>
      <c r="D76" s="117">
        <v>2.125</v>
      </c>
      <c r="E76" s="117">
        <v>2.1160000000000001</v>
      </c>
      <c r="F76" s="117">
        <v>2.1070000000000002</v>
      </c>
      <c r="G76" s="117">
        <v>2.0979999999999999</v>
      </c>
      <c r="H76" s="117">
        <v>2.089</v>
      </c>
      <c r="I76" s="117">
        <v>2.08</v>
      </c>
      <c r="J76" s="117">
        <v>2.0710000000000002</v>
      </c>
      <c r="K76" s="117">
        <v>2.0619999999999998</v>
      </c>
      <c r="L76" s="117">
        <v>2.0529999999999999</v>
      </c>
      <c r="M76" s="117">
        <v>2.044</v>
      </c>
    </row>
    <row r="77" spans="1:13" x14ac:dyDescent="0.25">
      <c r="A77" s="105">
        <v>100</v>
      </c>
      <c r="B77" s="117">
        <v>2.036</v>
      </c>
      <c r="C77" s="117">
        <v>2.0299999999999998</v>
      </c>
      <c r="D77" s="117">
        <v>2.0230000000000001</v>
      </c>
      <c r="E77" s="117">
        <v>2.0169999999999999</v>
      </c>
      <c r="F77" s="117">
        <v>2.0099999999999998</v>
      </c>
      <c r="G77" s="117">
        <v>2.0030000000000001</v>
      </c>
      <c r="H77" s="117">
        <v>1.9970000000000001</v>
      </c>
      <c r="I77" s="117">
        <v>1.99</v>
      </c>
      <c r="J77" s="117">
        <v>1.984</v>
      </c>
      <c r="K77" s="117">
        <v>1.9770000000000001</v>
      </c>
      <c r="L77" s="117">
        <v>1.9710000000000001</v>
      </c>
      <c r="M77" s="117">
        <v>1.964</v>
      </c>
    </row>
    <row r="78" spans="1:13" x14ac:dyDescent="0.25">
      <c r="A78" s="105">
        <v>101</v>
      </c>
      <c r="B78" s="117">
        <v>1.9610000000000001</v>
      </c>
      <c r="C78" s="117"/>
      <c r="D78" s="117"/>
      <c r="E78" s="117"/>
      <c r="F78" s="117"/>
      <c r="G78" s="117"/>
      <c r="H78" s="117"/>
      <c r="I78" s="117"/>
      <c r="J78" s="117"/>
      <c r="K78" s="117"/>
      <c r="L78" s="117"/>
      <c r="M78" s="117"/>
    </row>
  </sheetData>
  <sheetProtection algorithmName="SHA-512" hashValue="O6RDof/wps9I/+b0PUTifw11MqK0Fx7OGRa3YjBmPbmEhtSChHypXZRpPiYaIX/Z0nfCXAvwz3NlYrUdDZBBlA==" saltValue="Q2MyGrBXQExg4NsW9kGY7Q==" spinCount="100000" sheet="1" objects="1" scenarios="1"/>
  <conditionalFormatting sqref="A6:A16 A18:A21">
    <cfRule type="expression" dxfId="357" priority="17" stopIfTrue="1">
      <formula>MOD(ROW(),2)=0</formula>
    </cfRule>
    <cfRule type="expression" dxfId="356" priority="18" stopIfTrue="1">
      <formula>MOD(ROW(),2)&lt;&gt;0</formula>
    </cfRule>
  </conditionalFormatting>
  <conditionalFormatting sqref="B6:M16 C17:M21">
    <cfRule type="expression" dxfId="355" priority="19" stopIfTrue="1">
      <formula>MOD(ROW(),2)=0</formula>
    </cfRule>
    <cfRule type="expression" dxfId="354" priority="20" stopIfTrue="1">
      <formula>MOD(ROW(),2)&lt;&gt;0</formula>
    </cfRule>
  </conditionalFormatting>
  <conditionalFormatting sqref="A17">
    <cfRule type="expression" dxfId="353" priority="11" stopIfTrue="1">
      <formula>MOD(ROW(),2)=0</formula>
    </cfRule>
    <cfRule type="expression" dxfId="352" priority="12" stopIfTrue="1">
      <formula>MOD(ROW(),2)&lt;&gt;0</formula>
    </cfRule>
  </conditionalFormatting>
  <conditionalFormatting sqref="B17">
    <cfRule type="expression" dxfId="351" priority="9" stopIfTrue="1">
      <formula>MOD(ROW(),2)=0</formula>
    </cfRule>
    <cfRule type="expression" dxfId="350" priority="10" stopIfTrue="1">
      <formula>MOD(ROW(),2)&lt;&gt;0</formula>
    </cfRule>
  </conditionalFormatting>
  <conditionalFormatting sqref="A26:A78">
    <cfRule type="expression" dxfId="349" priority="3" stopIfTrue="1">
      <formula>MOD(ROW(),2)=0</formula>
    </cfRule>
    <cfRule type="expression" dxfId="348" priority="4" stopIfTrue="1">
      <formula>MOD(ROW(),2)&lt;&gt;0</formula>
    </cfRule>
  </conditionalFormatting>
  <conditionalFormatting sqref="B26:M78">
    <cfRule type="expression" dxfId="347" priority="5" stopIfTrue="1">
      <formula>MOD(ROW(),2)=0</formula>
    </cfRule>
    <cfRule type="expression" dxfId="346" priority="6" stopIfTrue="1">
      <formula>MOD(ROW(),2)&lt;&gt;0</formula>
    </cfRule>
  </conditionalFormatting>
  <conditionalFormatting sqref="B18:B21">
    <cfRule type="expression" dxfId="345" priority="1" stopIfTrue="1">
      <formula>MOD(ROW(),2)=0</formula>
    </cfRule>
    <cfRule type="expression" dxfId="344" priority="2" stopIfTrue="1">
      <formula>MOD(ROW(),2)&lt;&gt;0</formula>
    </cfRule>
  </conditionalFormatting>
  <hyperlinks>
    <hyperlink ref="B24" location="Assumptions!A1" display="Assumptions" xr:uid="{BA8B3651-401D-4299-834E-074660D28DA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8"/>
  <dimension ref="A1:M46"/>
  <sheetViews>
    <sheetView showGridLines="0" zoomScale="85" zoomScaleNormal="85" workbookViewId="0">
      <selection activeCell="A10" sqref="A10:XFD16"/>
    </sheetView>
  </sheetViews>
  <sheetFormatPr defaultColWidth="10" defaultRowHeight="13.2" x14ac:dyDescent="0.25"/>
  <cols>
    <col min="1" max="1" width="31.5546875" style="26" customWidth="1"/>
    <col min="2" max="13" width="22.5546875" style="26" customWidth="1"/>
    <col min="14" max="16384" width="10" style="26"/>
  </cols>
  <sheetData>
    <row r="1" spans="1:13" ht="21" x14ac:dyDescent="0.4">
      <c r="A1" s="39" t="s">
        <v>4</v>
      </c>
      <c r="B1" s="40"/>
      <c r="C1" s="40"/>
      <c r="D1" s="40"/>
      <c r="E1" s="40"/>
      <c r="F1" s="40"/>
      <c r="G1" s="40"/>
      <c r="H1" s="40"/>
      <c r="I1" s="40"/>
    </row>
    <row r="2" spans="1:13" ht="15.6" x14ac:dyDescent="0.3">
      <c r="A2" s="41" t="str">
        <f>IF(title="&gt; Enter workbook title here","Enter workbook title in Cover sheet",title)</f>
        <v>NHSPS_S - Consolidated Factor Spreadsheet</v>
      </c>
      <c r="B2" s="42"/>
      <c r="C2" s="42"/>
      <c r="D2" s="42"/>
      <c r="E2" s="42"/>
      <c r="F2" s="42"/>
      <c r="G2" s="42"/>
      <c r="H2" s="42"/>
      <c r="I2" s="42"/>
    </row>
    <row r="3" spans="1:13" ht="15.6" x14ac:dyDescent="0.3">
      <c r="A3" s="43" t="str">
        <f>TABLE_FACTOR_TYPE&amp;" - x-"&amp;TABLE_SERIES_NUMBER</f>
        <v>Redundancy - x-806</v>
      </c>
      <c r="B3" s="42"/>
      <c r="C3" s="42"/>
      <c r="D3" s="42"/>
      <c r="E3" s="42"/>
      <c r="F3" s="42"/>
      <c r="G3" s="42"/>
      <c r="H3" s="42"/>
      <c r="I3" s="42"/>
    </row>
    <row r="4" spans="1:13" x14ac:dyDescent="0.25">
      <c r="A4" s="44"/>
    </row>
    <row r="6" spans="1:13" x14ac:dyDescent="0.25">
      <c r="A6" s="80" t="s">
        <v>24</v>
      </c>
      <c r="B6" s="81" t="s">
        <v>26</v>
      </c>
      <c r="C6" s="81"/>
      <c r="D6" s="81"/>
      <c r="E6" s="81"/>
      <c r="F6" s="81"/>
      <c r="G6" s="81"/>
      <c r="H6" s="81"/>
      <c r="I6" s="81"/>
      <c r="J6" s="81"/>
      <c r="K6" s="81"/>
      <c r="L6" s="81"/>
      <c r="M6" s="81"/>
    </row>
    <row r="7" spans="1:13" x14ac:dyDescent="0.25">
      <c r="A7" s="82" t="s">
        <v>16</v>
      </c>
      <c r="B7" s="83" t="s">
        <v>46</v>
      </c>
      <c r="C7" s="83"/>
      <c r="D7" s="83"/>
      <c r="E7" s="83"/>
      <c r="F7" s="83"/>
      <c r="G7" s="83"/>
      <c r="H7" s="83"/>
      <c r="I7" s="83"/>
      <c r="J7" s="83"/>
      <c r="K7" s="83"/>
      <c r="L7" s="83"/>
      <c r="M7" s="83"/>
    </row>
    <row r="8" spans="1:13" x14ac:dyDescent="0.25">
      <c r="A8" s="82" t="s">
        <v>49</v>
      </c>
      <c r="B8" s="83" t="s">
        <v>48</v>
      </c>
      <c r="C8" s="83"/>
      <c r="D8" s="83"/>
      <c r="E8" s="83"/>
      <c r="F8" s="83"/>
      <c r="G8" s="83"/>
      <c r="H8" s="83"/>
      <c r="I8" s="83"/>
      <c r="J8" s="83"/>
      <c r="K8" s="83"/>
      <c r="L8" s="83"/>
      <c r="M8" s="83"/>
    </row>
    <row r="9" spans="1:13" x14ac:dyDescent="0.25">
      <c r="A9" s="82" t="s">
        <v>17</v>
      </c>
      <c r="B9" s="83" t="s">
        <v>514</v>
      </c>
      <c r="C9" s="83"/>
      <c r="D9" s="83"/>
      <c r="E9" s="83"/>
      <c r="F9" s="83"/>
      <c r="G9" s="83"/>
      <c r="H9" s="83"/>
      <c r="I9" s="83"/>
      <c r="J9" s="83"/>
      <c r="K9" s="83"/>
      <c r="L9" s="83"/>
      <c r="M9" s="83"/>
    </row>
    <row r="10" spans="1:13" x14ac:dyDescent="0.25">
      <c r="A10" s="82" t="s">
        <v>2</v>
      </c>
      <c r="B10" s="83" t="s">
        <v>532</v>
      </c>
      <c r="C10" s="83"/>
      <c r="D10" s="83"/>
      <c r="E10" s="83"/>
      <c r="F10" s="83"/>
      <c r="G10" s="83"/>
      <c r="H10" s="83"/>
      <c r="I10" s="83"/>
      <c r="J10" s="83"/>
      <c r="K10" s="83"/>
      <c r="L10" s="83"/>
      <c r="M10" s="83"/>
    </row>
    <row r="11" spans="1:13" x14ac:dyDescent="0.25">
      <c r="A11" s="82" t="s">
        <v>23</v>
      </c>
      <c r="B11" s="83" t="s">
        <v>312</v>
      </c>
      <c r="C11" s="83"/>
      <c r="D11" s="83"/>
      <c r="E11" s="83"/>
      <c r="F11" s="83"/>
      <c r="G11" s="83"/>
      <c r="H11" s="83"/>
      <c r="I11" s="83"/>
      <c r="J11" s="83"/>
      <c r="K11" s="83"/>
      <c r="L11" s="83"/>
      <c r="M11" s="83"/>
    </row>
    <row r="12" spans="1:13" x14ac:dyDescent="0.25">
      <c r="A12" s="82" t="s">
        <v>262</v>
      </c>
      <c r="B12" s="83" t="s">
        <v>516</v>
      </c>
      <c r="C12" s="83"/>
      <c r="D12" s="83"/>
      <c r="E12" s="83"/>
      <c r="F12" s="83"/>
      <c r="G12" s="83"/>
      <c r="H12" s="83"/>
      <c r="I12" s="83"/>
      <c r="J12" s="83"/>
      <c r="K12" s="83"/>
      <c r="L12" s="83"/>
      <c r="M12" s="83"/>
    </row>
    <row r="13" spans="1:13" x14ac:dyDescent="0.25">
      <c r="A13" s="82" t="s">
        <v>52</v>
      </c>
      <c r="B13" s="83">
        <v>1</v>
      </c>
      <c r="C13" s="83"/>
      <c r="D13" s="83"/>
      <c r="E13" s="83"/>
      <c r="F13" s="83"/>
      <c r="G13" s="83"/>
      <c r="H13" s="83"/>
      <c r="I13" s="83"/>
      <c r="J13" s="83"/>
      <c r="K13" s="83"/>
      <c r="L13" s="83"/>
      <c r="M13" s="83"/>
    </row>
    <row r="14" spans="1:13" x14ac:dyDescent="0.25">
      <c r="A14" s="82" t="s">
        <v>18</v>
      </c>
      <c r="B14" s="83">
        <v>806</v>
      </c>
      <c r="C14" s="83"/>
      <c r="D14" s="83"/>
      <c r="E14" s="83"/>
      <c r="F14" s="83"/>
      <c r="G14" s="83"/>
      <c r="H14" s="83"/>
      <c r="I14" s="83"/>
      <c r="J14" s="83"/>
      <c r="K14" s="83"/>
      <c r="L14" s="83"/>
      <c r="M14" s="83"/>
    </row>
    <row r="15" spans="1:13" x14ac:dyDescent="0.25">
      <c r="A15" s="82" t="s">
        <v>53</v>
      </c>
      <c r="B15" s="83" t="s">
        <v>533</v>
      </c>
      <c r="C15" s="83"/>
      <c r="D15" s="83"/>
      <c r="E15" s="83"/>
      <c r="F15" s="83"/>
      <c r="G15" s="83"/>
      <c r="H15" s="83"/>
      <c r="I15" s="83"/>
      <c r="J15" s="83"/>
      <c r="K15" s="83"/>
      <c r="L15" s="83"/>
      <c r="M15" s="83"/>
    </row>
    <row r="16" spans="1:13" x14ac:dyDescent="0.25">
      <c r="A16" s="82" t="s">
        <v>54</v>
      </c>
      <c r="B16" s="83" t="s">
        <v>534</v>
      </c>
      <c r="C16" s="83"/>
      <c r="D16" s="83"/>
      <c r="E16" s="83"/>
      <c r="F16" s="83"/>
      <c r="G16" s="83"/>
      <c r="H16" s="83"/>
      <c r="I16" s="83"/>
      <c r="J16" s="83"/>
      <c r="K16" s="83"/>
      <c r="L16" s="83"/>
      <c r="M16" s="83"/>
    </row>
    <row r="17" spans="1:13" x14ac:dyDescent="0.25">
      <c r="A17" s="77" t="s">
        <v>735</v>
      </c>
      <c r="B17" s="83" t="str">
        <f>INDEX('Factor List'!$L:$L,MATCH(B$15,'Factor List'!$J:$J,0))</f>
        <v>Compulsory early retirement, dated 25 October 2019</v>
      </c>
      <c r="C17" s="83"/>
      <c r="D17" s="83"/>
      <c r="E17" s="83"/>
      <c r="F17" s="83"/>
      <c r="G17" s="83"/>
      <c r="H17" s="83"/>
      <c r="I17" s="83"/>
      <c r="J17" s="83"/>
      <c r="K17" s="83"/>
      <c r="L17" s="83"/>
      <c r="M17" s="83"/>
    </row>
    <row r="18" spans="1:13" x14ac:dyDescent="0.25">
      <c r="A18" s="82" t="s">
        <v>19</v>
      </c>
      <c r="B18" s="90">
        <v>45138</v>
      </c>
      <c r="C18" s="83"/>
      <c r="D18" s="83"/>
      <c r="E18" s="83"/>
      <c r="F18" s="83"/>
      <c r="G18" s="83"/>
      <c r="H18" s="83"/>
      <c r="I18" s="83"/>
      <c r="J18" s="83"/>
      <c r="K18" s="83"/>
      <c r="L18" s="83"/>
      <c r="M18" s="83"/>
    </row>
    <row r="19" spans="1:13" ht="26.4" x14ac:dyDescent="0.25">
      <c r="A19" s="82" t="s">
        <v>20</v>
      </c>
      <c r="B19" s="90">
        <v>45138</v>
      </c>
      <c r="C19" s="83"/>
      <c r="D19" s="83"/>
      <c r="E19" s="83"/>
      <c r="F19" s="83"/>
      <c r="G19" s="83"/>
      <c r="H19" s="83"/>
      <c r="I19" s="83"/>
      <c r="J19" s="83"/>
      <c r="K19" s="83"/>
      <c r="L19" s="83"/>
      <c r="M19" s="83"/>
    </row>
    <row r="20" spans="1:13" x14ac:dyDescent="0.25">
      <c r="A20" s="82" t="s">
        <v>260</v>
      </c>
      <c r="B20" s="83" t="s">
        <v>725</v>
      </c>
      <c r="C20" s="83"/>
      <c r="D20" s="83"/>
      <c r="E20" s="83"/>
      <c r="F20" s="83"/>
      <c r="G20" s="83"/>
      <c r="H20" s="83"/>
      <c r="I20" s="83"/>
      <c r="J20" s="83"/>
      <c r="K20" s="83"/>
      <c r="L20" s="83"/>
      <c r="M20" s="83"/>
    </row>
    <row r="21" spans="1:13" x14ac:dyDescent="0.25">
      <c r="A21" s="82" t="s">
        <v>804</v>
      </c>
      <c r="B21" s="83" t="s">
        <v>803</v>
      </c>
      <c r="C21" s="83"/>
      <c r="D21" s="83"/>
      <c r="E21" s="83"/>
      <c r="F21" s="83"/>
      <c r="G21" s="83"/>
      <c r="H21" s="83"/>
      <c r="I21" s="83"/>
      <c r="J21" s="83"/>
      <c r="K21" s="83"/>
      <c r="L21" s="83"/>
      <c r="M21" s="83"/>
    </row>
    <row r="23" spans="1:13" x14ac:dyDescent="0.25">
      <c r="B23" s="107" t="str">
        <f>HYPERLINK("#'Factor List'!A1","Back to Factor List")</f>
        <v>Back to Factor List</v>
      </c>
    </row>
    <row r="24" spans="1:13" x14ac:dyDescent="0.25">
      <c r="B24" s="107" t="s">
        <v>797</v>
      </c>
    </row>
    <row r="26" spans="1:13" x14ac:dyDescent="0.25">
      <c r="A26" s="104" t="s">
        <v>480</v>
      </c>
      <c r="B26" s="104">
        <v>0</v>
      </c>
      <c r="C26" s="104">
        <v>1</v>
      </c>
      <c r="D26" s="104">
        <v>2</v>
      </c>
      <c r="E26" s="104">
        <v>3</v>
      </c>
      <c r="F26" s="104">
        <v>4</v>
      </c>
      <c r="G26" s="104">
        <v>5</v>
      </c>
      <c r="H26" s="104">
        <v>6</v>
      </c>
      <c r="I26" s="104">
        <v>7</v>
      </c>
      <c r="J26" s="104">
        <v>8</v>
      </c>
      <c r="K26" s="104">
        <v>9</v>
      </c>
      <c r="L26" s="104">
        <v>10</v>
      </c>
      <c r="M26" s="104">
        <v>11</v>
      </c>
    </row>
    <row r="27" spans="1:13" x14ac:dyDescent="0.25">
      <c r="A27" s="105">
        <v>50</v>
      </c>
      <c r="B27" s="117">
        <v>0.155</v>
      </c>
      <c r="C27" s="117">
        <v>0.153</v>
      </c>
      <c r="D27" s="117">
        <v>0.152</v>
      </c>
      <c r="E27" s="117">
        <v>0.151</v>
      </c>
      <c r="F27" s="117">
        <v>0.15</v>
      </c>
      <c r="G27" s="117">
        <v>0.14899999999999999</v>
      </c>
      <c r="H27" s="117">
        <v>0.14699999999999999</v>
      </c>
      <c r="I27" s="117">
        <v>0.14599999999999999</v>
      </c>
      <c r="J27" s="117">
        <v>0.14499999999999999</v>
      </c>
      <c r="K27" s="117">
        <v>0.14399999999999999</v>
      </c>
      <c r="L27" s="117">
        <v>0.14299999999999999</v>
      </c>
      <c r="M27" s="117">
        <v>0.14099999999999999</v>
      </c>
    </row>
    <row r="28" spans="1:13" x14ac:dyDescent="0.25">
      <c r="A28" s="105">
        <v>51</v>
      </c>
      <c r="B28" s="117">
        <v>0.14000000000000001</v>
      </c>
      <c r="C28" s="117">
        <v>0.13900000000000001</v>
      </c>
      <c r="D28" s="117">
        <v>0.13800000000000001</v>
      </c>
      <c r="E28" s="117">
        <v>0.13700000000000001</v>
      </c>
      <c r="F28" s="117">
        <v>0.13500000000000001</v>
      </c>
      <c r="G28" s="117">
        <v>0.13400000000000001</v>
      </c>
      <c r="H28" s="117">
        <v>0.13300000000000001</v>
      </c>
      <c r="I28" s="117">
        <v>0.13200000000000001</v>
      </c>
      <c r="J28" s="117">
        <v>0.13</v>
      </c>
      <c r="K28" s="117">
        <v>0.129</v>
      </c>
      <c r="L28" s="117">
        <v>0.128</v>
      </c>
      <c r="M28" s="117">
        <v>0.127</v>
      </c>
    </row>
    <row r="29" spans="1:13" x14ac:dyDescent="0.25">
      <c r="A29" s="105">
        <v>52</v>
      </c>
      <c r="B29" s="117">
        <v>0.126</v>
      </c>
      <c r="C29" s="117">
        <v>0.124</v>
      </c>
      <c r="D29" s="117">
        <v>0.123</v>
      </c>
      <c r="E29" s="117">
        <v>0.122</v>
      </c>
      <c r="F29" s="117">
        <v>0.121</v>
      </c>
      <c r="G29" s="117">
        <v>0.11899999999999999</v>
      </c>
      <c r="H29" s="117">
        <v>0.11799999999999999</v>
      </c>
      <c r="I29" s="117">
        <v>0.11700000000000001</v>
      </c>
      <c r="J29" s="117">
        <v>0.11600000000000001</v>
      </c>
      <c r="K29" s="117">
        <v>0.114</v>
      </c>
      <c r="L29" s="117">
        <v>0.113</v>
      </c>
      <c r="M29" s="117">
        <v>0.112</v>
      </c>
    </row>
    <row r="30" spans="1:13" x14ac:dyDescent="0.25">
      <c r="A30" s="105">
        <v>53</v>
      </c>
      <c r="B30" s="117">
        <v>0.111</v>
      </c>
      <c r="C30" s="117">
        <v>0.109</v>
      </c>
      <c r="D30" s="117">
        <v>0.108</v>
      </c>
      <c r="E30" s="117">
        <v>0.107</v>
      </c>
      <c r="F30" s="117">
        <v>0.106</v>
      </c>
      <c r="G30" s="117">
        <v>0.104</v>
      </c>
      <c r="H30" s="117">
        <v>0.10299999999999999</v>
      </c>
      <c r="I30" s="117">
        <v>0.10199999999999999</v>
      </c>
      <c r="J30" s="117">
        <v>0.10100000000000001</v>
      </c>
      <c r="K30" s="117">
        <v>9.9000000000000005E-2</v>
      </c>
      <c r="L30" s="117">
        <v>9.8000000000000004E-2</v>
      </c>
      <c r="M30" s="117">
        <v>9.7000000000000003E-2</v>
      </c>
    </row>
    <row r="31" spans="1:13" x14ac:dyDescent="0.25">
      <c r="A31" s="105">
        <v>54</v>
      </c>
      <c r="B31" s="117">
        <v>9.6000000000000002E-2</v>
      </c>
      <c r="C31" s="117">
        <v>9.4E-2</v>
      </c>
      <c r="D31" s="117">
        <v>9.2999999999999999E-2</v>
      </c>
      <c r="E31" s="117">
        <v>9.1999999999999998E-2</v>
      </c>
      <c r="F31" s="117">
        <v>0.09</v>
      </c>
      <c r="G31" s="117">
        <v>8.8999999999999996E-2</v>
      </c>
      <c r="H31" s="117">
        <v>8.7999999999999995E-2</v>
      </c>
      <c r="I31" s="117">
        <v>8.6999999999999994E-2</v>
      </c>
      <c r="J31" s="117">
        <v>8.5000000000000006E-2</v>
      </c>
      <c r="K31" s="117">
        <v>8.4000000000000005E-2</v>
      </c>
      <c r="L31" s="117">
        <v>8.3000000000000004E-2</v>
      </c>
      <c r="M31" s="117">
        <v>8.1000000000000003E-2</v>
      </c>
    </row>
    <row r="32" spans="1:13" x14ac:dyDescent="0.25">
      <c r="A32" s="105">
        <v>55</v>
      </c>
      <c r="B32" s="117">
        <v>0.08</v>
      </c>
      <c r="C32" s="117">
        <v>7.9000000000000001E-2</v>
      </c>
      <c r="D32" s="117">
        <v>7.8E-2</v>
      </c>
      <c r="E32" s="117">
        <v>7.5999999999999998E-2</v>
      </c>
      <c r="F32" s="117">
        <v>7.4999999999999997E-2</v>
      </c>
      <c r="G32" s="117">
        <v>7.3999999999999996E-2</v>
      </c>
      <c r="H32" s="117">
        <v>7.1999999999999995E-2</v>
      </c>
      <c r="I32" s="117">
        <v>7.0999999999999994E-2</v>
      </c>
      <c r="J32" s="117">
        <v>7.0000000000000007E-2</v>
      </c>
      <c r="K32" s="117">
        <v>6.8000000000000005E-2</v>
      </c>
      <c r="L32" s="117">
        <v>6.7000000000000004E-2</v>
      </c>
      <c r="M32" s="117">
        <v>6.6000000000000003E-2</v>
      </c>
    </row>
    <row r="33" spans="1:13" x14ac:dyDescent="0.25">
      <c r="A33" s="105">
        <v>56</v>
      </c>
      <c r="B33" s="117">
        <v>6.5000000000000002E-2</v>
      </c>
      <c r="C33" s="117">
        <v>6.3E-2</v>
      </c>
      <c r="D33" s="117">
        <v>6.2E-2</v>
      </c>
      <c r="E33" s="117">
        <v>6.0999999999999999E-2</v>
      </c>
      <c r="F33" s="117">
        <v>5.8999999999999997E-2</v>
      </c>
      <c r="G33" s="117">
        <v>5.8000000000000003E-2</v>
      </c>
      <c r="H33" s="117">
        <v>5.7000000000000002E-2</v>
      </c>
      <c r="I33" s="117">
        <v>5.5E-2</v>
      </c>
      <c r="J33" s="117">
        <v>5.3999999999999999E-2</v>
      </c>
      <c r="K33" s="117">
        <v>5.2999999999999999E-2</v>
      </c>
      <c r="L33" s="117">
        <v>5.0999999999999997E-2</v>
      </c>
      <c r="M33" s="117">
        <v>0.05</v>
      </c>
    </row>
    <row r="34" spans="1:13" x14ac:dyDescent="0.25">
      <c r="A34" s="105">
        <v>57</v>
      </c>
      <c r="B34" s="117">
        <v>4.9000000000000002E-2</v>
      </c>
      <c r="C34" s="117">
        <v>4.7E-2</v>
      </c>
      <c r="D34" s="117">
        <v>4.5999999999999999E-2</v>
      </c>
      <c r="E34" s="117">
        <v>4.4999999999999998E-2</v>
      </c>
      <c r="F34" s="117">
        <v>4.2999999999999997E-2</v>
      </c>
      <c r="G34" s="117">
        <v>4.2000000000000003E-2</v>
      </c>
      <c r="H34" s="117">
        <v>4.1000000000000002E-2</v>
      </c>
      <c r="I34" s="117">
        <v>3.9E-2</v>
      </c>
      <c r="J34" s="117">
        <v>3.7999999999999999E-2</v>
      </c>
      <c r="K34" s="117">
        <v>3.6999999999999998E-2</v>
      </c>
      <c r="L34" s="117">
        <v>3.5000000000000003E-2</v>
      </c>
      <c r="M34" s="117">
        <v>3.4000000000000002E-2</v>
      </c>
    </row>
    <row r="35" spans="1:13" x14ac:dyDescent="0.25">
      <c r="A35" s="105">
        <v>58</v>
      </c>
      <c r="B35" s="117">
        <v>3.2000000000000001E-2</v>
      </c>
      <c r="C35" s="117">
        <v>3.1E-2</v>
      </c>
      <c r="D35" s="117">
        <v>0.03</v>
      </c>
      <c r="E35" s="117">
        <v>2.8000000000000001E-2</v>
      </c>
      <c r="F35" s="117">
        <v>2.7E-2</v>
      </c>
      <c r="G35" s="117">
        <v>2.5999999999999999E-2</v>
      </c>
      <c r="H35" s="117">
        <v>2.4E-2</v>
      </c>
      <c r="I35" s="117">
        <v>2.3E-2</v>
      </c>
      <c r="J35" s="117">
        <v>2.1999999999999999E-2</v>
      </c>
      <c r="K35" s="117">
        <v>0.02</v>
      </c>
      <c r="L35" s="117">
        <v>1.9E-2</v>
      </c>
      <c r="M35" s="117">
        <v>1.7000000000000001E-2</v>
      </c>
    </row>
    <row r="36" spans="1:13" x14ac:dyDescent="0.25">
      <c r="A36" s="105">
        <v>59</v>
      </c>
      <c r="B36" s="117">
        <v>1.6E-2</v>
      </c>
      <c r="C36" s="117">
        <v>1.4999999999999999E-2</v>
      </c>
      <c r="D36" s="117">
        <v>1.2999999999999999E-2</v>
      </c>
      <c r="E36" s="117">
        <v>1.2E-2</v>
      </c>
      <c r="F36" s="117">
        <v>0.01</v>
      </c>
      <c r="G36" s="117">
        <v>8.9999999999999993E-3</v>
      </c>
      <c r="H36" s="117">
        <v>8.0000000000000002E-3</v>
      </c>
      <c r="I36" s="117">
        <v>6.0000000000000001E-3</v>
      </c>
      <c r="J36" s="117">
        <v>5.0000000000000001E-3</v>
      </c>
      <c r="K36" s="117">
        <v>3.0000000000000001E-3</v>
      </c>
      <c r="L36" s="117">
        <v>2E-3</v>
      </c>
      <c r="M36" s="117">
        <v>1E-3</v>
      </c>
    </row>
    <row r="37" spans="1:13" x14ac:dyDescent="0.25">
      <c r="A37" s="105">
        <v>60</v>
      </c>
      <c r="B37" s="117">
        <v>0</v>
      </c>
      <c r="C37" s="117"/>
      <c r="D37" s="117"/>
      <c r="E37" s="117"/>
      <c r="F37" s="117"/>
      <c r="G37" s="117"/>
      <c r="H37" s="117"/>
      <c r="I37" s="117"/>
      <c r="J37" s="117"/>
      <c r="K37" s="117"/>
      <c r="L37" s="117"/>
      <c r="M37" s="117"/>
    </row>
    <row r="44" spans="1:13" ht="39.6" customHeight="1" x14ac:dyDescent="0.25"/>
    <row r="46" spans="1:13" ht="27.6" customHeight="1" x14ac:dyDescent="0.25"/>
  </sheetData>
  <sheetProtection algorithmName="SHA-512" hashValue="VIhc7uLoVpZgNPBgUAV2itL1Zggp2BOoF/KsWqcN/b1kjEmj1jeP38Gij3RT4ttKoEmjErRXp2HVKWbLBAa+1w==" saltValue="WjEDEh+el8CDfS09TmPCLQ==" spinCount="100000" sheet="1" objects="1" scenarios="1"/>
  <conditionalFormatting sqref="A6:A16 A18:A21">
    <cfRule type="expression" dxfId="343" priority="17" stopIfTrue="1">
      <formula>MOD(ROW(),2)=0</formula>
    </cfRule>
    <cfRule type="expression" dxfId="342" priority="18" stopIfTrue="1">
      <formula>MOD(ROW(),2)&lt;&gt;0</formula>
    </cfRule>
  </conditionalFormatting>
  <conditionalFormatting sqref="B6:M16 C17:M21">
    <cfRule type="expression" dxfId="341" priority="19" stopIfTrue="1">
      <formula>MOD(ROW(),2)=0</formula>
    </cfRule>
    <cfRule type="expression" dxfId="340" priority="20" stopIfTrue="1">
      <formula>MOD(ROW(),2)&lt;&gt;0</formula>
    </cfRule>
  </conditionalFormatting>
  <conditionalFormatting sqref="A17">
    <cfRule type="expression" dxfId="339" priority="11" stopIfTrue="1">
      <formula>MOD(ROW(),2)=0</formula>
    </cfRule>
    <cfRule type="expression" dxfId="338" priority="12" stopIfTrue="1">
      <formula>MOD(ROW(),2)&lt;&gt;0</formula>
    </cfRule>
  </conditionalFormatting>
  <conditionalFormatting sqref="B17">
    <cfRule type="expression" dxfId="337" priority="9" stopIfTrue="1">
      <formula>MOD(ROW(),2)=0</formula>
    </cfRule>
    <cfRule type="expression" dxfId="336" priority="10" stopIfTrue="1">
      <formula>MOD(ROW(),2)&lt;&gt;0</formula>
    </cfRule>
  </conditionalFormatting>
  <conditionalFormatting sqref="A26:A37">
    <cfRule type="expression" dxfId="335" priority="3" stopIfTrue="1">
      <formula>MOD(ROW(),2)=0</formula>
    </cfRule>
    <cfRule type="expression" dxfId="334" priority="4" stopIfTrue="1">
      <formula>MOD(ROW(),2)&lt;&gt;0</formula>
    </cfRule>
  </conditionalFormatting>
  <conditionalFormatting sqref="B26:M37">
    <cfRule type="expression" dxfId="333" priority="5" stopIfTrue="1">
      <formula>MOD(ROW(),2)=0</formula>
    </cfRule>
    <cfRule type="expression" dxfId="332" priority="6" stopIfTrue="1">
      <formula>MOD(ROW(),2)&lt;&gt;0</formula>
    </cfRule>
  </conditionalFormatting>
  <conditionalFormatting sqref="B18:B21">
    <cfRule type="expression" dxfId="331" priority="1" stopIfTrue="1">
      <formula>MOD(ROW(),2)=0</formula>
    </cfRule>
    <cfRule type="expression" dxfId="330" priority="2" stopIfTrue="1">
      <formula>MOD(ROW(),2)&lt;&gt;0</formula>
    </cfRule>
  </conditionalFormatting>
  <hyperlinks>
    <hyperlink ref="B24" location="Assumptions!A1" display="Assumptions" xr:uid="{EF697ED3-977F-46E8-AA4B-573482EC9196}"/>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GADWRKGRPACTUA-1580777631-51333</_dlc_DocId>
    <HMT_LegacySensitive xmlns="f69fd3ce-e1df-49de-b78d-1d800e75d0a3">false</HMT_LegacySensitive>
    <_dlc_DocIdUrl xmlns="f69fd3ce-e1df-49de-b78d-1d800e75d0a3">
      <Url>https://tris42.sharepoint.com/sites/gad_wrkgrp_actuarial/_layouts/15/DocIdRedir.aspx?ID=GADWRKGRPACTUA-1580777631-51333</Url>
      <Description>GADWRKGRPACTUA-1580777631-51333</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713A79-E892-4A60-99BF-52AB5E4BBE1B}">
  <ds:schemaRefs>
    <ds:schemaRef ds:uri="http://schemas.microsoft.com/sharepoint/v3"/>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microsoft.com/office/2006/metadata/properties"/>
    <ds:schemaRef ds:uri="62c7038d-3aec-4dd4-8afa-8b92667eb25d"/>
    <ds:schemaRef ds:uri="http://schemas.openxmlformats.org/package/2006/metadata/core-properties"/>
    <ds:schemaRef ds:uri="f69fd3ce-e1df-49de-b78d-1d800e75d0a3"/>
    <ds:schemaRef ds:uri="http://www.w3.org/XML/1998/namespace"/>
  </ds:schemaRefs>
</ds:datastoreItem>
</file>

<file path=customXml/itemProps2.xml><?xml version="1.0" encoding="utf-8"?>
<ds:datastoreItem xmlns:ds="http://schemas.openxmlformats.org/officeDocument/2006/customXml" ds:itemID="{FB70A052-81FA-4420-B90D-C1EEF904BC84}">
  <ds:schemaRefs>
    <ds:schemaRef ds:uri="http://schemas.microsoft.com/sharepoint/events"/>
  </ds:schemaRefs>
</ds:datastoreItem>
</file>

<file path=customXml/itemProps3.xml><?xml version="1.0" encoding="utf-8"?>
<ds:datastoreItem xmlns:ds="http://schemas.openxmlformats.org/officeDocument/2006/customXml" ds:itemID="{AB7D808D-89FD-493D-891E-DA2BF8A8B3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CA2250-D9EC-4E56-A162-F1423BAC8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119</vt:i4>
      </vt:variant>
      <vt:variant>
        <vt:lpstr>Named Ranges</vt:lpstr>
      </vt:variant>
      <vt:variant>
        <vt:i4>3746</vt:i4>
      </vt:variant>
    </vt:vector>
  </HeadingPairs>
  <TitlesOfParts>
    <vt:vector size="3865" baseType="lpstr">
      <vt:lpstr>Cover</vt:lpstr>
      <vt:lpstr>Purpose of spreadsheet</vt:lpstr>
      <vt:lpstr>Version Control</vt:lpstr>
      <vt:lpstr>Summary - NHSPS_S</vt:lpstr>
      <vt:lpstr>AnnGenHiddenLists</vt:lpstr>
      <vt:lpstr>Factor List</vt:lpstr>
      <vt:lpstr>x-Series Number</vt:lpstr>
      <vt:lpstr>Assumptions</vt:lpstr>
      <vt:lpstr>x-101</vt:lpstr>
      <vt:lpstr>x-102</vt:lpstr>
      <vt:lpstr>x-103</vt:lpstr>
      <vt:lpstr>x-104</vt:lpstr>
      <vt:lpstr>x-201</vt:lpstr>
      <vt:lpstr>x-202</vt:lpstr>
      <vt:lpstr>x-203</vt:lpstr>
      <vt:lpstr>x-204</vt:lpstr>
      <vt:lpstr>x-205</vt:lpstr>
      <vt:lpstr>x-206</vt:lpstr>
      <vt:lpstr>x-207</vt:lpstr>
      <vt:lpstr>x-208</vt:lpstr>
      <vt:lpstr>x-209</vt:lpstr>
      <vt:lpstr>x-214</vt:lpstr>
      <vt:lpstr>x-215</vt:lpstr>
      <vt:lpstr>x-216</vt:lpstr>
      <vt:lpstr>x-217</vt:lpstr>
      <vt:lpstr>x-218</vt:lpstr>
      <vt:lpstr>x-219</vt:lpstr>
      <vt:lpstr>x-301</vt:lpstr>
      <vt:lpstr>x-302</vt:lpstr>
      <vt:lpstr>x-303</vt:lpstr>
      <vt:lpstr>x-304</vt:lpstr>
      <vt:lpstr>x-305</vt:lpstr>
      <vt:lpstr>x-306</vt:lpstr>
      <vt:lpstr>x-307</vt:lpstr>
      <vt:lpstr>x-308</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x-501</vt:lpstr>
      <vt:lpstr>x-502</vt:lpstr>
      <vt:lpstr>x-503</vt:lpstr>
      <vt:lpstr>x-504</vt:lpstr>
      <vt:lpstr>x-505</vt:lpstr>
      <vt:lpstr>x-605</vt:lpstr>
      <vt:lpstr>x-606</vt:lpstr>
      <vt:lpstr>x-607</vt:lpstr>
      <vt:lpstr>x-608</vt:lpstr>
      <vt:lpstr>x-609</vt:lpstr>
      <vt:lpstr>x-610</vt:lpstr>
      <vt:lpstr>x-611</vt:lpstr>
      <vt:lpstr>x-612</vt:lpstr>
      <vt:lpstr>x-613</vt:lpstr>
      <vt:lpstr>x-614</vt:lpstr>
      <vt:lpstr>x-615</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x-801</vt:lpstr>
      <vt:lpstr>x-802</vt:lpstr>
      <vt:lpstr>x-803</vt:lpstr>
      <vt:lpstr>x-804</vt:lpstr>
      <vt:lpstr>x-805</vt:lpstr>
      <vt:lpstr>x-806</vt:lpstr>
      <vt:lpstr>x-807</vt:lpstr>
      <vt:lpstr>x-808</vt:lpstr>
      <vt:lpstr>x-809</vt:lpstr>
      <vt:lpstr>x-810</vt:lpstr>
      <vt:lpstr>x-811</vt:lpstr>
      <vt:lpstr>x-812</vt:lpstr>
      <vt:lpstr>x-813</vt:lpstr>
      <vt:lpstr>x-814</vt:lpstr>
      <vt:lpstr>x-815</vt:lpstr>
      <vt:lpstr>x-817</vt:lpstr>
      <vt:lpstr>x-818</vt:lpstr>
      <vt:lpstr>x-819</vt:lpstr>
      <vt:lpstr>x-820</vt:lpstr>
      <vt:lpstr>x-821</vt:lpstr>
      <vt:lpstr>x-822</vt:lpstr>
      <vt:lpstr>x-823</vt:lpstr>
      <vt:lpstr>x-824</vt:lpstr>
      <vt:lpstr>x-825</vt:lpstr>
      <vt:lpstr>x-826</vt:lpstr>
      <vt:lpstr>x-827</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new_title</vt:lpstr>
      <vt:lpstr>'Summary - NHSPS_S'!Print_Area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'x-214'!Print_Area</vt:lpstr>
      <vt:lpstr>'x-215'!Print_Area</vt:lpstr>
      <vt:lpstr>'x-216'!Print_Area</vt:lpstr>
      <vt:lpstr>'x-217'!Print_Area</vt:lpstr>
      <vt:lpstr>'x-218'!Print_Area</vt:lpstr>
      <vt:lpstr>'x-219'!Print_Area</vt:lpstr>
      <vt:lpstr>'x-301'!Print_Area</vt:lpstr>
      <vt:lpstr>'x-302'!Print_Area</vt:lpstr>
      <vt:lpstr>'x-303'!Print_Area</vt:lpstr>
      <vt:lpstr>'x-304'!Print_Area</vt:lpstr>
      <vt:lpstr>'x-305'!Print_Area</vt:lpstr>
      <vt:lpstr>'x-306'!Print_Area</vt:lpstr>
      <vt:lpstr>'x-307'!Print_Area</vt:lpstr>
      <vt:lpstr>'x-308'!Print_Area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'x-410'!Print_Area</vt:lpstr>
      <vt:lpstr>'x-411'!Print_Area</vt:lpstr>
      <vt:lpstr>'x-412'!Print_Area</vt:lpstr>
      <vt:lpstr>'x-413'!Print_Area</vt:lpstr>
      <vt:lpstr>'x-414'!Print_Area</vt:lpstr>
      <vt:lpstr>'x-415'!Print_Area</vt:lpstr>
      <vt:lpstr>'x-416'!Print_Area</vt:lpstr>
      <vt:lpstr>'x-417'!Print_Area</vt:lpstr>
      <vt:lpstr>'x-418'!Print_Area</vt:lpstr>
      <vt:lpstr>'x-419'!Print_Area</vt:lpstr>
      <vt:lpstr>'x-420'!Print_Area</vt:lpstr>
      <vt:lpstr>'x-421'!Print_Area</vt:lpstr>
      <vt:lpstr>'x-422'!Print_Area</vt:lpstr>
      <vt:lpstr>'x-423'!Print_Area</vt:lpstr>
      <vt:lpstr>'x-424'!Print_Area</vt:lpstr>
      <vt:lpstr>'x-501'!Print_Area</vt:lpstr>
      <vt:lpstr>'x-502'!Print_Area</vt:lpstr>
      <vt:lpstr>'x-503'!Print_Area</vt:lpstr>
      <vt:lpstr>'x-504'!Print_Area</vt:lpstr>
      <vt:lpstr>'x-505'!Print_Area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'x-703'!Print_Area</vt:lpstr>
      <vt:lpstr>'x-704'!Print_Area</vt:lpstr>
      <vt:lpstr>'x-705'!Print_Area</vt:lpstr>
      <vt:lpstr>'x-706'!Print_Area</vt:lpstr>
      <vt:lpstr>'x-707'!Print_Area</vt:lpstr>
      <vt:lpstr>'x-708'!Print_Area</vt:lpstr>
      <vt:lpstr>'x-709'!Print_Area</vt:lpstr>
      <vt:lpstr>'x-710'!Print_Area</vt:lpstr>
      <vt:lpstr>'x-711'!Print_Area</vt:lpstr>
      <vt:lpstr>'x-712'!Print_Area</vt:lpstr>
      <vt:lpstr>'x-713'!Print_Area</vt:lpstr>
      <vt:lpstr>'x-714'!Print_Area</vt:lpstr>
      <vt:lpstr>'x-715'!Print_Area</vt:lpstr>
      <vt:lpstr>'x-716'!Print_Area</vt:lpstr>
      <vt:lpstr>'x-717'!Print_Area</vt:lpstr>
      <vt:lpstr>'x-718'!Print_Area</vt:lpstr>
      <vt:lpstr>'x-719'!Print_Area</vt:lpstr>
      <vt:lpstr>'x-720'!Print_Area</vt:lpstr>
      <vt:lpstr>'x-801'!Print_Area</vt:lpstr>
      <vt:lpstr>'x-802'!Print_Area</vt:lpstr>
      <vt:lpstr>'x-803'!Print_Area</vt:lpstr>
      <vt:lpstr>'x-804'!Print_Area</vt:lpstr>
      <vt:lpstr>'x-805'!Print_Area</vt:lpstr>
      <vt:lpstr>'x-806'!Print_Area</vt:lpstr>
      <vt:lpstr>'x-807'!Print_Area</vt:lpstr>
      <vt:lpstr>'x-808'!Print_Area</vt:lpstr>
      <vt:lpstr>'x-809'!Print_Area</vt:lpstr>
      <vt:lpstr>'x-810'!Print_Area</vt:lpstr>
      <vt:lpstr>'x-811'!Print_Area</vt:lpstr>
      <vt:lpstr>'x-812'!Print_Area</vt:lpstr>
      <vt:lpstr>'x-813'!Print_Area</vt:lpstr>
      <vt:lpstr>'x-814'!Print_Area</vt:lpstr>
      <vt:lpstr>'x-815'!Print_Area</vt:lpstr>
      <vt:lpstr>'x-817'!Print_Area</vt:lpstr>
      <vt:lpstr>'x-818'!Print_Area</vt:lpstr>
      <vt:lpstr>'x-819'!Print_Area</vt:lpstr>
      <vt:lpstr>'x-820'!Print_Area</vt:lpstr>
      <vt:lpstr>'x-821'!Print_Area</vt:lpstr>
      <vt:lpstr>'x-822'!Print_Area</vt:lpstr>
      <vt:lpstr>'x-823'!Print_Area</vt:lpstr>
      <vt:lpstr>'x-824'!Print_Area</vt:lpstr>
      <vt:lpstr>'x-825'!Print_Area</vt:lpstr>
      <vt:lpstr>'x-826'!Print_Area</vt:lpstr>
      <vt:lpstr>'x-827'!Print_Area</vt:lpstr>
      <vt:lpstr>'x-Series Number'!Print_Area</vt:lpstr>
      <vt:lpstr>'x-218'!Print_Titles</vt:lpstr>
      <vt:lpstr>'x-219'!Print_Titles</vt:lpstr>
      <vt:lpstr>'x-424'!Print_Titles</vt:lpstr>
      <vt:lpstr>'x-505'!Print_Titles</vt:lpstr>
      <vt:lpstr>'x-827'!Print_Titles</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'x-214'!TABLE_AGE_DEF</vt:lpstr>
      <vt:lpstr>'x-215'!TABLE_AGE_DEF</vt:lpstr>
      <vt:lpstr>'x-216'!TABLE_AGE_DEF</vt:lpstr>
      <vt:lpstr>'x-217'!TABLE_AGE_DEF</vt:lpstr>
      <vt:lpstr>'x-218'!TABLE_AGE_DEF</vt:lpstr>
      <vt:lpstr>'x-219'!TABLE_AGE_DEF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'x-401'!TABLE_AGE_DEF</vt:lpstr>
      <vt:lpstr>'x-402'!TABLE_AGE_DEF</vt:lpstr>
      <vt:lpstr>'x-403'!TABLE_AGE_DEF</vt:lpstr>
      <vt:lpstr>'x-404'!TABLE_AGE_DEF</vt:lpstr>
      <vt:lpstr>'x-405'!TABLE_AGE_DEF</vt:lpstr>
      <vt:lpstr>'x-406'!TABLE_AGE_DEF</vt:lpstr>
      <vt:lpstr>'x-407'!TABLE_AGE_DEF</vt:lpstr>
      <vt:lpstr>'x-408'!TABLE_AGE_DEF</vt:lpstr>
      <vt:lpstr>'x-409'!TABLE_AGE_DEF</vt:lpstr>
      <vt:lpstr>'x-410'!TABLE_AGE_DEF</vt:lpstr>
      <vt:lpstr>'x-411'!TABLE_AGE_DEF</vt:lpstr>
      <vt:lpstr>'x-412'!TABLE_AGE_DEF</vt:lpstr>
      <vt:lpstr>'x-413'!TABLE_AGE_DEF</vt:lpstr>
      <vt:lpstr>'x-414'!TABLE_AGE_DEF</vt:lpstr>
      <vt:lpstr>'x-415'!TABLE_AGE_DEF</vt:lpstr>
      <vt:lpstr>'x-416'!TABLE_AGE_DEF</vt:lpstr>
      <vt:lpstr>'x-417'!TABLE_AGE_DEF</vt:lpstr>
      <vt:lpstr>'x-418'!TABLE_AGE_DEF</vt:lpstr>
      <vt:lpstr>'x-419'!TABLE_AGE_DEF</vt:lpstr>
      <vt:lpstr>'x-420'!TABLE_AGE_DEF</vt:lpstr>
      <vt:lpstr>'x-421'!TABLE_AGE_DEF</vt:lpstr>
      <vt:lpstr>'x-422'!TABLE_AGE_DEF</vt:lpstr>
      <vt:lpstr>'x-423'!TABLE_AGE_DEF</vt:lpstr>
      <vt:lpstr>'x-424'!TABLE_AGE_DEF</vt:lpstr>
      <vt:lpstr>'x-501'!TABLE_AGE_DEF</vt:lpstr>
      <vt:lpstr>'x-502'!TABLE_AGE_DEF</vt:lpstr>
      <vt:lpstr>'x-503'!TABLE_AGE_DEF</vt:lpstr>
      <vt:lpstr>'x-504'!TABLE_AGE_DEF</vt:lpstr>
      <vt:lpstr>'x-505'!TABLE_AGE_DEF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'x-703'!TABLE_AGE_DEF</vt:lpstr>
      <vt:lpstr>'x-704'!TABLE_AGE_DEF</vt:lpstr>
      <vt:lpstr>'x-705'!TABLE_AGE_DEF</vt:lpstr>
      <vt:lpstr>'x-706'!TABLE_AGE_DEF</vt:lpstr>
      <vt:lpstr>'x-707'!TABLE_AGE_DEF</vt:lpstr>
      <vt:lpstr>'x-708'!TABLE_AGE_DEF</vt:lpstr>
      <vt:lpstr>'x-709'!TABLE_AGE_DEF</vt:lpstr>
      <vt:lpstr>'x-710'!TABLE_AGE_DEF</vt:lpstr>
      <vt:lpstr>'x-711'!TABLE_AGE_DEF</vt:lpstr>
      <vt:lpstr>'x-712'!TABLE_AGE_DEF</vt:lpstr>
      <vt:lpstr>'x-713'!TABLE_AGE_DEF</vt:lpstr>
      <vt:lpstr>'x-714'!TABLE_AGE_DEF</vt:lpstr>
      <vt:lpstr>'x-715'!TABLE_AGE_DEF</vt:lpstr>
      <vt:lpstr>'x-716'!TABLE_AGE_DEF</vt:lpstr>
      <vt:lpstr>'x-717'!TABLE_AGE_DEF</vt:lpstr>
      <vt:lpstr>'x-718'!TABLE_AGE_DEF</vt:lpstr>
      <vt:lpstr>'x-719'!TABLE_AGE_DEF</vt:lpstr>
      <vt:lpstr>'x-720'!TABLE_AGE_DEF</vt:lpstr>
      <vt:lpstr>'x-801'!TABLE_AGE_DEF</vt:lpstr>
      <vt:lpstr>'x-802'!TABLE_AGE_DEF</vt:lpstr>
      <vt:lpstr>'x-803'!TABLE_AGE_DEF</vt:lpstr>
      <vt:lpstr>'x-804'!TABLE_AGE_DEF</vt:lpstr>
      <vt:lpstr>'x-805'!TABLE_AGE_DEF</vt:lpstr>
      <vt:lpstr>'x-806'!TABLE_AGE_DEF</vt:lpstr>
      <vt:lpstr>'x-807'!TABLE_AGE_DEF</vt:lpstr>
      <vt:lpstr>'x-808'!TABLE_AGE_DEF</vt:lpstr>
      <vt:lpstr>'x-809'!TABLE_AGE_DEF</vt:lpstr>
      <vt:lpstr>'x-810'!TABLE_AGE_DEF</vt:lpstr>
      <vt:lpstr>'x-811'!TABLE_AGE_DEF</vt:lpstr>
      <vt:lpstr>'x-812'!TABLE_AGE_DEF</vt:lpstr>
      <vt:lpstr>'x-813'!TABLE_AGE_DEF</vt:lpstr>
      <vt:lpstr>'x-814'!TABLE_AGE_DEF</vt:lpstr>
      <vt:lpstr>'x-815'!TABLE_AGE_DEF</vt:lpstr>
      <vt:lpstr>'x-817'!TABLE_AGE_DEF</vt:lpstr>
      <vt:lpstr>'x-818'!TABLE_AGE_DEF</vt:lpstr>
      <vt:lpstr>'x-819'!TABLE_AGE_DEF</vt:lpstr>
      <vt:lpstr>'x-820'!TABLE_AGE_DEF</vt:lpstr>
      <vt:lpstr>'x-821'!TABLE_AGE_DEF</vt:lpstr>
      <vt:lpstr>'x-822'!TABLE_AGE_DEF</vt:lpstr>
      <vt:lpstr>'x-823'!TABLE_AGE_DEF</vt:lpstr>
      <vt:lpstr>'x-824'!TABLE_AGE_DEF</vt:lpstr>
      <vt:lpstr>'x-825'!TABLE_AGE_DEF</vt:lpstr>
      <vt:lpstr>'x-826'!TABLE_AGE_DEF</vt:lpstr>
      <vt:lpstr>'x-827'!TABLE_AGE_DEF</vt:lpstr>
      <vt:lpstr>TABLE_AGE_DEF</vt:lpstr>
      <vt:lpstr>'x-101'!table_age_def_1</vt:lpstr>
      <vt:lpstr>'x-102'!table_age_def_1</vt:lpstr>
      <vt:lpstr>'x-103'!table_age_def_1</vt:lpstr>
      <vt:lpstr>'x-104'!table_age_def_1</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'x-214'!TABLE_AGE_DEF_1</vt:lpstr>
      <vt:lpstr>'x-215'!TABLE_AGE_DEF_1</vt:lpstr>
      <vt:lpstr>'x-216'!TABLE_AGE_DEF_1</vt:lpstr>
      <vt:lpstr>'x-217'!TABLE_AGE_DEF_1</vt:lpstr>
      <vt:lpstr>'x-218'!TABLE_AGE_DEF_1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'x-501'!TABLE_AGE_DEF_1</vt:lpstr>
      <vt:lpstr>'x-502'!TABLE_AGE_DEF_1</vt:lpstr>
      <vt:lpstr>'x-503'!TABLE_AGE_DEF_1</vt:lpstr>
      <vt:lpstr>'x-504'!TABLE_AGE_DEF_1</vt:lpstr>
      <vt:lpstr>'x-505'!TABLE_AGE_DEF_1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'x-804'!TABLE_AGE_DEF_1</vt:lpstr>
      <vt:lpstr>'x-805'!TABLE_AGE_DEF_1</vt:lpstr>
      <vt:lpstr>'x-806'!TABLE_AGE_DEF_1</vt:lpstr>
      <vt:lpstr>'x-807'!TABLE_AGE_DEF_1</vt:lpstr>
      <vt:lpstr>'x-808'!TABLE_AGE_DEF_1</vt:lpstr>
      <vt:lpstr>'x-809'!TABLE_AGE_DEF_1</vt:lpstr>
      <vt:lpstr>'x-810'!TABLE_AGE_DEF_1</vt:lpstr>
      <vt:lpstr>'x-811'!TABLE_AGE_DEF_1</vt:lpstr>
      <vt:lpstr>'x-812'!TABLE_AGE_DEF_1</vt:lpstr>
      <vt:lpstr>'x-813'!TABLE_AGE_DEF_1</vt:lpstr>
      <vt:lpstr>'x-814'!TABLE_AGE_DEF_1</vt:lpstr>
      <vt:lpstr>'x-815'!TABLE_AGE_DEF_1</vt:lpstr>
      <vt:lpstr>'x-817'!TABLE_AGE_DEF_1</vt:lpstr>
      <vt:lpstr>'x-818'!TABLE_AGE_DEF_1</vt:lpstr>
      <vt:lpstr>'x-819'!TABLE_AGE_DEF_1</vt:lpstr>
      <vt:lpstr>'x-820'!TABLE_AGE_DEF_1</vt:lpstr>
      <vt:lpstr>'x-821'!TABLE_AGE_DEF_1</vt:lpstr>
      <vt:lpstr>'x-822'!TABLE_AGE_DEF_1</vt:lpstr>
      <vt:lpstr>'x-823'!TABLE_AGE_DEF_1</vt:lpstr>
      <vt:lpstr>'x-824'!TABLE_AGE_DEF_1</vt:lpstr>
      <vt:lpstr>'x-825'!TABLE_AGE_DEF_1</vt:lpstr>
      <vt:lpstr>'x-826'!TABLE_AGE_DEF_1</vt:lpstr>
      <vt:lpstr>'x-827'!TABLE_AGE_DEF_1</vt:lpstr>
      <vt:lpstr>'x-204'!TABLE_AGE_DEF_2</vt:lpstr>
      <vt:lpstr>'x-403'!TABLE_AGE_DEF_2</vt:lpstr>
      <vt:lpstr>'x-404'!TABLE_AGE_DEF_2</vt:lpstr>
      <vt:lpstr>'x-409'!TABLE_AGE_DEF_2</vt:lpstr>
      <vt:lpstr>'x-410'!TABLE_AGE_DEF_2</vt:lpstr>
      <vt:lpstr>'x-415'!TABLE_AGE_DEF_2</vt:lpstr>
      <vt:lpstr>'x-810'!TABLE_AGE_DEF_2</vt:lpstr>
      <vt:lpstr>'x-201'!TABLE_AREA</vt:lpstr>
      <vt:lpstr>'x-202'!TABLE_AREA</vt:lpstr>
      <vt:lpstr>'x-203'!TABLE_AREA</vt:lpstr>
      <vt:lpstr>'x-204'!TABLE_AREA</vt:lpstr>
      <vt:lpstr>'x-205'!TABLE_AREA</vt:lpstr>
      <vt:lpstr>'x-206'!TABLE_AREA</vt:lpstr>
      <vt:lpstr>'x-207'!TABLE_AREA</vt:lpstr>
      <vt:lpstr>'x-208'!TABLE_AREA</vt:lpstr>
      <vt:lpstr>'x-209'!TABLE_AREA</vt:lpstr>
      <vt:lpstr>'x-214'!TABLE_AREA</vt:lpstr>
      <vt:lpstr>'x-215'!TABLE_AREA</vt:lpstr>
      <vt:lpstr>'x-216'!TABLE_AREA</vt:lpstr>
      <vt:lpstr>'x-217'!TABLE_AREA</vt:lpstr>
      <vt:lpstr>'x-218'!TABLE_AREA</vt:lpstr>
      <vt:lpstr>'x-219'!TABLE_AREA</vt:lpstr>
      <vt:lpstr>'x-301'!TABLE_AREA</vt:lpstr>
      <vt:lpstr>'x-302'!TABLE_AREA</vt:lpstr>
      <vt:lpstr>'x-303'!TABLE_AREA</vt:lpstr>
      <vt:lpstr>'x-304'!TABLE_AREA</vt:lpstr>
      <vt:lpstr>'x-305'!TABLE_AREA</vt:lpstr>
      <vt:lpstr>'x-306'!TABLE_AREA</vt:lpstr>
      <vt:lpstr>'x-307'!TABLE_AREA</vt:lpstr>
      <vt:lpstr>'x-401'!TABLE_AREA</vt:lpstr>
      <vt:lpstr>'x-402'!TABLE_AREA</vt:lpstr>
      <vt:lpstr>'x-403'!TABLE_AREA</vt:lpstr>
      <vt:lpstr>'x-404'!TABLE_AREA</vt:lpstr>
      <vt:lpstr>'x-405'!TABLE_AREA</vt:lpstr>
      <vt:lpstr>'x-406'!TABLE_AREA</vt:lpstr>
      <vt:lpstr>'x-407'!TABLE_AREA</vt:lpstr>
      <vt:lpstr>'x-408'!TABLE_AREA</vt:lpstr>
      <vt:lpstr>'x-409'!TABLE_AREA</vt:lpstr>
      <vt:lpstr>'x-410'!TABLE_AREA</vt:lpstr>
      <vt:lpstr>'x-411'!TABLE_AREA</vt:lpstr>
      <vt:lpstr>'x-412'!TABLE_AREA</vt:lpstr>
      <vt:lpstr>'x-413'!TABLE_AREA</vt:lpstr>
      <vt:lpstr>'x-414'!TABLE_AREA</vt:lpstr>
      <vt:lpstr>'x-415'!TABLE_AREA</vt:lpstr>
      <vt:lpstr>'x-416'!TABLE_AREA</vt:lpstr>
      <vt:lpstr>'x-417'!TABLE_AREA</vt:lpstr>
      <vt:lpstr>'x-418'!TABLE_AREA</vt:lpstr>
      <vt:lpstr>'x-419'!TABLE_AREA</vt:lpstr>
      <vt:lpstr>'x-420'!TABLE_AREA</vt:lpstr>
      <vt:lpstr>'x-421'!TABLE_AREA</vt:lpstr>
      <vt:lpstr>'x-422'!TABLE_AREA</vt:lpstr>
      <vt:lpstr>'x-423'!TABLE_AREA</vt:lpstr>
      <vt:lpstr>'x-424'!TABLE_AREA</vt:lpstr>
      <vt:lpstr>'x-501'!TABLE_AREA</vt:lpstr>
      <vt:lpstr>'x-502'!TABLE_AREA</vt:lpstr>
      <vt:lpstr>'x-503'!TABLE_AREA</vt:lpstr>
      <vt:lpstr>'x-504'!TABLE_AREA</vt:lpstr>
      <vt:lpstr>'x-505'!TABLE_AREA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'x-703'!TABLE_AREA</vt:lpstr>
      <vt:lpstr>'x-704'!TABLE_AREA</vt:lpstr>
      <vt:lpstr>'x-705'!TABLE_AREA</vt:lpstr>
      <vt:lpstr>'x-706'!TABLE_AREA</vt:lpstr>
      <vt:lpstr>'x-707'!TABLE_AREA</vt:lpstr>
      <vt:lpstr>'x-708'!TABLE_AREA</vt:lpstr>
      <vt:lpstr>'x-709'!TABLE_AREA</vt:lpstr>
      <vt:lpstr>'x-710'!TABLE_AREA</vt:lpstr>
      <vt:lpstr>'x-711'!TABLE_AREA</vt:lpstr>
      <vt:lpstr>'x-712'!TABLE_AREA</vt:lpstr>
      <vt:lpstr>'x-713'!TABLE_AREA</vt:lpstr>
      <vt:lpstr>'x-714'!TABLE_AREA</vt:lpstr>
      <vt:lpstr>'x-715'!TABLE_AREA</vt:lpstr>
      <vt:lpstr>'x-716'!TABLE_AREA</vt:lpstr>
      <vt:lpstr>'x-717'!TABLE_AREA</vt:lpstr>
      <vt:lpstr>'x-718'!TABLE_AREA</vt:lpstr>
      <vt:lpstr>'x-719'!TABLE_AREA</vt:lpstr>
      <vt:lpstr>'x-720'!TABLE_AREA</vt:lpstr>
      <vt:lpstr>'x-801'!TABLE_AREA</vt:lpstr>
      <vt:lpstr>'x-802'!TABLE_AREA</vt:lpstr>
      <vt:lpstr>'x-803'!TABLE_AREA</vt:lpstr>
      <vt:lpstr>'x-804'!TABLE_AREA</vt:lpstr>
      <vt:lpstr>'x-805'!TABLE_AREA</vt:lpstr>
      <vt:lpstr>'x-806'!TABLE_AREA</vt:lpstr>
      <vt:lpstr>'x-807'!TABLE_AREA</vt:lpstr>
      <vt:lpstr>'x-808'!TABLE_AREA</vt:lpstr>
      <vt:lpstr>'x-809'!TABLE_AREA</vt:lpstr>
      <vt:lpstr>'x-810'!TABLE_AREA</vt:lpstr>
      <vt:lpstr>'x-811'!TABLE_AREA</vt:lpstr>
      <vt:lpstr>'x-812'!TABLE_AREA</vt:lpstr>
      <vt:lpstr>'x-813'!TABLE_AREA</vt:lpstr>
      <vt:lpstr>'x-814'!TABLE_AREA</vt:lpstr>
      <vt:lpstr>'x-815'!TABLE_AREA</vt:lpstr>
      <vt:lpstr>'x-817'!TABLE_AREA</vt:lpstr>
      <vt:lpstr>'x-818'!TABLE_AREA</vt:lpstr>
      <vt:lpstr>'x-819'!TABLE_AREA</vt:lpstr>
      <vt:lpstr>'x-820'!TABLE_AREA</vt:lpstr>
      <vt:lpstr>'x-821'!TABLE_AREA</vt:lpstr>
      <vt:lpstr>'x-822'!TABLE_AREA</vt:lpstr>
      <vt:lpstr>'x-823'!TABLE_AREA</vt:lpstr>
      <vt:lpstr>'x-824'!TABLE_AREA</vt:lpstr>
      <vt:lpstr>'x-825'!TABLE_AREA</vt:lpstr>
      <vt:lpstr>'x-826'!TABLE_AREA</vt:lpstr>
      <vt:lpstr>'x-827'!TABLE_AREA</vt:lpstr>
      <vt:lpstr>TABLE_AREA</vt:lpstr>
      <vt:lpstr>'x-101'!table_area_1</vt:lpstr>
      <vt:lpstr>'x-102'!table_area_1</vt:lpstr>
      <vt:lpstr>'x-103'!table_area_1</vt:lpstr>
      <vt:lpstr>'x-104'!table_area_1</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'x-214'!TABLE_AREA_1</vt:lpstr>
      <vt:lpstr>'x-215'!TABLE_AREA_1</vt:lpstr>
      <vt:lpstr>'x-216'!TABLE_AREA_1</vt:lpstr>
      <vt:lpstr>'x-217'!TABLE_AREA_1</vt:lpstr>
      <vt:lpstr>'x-218'!TABLE_AREA_1</vt:lpstr>
      <vt:lpstr>'x-219'!TABLE_AREA_1</vt:lpstr>
      <vt:lpstr>'x-301'!TABLE_AREA_1</vt:lpstr>
      <vt:lpstr>'x-302'!TABLE_AREA_1</vt:lpstr>
      <vt:lpstr>'x-303'!TABLE_AREA_1</vt:lpstr>
      <vt:lpstr>'x-304'!TABLE_AREA_1</vt:lpstr>
      <vt:lpstr>'x-305'!TABLE_AREA_1</vt:lpstr>
      <vt:lpstr>'x-306'!TABLE_AREA_1</vt:lpstr>
      <vt:lpstr>'x-307'!TABLE_AREA_1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'x-501'!TABLE_AREA_1</vt:lpstr>
      <vt:lpstr>'x-502'!TABLE_AREA_1</vt:lpstr>
      <vt:lpstr>'x-503'!TABLE_AREA_1</vt:lpstr>
      <vt:lpstr>'x-504'!TABLE_AREA_1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'x-703'!TABLE_AREA_1</vt:lpstr>
      <vt:lpstr>'x-704'!TABLE_AREA_1</vt:lpstr>
      <vt:lpstr>'x-705'!TABLE_AREA_1</vt:lpstr>
      <vt:lpstr>'x-706'!TABLE_AREA_1</vt:lpstr>
      <vt:lpstr>'x-707'!TABLE_AREA_1</vt:lpstr>
      <vt:lpstr>'x-708'!TABLE_AREA_1</vt:lpstr>
      <vt:lpstr>'x-709'!TABLE_AREA_1</vt:lpstr>
      <vt:lpstr>'x-710'!TABLE_AREA_1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'x-804'!TABLE_AREA_1</vt:lpstr>
      <vt:lpstr>'x-805'!TABLE_AREA_1</vt:lpstr>
      <vt:lpstr>'x-806'!TABLE_AREA_1</vt:lpstr>
      <vt:lpstr>'x-807'!TABLE_AREA_1</vt:lpstr>
      <vt:lpstr>'x-808'!TABLE_AREA_1</vt:lpstr>
      <vt:lpstr>'x-809'!TABLE_AREA_1</vt:lpstr>
      <vt:lpstr>'x-810'!TABLE_AREA_1</vt:lpstr>
      <vt:lpstr>'x-811'!TABLE_AREA_1</vt:lpstr>
      <vt:lpstr>'x-812'!TABLE_AREA_1</vt:lpstr>
      <vt:lpstr>'x-813'!TABLE_AREA_1</vt:lpstr>
      <vt:lpstr>'x-814'!TABLE_AREA_1</vt:lpstr>
      <vt:lpstr>'x-815'!TABLE_AREA_1</vt:lpstr>
      <vt:lpstr>'x-817'!TABLE_AREA_1</vt:lpstr>
      <vt:lpstr>'x-818'!TABLE_AREA_1</vt:lpstr>
      <vt:lpstr>'x-819'!TABLE_AREA_1</vt:lpstr>
      <vt:lpstr>'x-820'!TABLE_AREA_1</vt:lpstr>
      <vt:lpstr>'x-821'!TABLE_AREA_1</vt:lpstr>
      <vt:lpstr>'x-822'!TABLE_AREA_1</vt:lpstr>
      <vt:lpstr>'x-823'!TABLE_AREA_1</vt:lpstr>
      <vt:lpstr>'x-824'!TABLE_AREA_1</vt:lpstr>
      <vt:lpstr>'x-825'!TABLE_AREA_1</vt:lpstr>
      <vt:lpstr>'x-826'!TABLE_AREA_1</vt:lpstr>
      <vt:lpstr>'x-827'!TABLE_AREA_1</vt:lpstr>
      <vt:lpstr>'x-204'!TABLE_AREA_2</vt:lpstr>
      <vt:lpstr>'x-403'!TABLE_AREA_2</vt:lpstr>
      <vt:lpstr>'x-404'!TABLE_AREA_2</vt:lpstr>
      <vt:lpstr>'x-409'!TABLE_AREA_2</vt:lpstr>
      <vt:lpstr>'x-410'!TABLE_AREA_2</vt:lpstr>
      <vt:lpstr>'x-415'!TABLE_AREA_2</vt:lpstr>
      <vt:lpstr>'x-810'!TABLE_AREA_2</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'x-214'!TABLE_CLIENT</vt:lpstr>
      <vt:lpstr>'x-215'!TABLE_CLIENT</vt:lpstr>
      <vt:lpstr>'x-216'!TABLE_CLIENT</vt:lpstr>
      <vt:lpstr>'x-217'!TABLE_CLIENT</vt:lpstr>
      <vt:lpstr>'x-218'!TABLE_CLIENT</vt:lpstr>
      <vt:lpstr>'x-219'!TABLE_CLIENT</vt:lpstr>
      <vt:lpstr>'x-301'!TABLE_CLIENT</vt:lpstr>
      <vt:lpstr>'x-302'!TABLE_CLIENT</vt:lpstr>
      <vt:lpstr>'x-303'!TABLE_CLIENT</vt:lpstr>
      <vt:lpstr>'x-304'!TABLE_CLIENT</vt:lpstr>
      <vt:lpstr>'x-305'!TABLE_CLIENT</vt:lpstr>
      <vt:lpstr>'x-306'!TABLE_CLIENT</vt:lpstr>
      <vt:lpstr>'x-307'!TABLE_CLIENT</vt:lpstr>
      <vt:lpstr>'x-308'!TABLE_CLIENT</vt:lpstr>
      <vt:lpstr>'x-401'!TABLE_CLIENT</vt:lpstr>
      <vt:lpstr>'x-402'!TABLE_CLIENT</vt:lpstr>
      <vt:lpstr>'x-403'!TABLE_CLIENT</vt:lpstr>
      <vt:lpstr>'x-404'!TABLE_CLIENT</vt:lpstr>
      <vt:lpstr>'x-405'!TABLE_CLIENT</vt:lpstr>
      <vt:lpstr>'x-406'!TABLE_CLIENT</vt:lpstr>
      <vt:lpstr>'x-407'!TABLE_CLIENT</vt:lpstr>
      <vt:lpstr>'x-408'!TABLE_CLIENT</vt:lpstr>
      <vt:lpstr>'x-409'!TABLE_CLIENT</vt:lpstr>
      <vt:lpstr>'x-410'!TABLE_CLIENT</vt:lpstr>
      <vt:lpstr>'x-411'!TABLE_CLIENT</vt:lpstr>
      <vt:lpstr>'x-412'!TABLE_CLIENT</vt:lpstr>
      <vt:lpstr>'x-413'!TABLE_CLIENT</vt:lpstr>
      <vt:lpstr>'x-414'!TABLE_CLIENT</vt:lpstr>
      <vt:lpstr>'x-415'!TABLE_CLIENT</vt:lpstr>
      <vt:lpstr>'x-416'!TABLE_CLIENT</vt:lpstr>
      <vt:lpstr>'x-417'!TABLE_CLIENT</vt:lpstr>
      <vt:lpstr>'x-418'!TABLE_CLIENT</vt:lpstr>
      <vt:lpstr>'x-419'!TABLE_CLIENT</vt:lpstr>
      <vt:lpstr>'x-420'!TABLE_CLIENT</vt:lpstr>
      <vt:lpstr>'x-421'!TABLE_CLIENT</vt:lpstr>
      <vt:lpstr>'x-422'!TABLE_CLIENT</vt:lpstr>
      <vt:lpstr>'x-423'!TABLE_CLIENT</vt:lpstr>
      <vt:lpstr>'x-424'!TABLE_CLIENT</vt:lpstr>
      <vt:lpstr>'x-501'!TABLE_CLIENT</vt:lpstr>
      <vt:lpstr>'x-502'!TABLE_CLIENT</vt:lpstr>
      <vt:lpstr>'x-503'!TABLE_CLIENT</vt:lpstr>
      <vt:lpstr>'x-504'!TABLE_CLIENT</vt:lpstr>
      <vt:lpstr>'x-505'!TABLE_CLIENT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'x-703'!TABLE_CLIENT</vt:lpstr>
      <vt:lpstr>'x-704'!TABLE_CLIENT</vt:lpstr>
      <vt:lpstr>'x-705'!TABLE_CLIENT</vt:lpstr>
      <vt:lpstr>'x-706'!TABLE_CLIENT</vt:lpstr>
      <vt:lpstr>'x-707'!TABLE_CLIENT</vt:lpstr>
      <vt:lpstr>'x-708'!TABLE_CLIENT</vt:lpstr>
      <vt:lpstr>'x-709'!TABLE_CLIENT</vt:lpstr>
      <vt:lpstr>'x-710'!TABLE_CLIENT</vt:lpstr>
      <vt:lpstr>'x-711'!TABLE_CLIENT</vt:lpstr>
      <vt:lpstr>'x-712'!TABLE_CLIENT</vt:lpstr>
      <vt:lpstr>'x-713'!TABLE_CLIENT</vt:lpstr>
      <vt:lpstr>'x-714'!TABLE_CLIENT</vt:lpstr>
      <vt:lpstr>'x-715'!TABLE_CLIENT</vt:lpstr>
      <vt:lpstr>'x-716'!TABLE_CLIENT</vt:lpstr>
      <vt:lpstr>'x-717'!TABLE_CLIENT</vt:lpstr>
      <vt:lpstr>'x-718'!TABLE_CLIENT</vt:lpstr>
      <vt:lpstr>'x-719'!TABLE_CLIENT</vt:lpstr>
      <vt:lpstr>'x-720'!TABLE_CLIENT</vt:lpstr>
      <vt:lpstr>'x-801'!TABLE_CLIENT</vt:lpstr>
      <vt:lpstr>'x-802'!TABLE_CLIENT</vt:lpstr>
      <vt:lpstr>'x-803'!TABLE_CLIENT</vt:lpstr>
      <vt:lpstr>'x-804'!TABLE_CLIENT</vt:lpstr>
      <vt:lpstr>'x-805'!TABLE_CLIENT</vt:lpstr>
      <vt:lpstr>'x-806'!TABLE_CLIENT</vt:lpstr>
      <vt:lpstr>'x-807'!TABLE_CLIENT</vt:lpstr>
      <vt:lpstr>'x-808'!TABLE_CLIENT</vt:lpstr>
      <vt:lpstr>'x-809'!TABLE_CLIENT</vt:lpstr>
      <vt:lpstr>'x-810'!TABLE_CLIENT</vt:lpstr>
      <vt:lpstr>'x-811'!TABLE_CLIENT</vt:lpstr>
      <vt:lpstr>'x-812'!TABLE_CLIENT</vt:lpstr>
      <vt:lpstr>'x-813'!TABLE_CLIENT</vt:lpstr>
      <vt:lpstr>'x-814'!TABLE_CLIENT</vt:lpstr>
      <vt:lpstr>'x-815'!TABLE_CLIENT</vt:lpstr>
      <vt:lpstr>'x-817'!TABLE_CLIENT</vt:lpstr>
      <vt:lpstr>'x-818'!TABLE_CLIENT</vt:lpstr>
      <vt:lpstr>'x-819'!TABLE_CLIENT</vt:lpstr>
      <vt:lpstr>'x-820'!TABLE_CLIENT</vt:lpstr>
      <vt:lpstr>'x-821'!TABLE_CLIENT</vt:lpstr>
      <vt:lpstr>'x-822'!TABLE_CLIENT</vt:lpstr>
      <vt:lpstr>'x-823'!TABLE_CLIENT</vt:lpstr>
      <vt:lpstr>'x-824'!TABLE_CLIENT</vt:lpstr>
      <vt:lpstr>'x-825'!TABLE_CLIENT</vt:lpstr>
      <vt:lpstr>'x-826'!TABLE_CLIENT</vt:lpstr>
      <vt:lpstr>'x-827'!TABLE_CLIENT</vt:lpstr>
      <vt:lpstr>TABLE_CLIENT</vt:lpstr>
      <vt:lpstr>'x-101'!table_client_1</vt:lpstr>
      <vt:lpstr>'x-102'!table_client_1</vt:lpstr>
      <vt:lpstr>'x-103'!table_client_1</vt:lpstr>
      <vt:lpstr>'x-104'!table_client_1</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'x-214'!TABLE_CLIENT_1</vt:lpstr>
      <vt:lpstr>'x-215'!TABLE_CLIENT_1</vt:lpstr>
      <vt:lpstr>'x-216'!TABLE_CLIENT_1</vt:lpstr>
      <vt:lpstr>'x-217'!TABLE_CLIENT_1</vt:lpstr>
      <vt:lpstr>'x-218'!TABLE_CLIENT_1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'x-501'!TABLE_CLIENT_1</vt:lpstr>
      <vt:lpstr>'x-502'!TABLE_CLIENT_1</vt:lpstr>
      <vt:lpstr>'x-503'!TABLE_CLIENT_1</vt:lpstr>
      <vt:lpstr>'x-504'!TABLE_CLIENT_1</vt:lpstr>
      <vt:lpstr>'x-505'!TABLE_CLIENT_1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'x-804'!TABLE_CLIENT_1</vt:lpstr>
      <vt:lpstr>'x-805'!TABLE_CLIENT_1</vt:lpstr>
      <vt:lpstr>'x-806'!TABLE_CLIENT_1</vt:lpstr>
      <vt:lpstr>'x-807'!TABLE_CLIENT_1</vt:lpstr>
      <vt:lpstr>'x-808'!TABLE_CLIENT_1</vt:lpstr>
      <vt:lpstr>'x-809'!TABLE_CLIENT_1</vt:lpstr>
      <vt:lpstr>'x-810'!TABLE_CLIENT_1</vt:lpstr>
      <vt:lpstr>'x-811'!TABLE_CLIENT_1</vt:lpstr>
      <vt:lpstr>'x-812'!TABLE_CLIENT_1</vt:lpstr>
      <vt:lpstr>'x-813'!TABLE_CLIENT_1</vt:lpstr>
      <vt:lpstr>'x-814'!TABLE_CLIENT_1</vt:lpstr>
      <vt:lpstr>'x-815'!TABLE_CLIENT_1</vt:lpstr>
      <vt:lpstr>'x-817'!TABLE_CLIENT_1</vt:lpstr>
      <vt:lpstr>'x-818'!TABLE_CLIENT_1</vt:lpstr>
      <vt:lpstr>'x-819'!TABLE_CLIENT_1</vt:lpstr>
      <vt:lpstr>'x-820'!TABLE_CLIENT_1</vt:lpstr>
      <vt:lpstr>'x-821'!TABLE_CLIENT_1</vt:lpstr>
      <vt:lpstr>'x-822'!TABLE_CLIENT_1</vt:lpstr>
      <vt:lpstr>'x-823'!TABLE_CLIENT_1</vt:lpstr>
      <vt:lpstr>'x-824'!TABLE_CLIENT_1</vt:lpstr>
      <vt:lpstr>'x-825'!TABLE_CLIENT_1</vt:lpstr>
      <vt:lpstr>'x-826'!TABLE_CLIENT_1</vt:lpstr>
      <vt:lpstr>'x-827'!TABLE_CLIENT_1</vt:lpstr>
      <vt:lpstr>'x-204'!TABLE_CLIENT_2</vt:lpstr>
      <vt:lpstr>'x-403'!TABLE_CLIENT_2</vt:lpstr>
      <vt:lpstr>'x-404'!TABLE_CLIENT_2</vt:lpstr>
      <vt:lpstr>'x-409'!TABLE_CLIENT_2</vt:lpstr>
      <vt:lpstr>'x-410'!TABLE_CLIENT_2</vt:lpstr>
      <vt:lpstr>'x-415'!TABLE_CLIENT_2</vt:lpstr>
      <vt:lpstr>'x-810'!TABLE_CLIENT_2</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'x-214'!TABLE_DATE_IMPLEMENTED</vt:lpstr>
      <vt:lpstr>'x-215'!TABLE_DATE_IMPLEMENTED</vt:lpstr>
      <vt:lpstr>'x-216'!TABLE_DATE_IMPLEMENTED</vt:lpstr>
      <vt:lpstr>'x-217'!TABLE_DATE_IMPLEMENTED</vt:lpstr>
      <vt:lpstr>'x-218'!TABLE_DATE_IMPLEMENTED</vt:lpstr>
      <vt:lpstr>'x-219'!TABLE_DATE_IMPLEMENTED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'x-408'!TABLE_DATE_IMPLEMENTED</vt:lpstr>
      <vt:lpstr>'x-409'!TABLE_DATE_IMPLEMENTED</vt:lpstr>
      <vt:lpstr>'x-410'!TABLE_DATE_IMPLEMENTED</vt:lpstr>
      <vt:lpstr>'x-411'!TABLE_DATE_IMPLEMENTED</vt:lpstr>
      <vt:lpstr>'x-412'!TABLE_DATE_IMPLEMENTED</vt:lpstr>
      <vt:lpstr>'x-413'!TABLE_DATE_IMPLEMENTED</vt:lpstr>
      <vt:lpstr>'x-414'!TABLE_DATE_IMPLEMENTED</vt:lpstr>
      <vt:lpstr>'x-415'!TABLE_DATE_IMPLEMENTED</vt:lpstr>
      <vt:lpstr>'x-416'!TABLE_DATE_IMPLEMENTED</vt:lpstr>
      <vt:lpstr>'x-417'!TABLE_DATE_IMPLEMENTED</vt:lpstr>
      <vt:lpstr>'x-418'!TABLE_DATE_IMPLEMENTED</vt:lpstr>
      <vt:lpstr>'x-419'!TABLE_DATE_IMPLEMENTED</vt:lpstr>
      <vt:lpstr>'x-420'!TABLE_DATE_IMPLEMENTED</vt:lpstr>
      <vt:lpstr>'x-421'!TABLE_DATE_IMPLEMENTED</vt:lpstr>
      <vt:lpstr>'x-422'!TABLE_DATE_IMPLEMENTED</vt:lpstr>
      <vt:lpstr>'x-423'!TABLE_DATE_IMPLEMENTED</vt:lpstr>
      <vt:lpstr>'x-424'!TABLE_DATE_IMPLEMENTED</vt:lpstr>
      <vt:lpstr>'x-501'!TABLE_DATE_IMPLEMENTED</vt:lpstr>
      <vt:lpstr>'x-502'!TABLE_DATE_IMPLEMENTED</vt:lpstr>
      <vt:lpstr>'x-503'!TABLE_DATE_IMPLEMENTED</vt:lpstr>
      <vt:lpstr>'x-504'!TABLE_DATE_IMPLEMENTED</vt:lpstr>
      <vt:lpstr>'x-505'!TABLE_DATE_IMPLEMENTED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'x-703'!TABLE_DATE_IMPLEMENTED</vt:lpstr>
      <vt:lpstr>'x-704'!TABLE_DATE_IMPLEMENTED</vt:lpstr>
      <vt:lpstr>'x-705'!TABLE_DATE_IMPLEMENTED</vt:lpstr>
      <vt:lpstr>'x-706'!TABLE_DATE_IMPLEMENTED</vt:lpstr>
      <vt:lpstr>'x-707'!TABLE_DATE_IMPLEMENTED</vt:lpstr>
      <vt:lpstr>'x-708'!TABLE_DATE_IMPLEMENTED</vt:lpstr>
      <vt:lpstr>'x-709'!TABLE_DATE_IMPLEMENTED</vt:lpstr>
      <vt:lpstr>'x-710'!TABLE_DATE_IMPLEMENTED</vt:lpstr>
      <vt:lpstr>'x-711'!TABLE_DATE_IMPLEMENTED</vt:lpstr>
      <vt:lpstr>'x-712'!TABLE_DATE_IMPLEMENTED</vt:lpstr>
      <vt:lpstr>'x-713'!TABLE_DATE_IMPLEMENTED</vt:lpstr>
      <vt:lpstr>'x-714'!TABLE_DATE_IMPLEMENTED</vt:lpstr>
      <vt:lpstr>'x-715'!TABLE_DATE_IMPLEMENTED</vt:lpstr>
      <vt:lpstr>'x-716'!TABLE_DATE_IMPLEMENTED</vt:lpstr>
      <vt:lpstr>'x-717'!TABLE_DATE_IMPLEMENTED</vt:lpstr>
      <vt:lpstr>'x-718'!TABLE_DATE_IMPLEMENTED</vt:lpstr>
      <vt:lpstr>'x-719'!TABLE_DATE_IMPLEMENTED</vt:lpstr>
      <vt:lpstr>'x-720'!TABLE_DATE_IMPLEMENTED</vt:lpstr>
      <vt:lpstr>'x-801'!TABLE_DATE_IMPLEMENTED</vt:lpstr>
      <vt:lpstr>'x-802'!TABLE_DATE_IMPLEMENTED</vt:lpstr>
      <vt:lpstr>'x-803'!TABLE_DATE_IMPLEMENTED</vt:lpstr>
      <vt:lpstr>'x-804'!TABLE_DATE_IMPLEMENTED</vt:lpstr>
      <vt:lpstr>'x-805'!TABLE_DATE_IMPLEMENTED</vt:lpstr>
      <vt:lpstr>'x-806'!TABLE_DATE_IMPLEMENTED</vt:lpstr>
      <vt:lpstr>'x-807'!TABLE_DATE_IMPLEMENTED</vt:lpstr>
      <vt:lpstr>'x-808'!TABLE_DATE_IMPLEMENTED</vt:lpstr>
      <vt:lpstr>'x-809'!TABLE_DATE_IMPLEMENTED</vt:lpstr>
      <vt:lpstr>'x-810'!TABLE_DATE_IMPLEMENTED</vt:lpstr>
      <vt:lpstr>'x-811'!TABLE_DATE_IMPLEMENTED</vt:lpstr>
      <vt:lpstr>'x-812'!TABLE_DATE_IMPLEMENTED</vt:lpstr>
      <vt:lpstr>'x-813'!TABLE_DATE_IMPLEMENTED</vt:lpstr>
      <vt:lpstr>'x-814'!TABLE_DATE_IMPLEMENTED</vt:lpstr>
      <vt:lpstr>'x-815'!TABLE_DATE_IMPLEMENTED</vt:lpstr>
      <vt:lpstr>'x-817'!TABLE_DATE_IMPLEMENTED</vt:lpstr>
      <vt:lpstr>'x-818'!TABLE_DATE_IMPLEMENTED</vt:lpstr>
      <vt:lpstr>'x-819'!TABLE_DATE_IMPLEMENTED</vt:lpstr>
      <vt:lpstr>'x-820'!TABLE_DATE_IMPLEMENTED</vt:lpstr>
      <vt:lpstr>'x-821'!TABLE_DATE_IMPLEMENTED</vt:lpstr>
      <vt:lpstr>'x-822'!TABLE_DATE_IMPLEMENTED</vt:lpstr>
      <vt:lpstr>'x-823'!TABLE_DATE_IMPLEMENTED</vt:lpstr>
      <vt:lpstr>'x-824'!TABLE_DATE_IMPLEMENTED</vt:lpstr>
      <vt:lpstr>'x-825'!TABLE_DATE_IMPLEMENTED</vt:lpstr>
      <vt:lpstr>'x-826'!TABLE_DATE_IMPLEMENTED</vt:lpstr>
      <vt:lpstr>'x-827'!TABLE_DATE_IMPLEMENTED</vt:lpstr>
      <vt:lpstr>TABLE_DATE_IMPLEMENTED</vt:lpstr>
      <vt:lpstr>'x-101'!table_date_implemented_1</vt:lpstr>
      <vt:lpstr>'x-102'!table_date_implemented_1</vt:lpstr>
      <vt:lpstr>'x-103'!table_date_implemented_1</vt:lpstr>
      <vt:lpstr>'x-104'!table_date_implemented_1</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'x-214'!TABLE_DATE_IMPLEMENTED_1</vt:lpstr>
      <vt:lpstr>'x-215'!TABLE_DATE_IMPLEMENTED_1</vt:lpstr>
      <vt:lpstr>'x-216'!TABLE_DATE_IMPLEMENTED_1</vt:lpstr>
      <vt:lpstr>'x-217'!TABLE_DATE_IMPLEMENTED_1</vt:lpstr>
      <vt:lpstr>'x-218'!TABLE_DATE_IMPLEMENTED_1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'x-501'!TABLE_DATE_IMPLEMENTED_1</vt:lpstr>
      <vt:lpstr>'x-502'!TABLE_DATE_IMPLEMENTED_1</vt:lpstr>
      <vt:lpstr>'x-503'!TABLE_DATE_IMPLEMENTED_1</vt:lpstr>
      <vt:lpstr>'x-504'!TABLE_DATE_IMPLEMENTED_1</vt:lpstr>
      <vt:lpstr>'x-505'!TABLE_DATE_IMPLEMENTED_1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'x-804'!TABLE_DATE_IMPLEMENTED_1</vt:lpstr>
      <vt:lpstr>'x-805'!TABLE_DATE_IMPLEMENTED_1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'x-812'!TABLE_DATE_IMPLEMENTED_1</vt:lpstr>
      <vt:lpstr>'x-813'!TABLE_DATE_IMPLEMENTED_1</vt:lpstr>
      <vt:lpstr>'x-814'!TABLE_DATE_IMPLEMENTED_1</vt:lpstr>
      <vt:lpstr>'x-815'!TABLE_DATE_IMPLEMENTED_1</vt:lpstr>
      <vt:lpstr>'x-817'!TABLE_DATE_IMPLEMENTED_1</vt:lpstr>
      <vt:lpstr>'x-818'!TABLE_DATE_IMPLEMENTED_1</vt:lpstr>
      <vt:lpstr>'x-819'!TABLE_DATE_IMPLEMENTED_1</vt:lpstr>
      <vt:lpstr>'x-820'!TABLE_DATE_IMPLEMENTED_1</vt:lpstr>
      <vt:lpstr>'x-821'!TABLE_DATE_IMPLEMENTED_1</vt:lpstr>
      <vt:lpstr>'x-822'!TABLE_DATE_IMPLEMENTED_1</vt:lpstr>
      <vt:lpstr>'x-823'!TABLE_DATE_IMPLEMENTED_1</vt:lpstr>
      <vt:lpstr>'x-824'!TABLE_DATE_IMPLEMENTED_1</vt:lpstr>
      <vt:lpstr>'x-825'!TABLE_DATE_IMPLEMENTED_1</vt:lpstr>
      <vt:lpstr>'x-826'!TABLE_DATE_IMPLEMENTED_1</vt:lpstr>
      <vt:lpstr>'x-827'!TABLE_DATE_IMPLEMENTED_1</vt:lpstr>
      <vt:lpstr>'x-204'!TABLE_DATE_IMPLEMENTED_2</vt:lpstr>
      <vt:lpstr>'x-403'!TABLE_DATE_IMPLEMENTED_2</vt:lpstr>
      <vt:lpstr>'x-404'!TABLE_DATE_IMPLEMENTED_2</vt:lpstr>
      <vt:lpstr>'x-409'!TABLE_DATE_IMPLEMENTED_2</vt:lpstr>
      <vt:lpstr>'x-410'!TABLE_DATE_IMPLEMENTED_2</vt:lpstr>
      <vt:lpstr>'x-415'!TABLE_DATE_IMPLEMENTED_2</vt:lpstr>
      <vt:lpstr>'x-810'!TABLE_DATE_IMPLEMENTED_2</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'x-214'!TABLE_DATE_ISSUED</vt:lpstr>
      <vt:lpstr>'x-215'!TABLE_DATE_ISSUED</vt:lpstr>
      <vt:lpstr>'x-216'!TABLE_DATE_ISSUED</vt:lpstr>
      <vt:lpstr>'x-217'!TABLE_DATE_ISSUED</vt:lpstr>
      <vt:lpstr>'x-218'!TABLE_DATE_ISSUED</vt:lpstr>
      <vt:lpstr>'x-219'!TABLE_DATE_ISSUED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'x-408'!TABLE_DATE_ISSUED</vt:lpstr>
      <vt:lpstr>'x-409'!TABLE_DATE_ISSUED</vt:lpstr>
      <vt:lpstr>'x-410'!TABLE_DATE_ISSUED</vt:lpstr>
      <vt:lpstr>'x-411'!TABLE_DATE_ISSUED</vt:lpstr>
      <vt:lpstr>'x-412'!TABLE_DATE_ISSUED</vt:lpstr>
      <vt:lpstr>'x-413'!TABLE_DATE_ISSUED</vt:lpstr>
      <vt:lpstr>'x-414'!TABLE_DATE_ISSUED</vt:lpstr>
      <vt:lpstr>'x-415'!TABLE_DATE_ISSUED</vt:lpstr>
      <vt:lpstr>'x-416'!TABLE_DATE_ISSUED</vt:lpstr>
      <vt:lpstr>'x-417'!TABLE_DATE_ISSUED</vt:lpstr>
      <vt:lpstr>'x-418'!TABLE_DATE_ISSUED</vt:lpstr>
      <vt:lpstr>'x-419'!TABLE_DATE_ISSUED</vt:lpstr>
      <vt:lpstr>'x-420'!TABLE_DATE_ISSUED</vt:lpstr>
      <vt:lpstr>'x-421'!TABLE_DATE_ISSUED</vt:lpstr>
      <vt:lpstr>'x-422'!TABLE_DATE_ISSUED</vt:lpstr>
      <vt:lpstr>'x-423'!TABLE_DATE_ISSUED</vt:lpstr>
      <vt:lpstr>'x-424'!TABLE_DATE_ISSUED</vt:lpstr>
      <vt:lpstr>'x-501'!TABLE_DATE_ISSUED</vt:lpstr>
      <vt:lpstr>'x-502'!TABLE_DATE_ISSUED</vt:lpstr>
      <vt:lpstr>'x-503'!TABLE_DATE_ISSUED</vt:lpstr>
      <vt:lpstr>'x-504'!TABLE_DATE_ISSUED</vt:lpstr>
      <vt:lpstr>'x-505'!TABLE_DATE_ISSUED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'x-703'!TABLE_DATE_ISSUED</vt:lpstr>
      <vt:lpstr>'x-704'!TABLE_DATE_ISSUED</vt:lpstr>
      <vt:lpstr>'x-705'!TABLE_DATE_ISSUED</vt:lpstr>
      <vt:lpstr>'x-706'!TABLE_DATE_ISSUED</vt:lpstr>
      <vt:lpstr>'x-707'!TABLE_DATE_ISSUED</vt:lpstr>
      <vt:lpstr>'x-708'!TABLE_DATE_ISSUED</vt:lpstr>
      <vt:lpstr>'x-709'!TABLE_DATE_ISSUED</vt:lpstr>
      <vt:lpstr>'x-710'!TABLE_DATE_ISSUED</vt:lpstr>
      <vt:lpstr>'x-711'!TABLE_DATE_ISSUED</vt:lpstr>
      <vt:lpstr>'x-712'!TABLE_DATE_ISSUED</vt:lpstr>
      <vt:lpstr>'x-713'!TABLE_DATE_ISSUED</vt:lpstr>
      <vt:lpstr>'x-714'!TABLE_DATE_ISSUED</vt:lpstr>
      <vt:lpstr>'x-715'!TABLE_DATE_ISSUED</vt:lpstr>
      <vt:lpstr>'x-716'!TABLE_DATE_ISSUED</vt:lpstr>
      <vt:lpstr>'x-717'!TABLE_DATE_ISSUED</vt:lpstr>
      <vt:lpstr>'x-718'!TABLE_DATE_ISSUED</vt:lpstr>
      <vt:lpstr>'x-719'!TABLE_DATE_ISSUED</vt:lpstr>
      <vt:lpstr>'x-720'!TABLE_DATE_ISSUED</vt:lpstr>
      <vt:lpstr>'x-801'!TABLE_DATE_ISSUED</vt:lpstr>
      <vt:lpstr>'x-802'!TABLE_DATE_ISSUED</vt:lpstr>
      <vt:lpstr>'x-803'!TABLE_DATE_ISSUED</vt:lpstr>
      <vt:lpstr>'x-804'!TABLE_DATE_ISSUED</vt:lpstr>
      <vt:lpstr>'x-805'!TABLE_DATE_ISSUED</vt:lpstr>
      <vt:lpstr>'x-806'!TABLE_DATE_ISSUED</vt:lpstr>
      <vt:lpstr>'x-807'!TABLE_DATE_ISSUED</vt:lpstr>
      <vt:lpstr>'x-808'!TABLE_DATE_ISSUED</vt:lpstr>
      <vt:lpstr>'x-809'!TABLE_DATE_ISSUED</vt:lpstr>
      <vt:lpstr>'x-810'!TABLE_DATE_ISSUED</vt:lpstr>
      <vt:lpstr>'x-811'!TABLE_DATE_ISSUED</vt:lpstr>
      <vt:lpstr>'x-812'!TABLE_DATE_ISSUED</vt:lpstr>
      <vt:lpstr>'x-813'!TABLE_DATE_ISSUED</vt:lpstr>
      <vt:lpstr>'x-814'!TABLE_DATE_ISSUED</vt:lpstr>
      <vt:lpstr>'x-815'!TABLE_DATE_ISSUED</vt:lpstr>
      <vt:lpstr>'x-817'!TABLE_DATE_ISSUED</vt:lpstr>
      <vt:lpstr>'x-818'!TABLE_DATE_ISSUED</vt:lpstr>
      <vt:lpstr>'x-819'!TABLE_DATE_ISSUED</vt:lpstr>
      <vt:lpstr>'x-820'!TABLE_DATE_ISSUED</vt:lpstr>
      <vt:lpstr>'x-821'!TABLE_DATE_ISSUED</vt:lpstr>
      <vt:lpstr>'x-822'!TABLE_DATE_ISSUED</vt:lpstr>
      <vt:lpstr>'x-823'!TABLE_DATE_ISSUED</vt:lpstr>
      <vt:lpstr>'x-824'!TABLE_DATE_ISSUED</vt:lpstr>
      <vt:lpstr>'x-825'!TABLE_DATE_ISSUED</vt:lpstr>
      <vt:lpstr>'x-826'!TABLE_DATE_ISSUED</vt:lpstr>
      <vt:lpstr>'x-827'!TABLE_DATE_ISSUED</vt:lpstr>
      <vt:lpstr>TABLE_DATE_ISSUED</vt:lpstr>
      <vt:lpstr>'x-101'!table_date_issued_1</vt:lpstr>
      <vt:lpstr>'x-102'!table_date_issued_1</vt:lpstr>
      <vt:lpstr>'x-103'!table_date_issued_1</vt:lpstr>
      <vt:lpstr>'x-104'!table_date_issued_1</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'x-214'!TABLE_DATE_ISSUED_1</vt:lpstr>
      <vt:lpstr>'x-215'!TABLE_DATE_ISSUED_1</vt:lpstr>
      <vt:lpstr>'x-216'!TABLE_DATE_ISSUED_1</vt:lpstr>
      <vt:lpstr>'x-217'!TABLE_DATE_ISSUED_1</vt:lpstr>
      <vt:lpstr>'x-218'!TABLE_DATE_ISSUED_1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'x-501'!TABLE_DATE_ISSUED_1</vt:lpstr>
      <vt:lpstr>'x-502'!TABLE_DATE_ISSUED_1</vt:lpstr>
      <vt:lpstr>'x-503'!TABLE_DATE_ISSUED_1</vt:lpstr>
      <vt:lpstr>'x-504'!TABLE_DATE_ISSUED_1</vt:lpstr>
      <vt:lpstr>'x-505'!TABLE_DATE_ISSUED_1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'x-804'!TABLE_DATE_ISSUED_1</vt:lpstr>
      <vt:lpstr>'x-805'!TABLE_DATE_ISSUED_1</vt:lpstr>
      <vt:lpstr>'x-806'!TABLE_DATE_ISSUED_1</vt:lpstr>
      <vt:lpstr>'x-807'!TABLE_DATE_ISSUED_1</vt:lpstr>
      <vt:lpstr>'x-808'!TABLE_DATE_ISSUED_1</vt:lpstr>
      <vt:lpstr>'x-809'!TABLE_DATE_ISSUED_1</vt:lpstr>
      <vt:lpstr>'x-810'!TABLE_DATE_ISSUED_1</vt:lpstr>
      <vt:lpstr>'x-811'!TABLE_DATE_ISSUED_1</vt:lpstr>
      <vt:lpstr>'x-812'!TABLE_DATE_ISSUED_1</vt:lpstr>
      <vt:lpstr>'x-813'!TABLE_DATE_ISSUED_1</vt:lpstr>
      <vt:lpstr>'x-814'!TABLE_DATE_ISSUED_1</vt:lpstr>
      <vt:lpstr>'x-815'!TABLE_DATE_ISSUED_1</vt:lpstr>
      <vt:lpstr>'x-817'!TABLE_DATE_ISSUED_1</vt:lpstr>
      <vt:lpstr>'x-818'!TABLE_DATE_ISSUED_1</vt:lpstr>
      <vt:lpstr>'x-819'!TABLE_DATE_ISSUED_1</vt:lpstr>
      <vt:lpstr>'x-820'!TABLE_DATE_ISSUED_1</vt:lpstr>
      <vt:lpstr>'x-821'!TABLE_DATE_ISSUED_1</vt:lpstr>
      <vt:lpstr>'x-822'!TABLE_DATE_ISSUED_1</vt:lpstr>
      <vt:lpstr>'x-823'!TABLE_DATE_ISSUED_1</vt:lpstr>
      <vt:lpstr>'x-824'!TABLE_DATE_ISSUED_1</vt:lpstr>
      <vt:lpstr>'x-825'!TABLE_DATE_ISSUED_1</vt:lpstr>
      <vt:lpstr>'x-826'!TABLE_DATE_ISSUED_1</vt:lpstr>
      <vt:lpstr>'x-827'!TABLE_DATE_ISSUED_1</vt:lpstr>
      <vt:lpstr>'x-204'!TABLE_DATE_ISSUED_2</vt:lpstr>
      <vt:lpstr>'x-403'!TABLE_DATE_ISSUED_2</vt:lpstr>
      <vt:lpstr>'x-404'!TABLE_DATE_ISSUED_2</vt:lpstr>
      <vt:lpstr>'x-409'!TABLE_DATE_ISSUED_2</vt:lpstr>
      <vt:lpstr>'x-410'!TABLE_DATE_ISSUED_2</vt:lpstr>
      <vt:lpstr>'x-415'!TABLE_DATE_ISSUED_2</vt:lpstr>
      <vt:lpstr>'x-810'!TABLE_DATE_ISSUED_2</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'x-214'!TABLE_DESCRIPTION</vt:lpstr>
      <vt:lpstr>'x-215'!TABLE_DESCRIPTION</vt:lpstr>
      <vt:lpstr>'x-216'!TABLE_DESCRIPTION</vt:lpstr>
      <vt:lpstr>'x-217'!TABLE_DESCRIPTION</vt:lpstr>
      <vt:lpstr>'x-218'!TABLE_DESCRIPTION</vt:lpstr>
      <vt:lpstr>'x-219'!TABLE_DESCRIPTION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'x-408'!TABLE_DESCRIPTION</vt:lpstr>
      <vt:lpstr>'x-409'!TABLE_DESCRIPTION</vt:lpstr>
      <vt:lpstr>'x-410'!TABLE_DESCRIPTION</vt:lpstr>
      <vt:lpstr>'x-411'!TABLE_DESCRIPTION</vt:lpstr>
      <vt:lpstr>'x-412'!TABLE_DESCRIPTION</vt:lpstr>
      <vt:lpstr>'x-413'!TABLE_DESCRIPTION</vt:lpstr>
      <vt:lpstr>'x-414'!TABLE_DESCRIPTION</vt:lpstr>
      <vt:lpstr>'x-415'!TABLE_DESCRIPTION</vt:lpstr>
      <vt:lpstr>'x-416'!TABLE_DESCRIPTION</vt:lpstr>
      <vt:lpstr>'x-417'!TABLE_DESCRIPTION</vt:lpstr>
      <vt:lpstr>'x-418'!TABLE_DESCRIPTION</vt:lpstr>
      <vt:lpstr>'x-419'!TABLE_DESCRIPTION</vt:lpstr>
      <vt:lpstr>'x-420'!TABLE_DESCRIPTION</vt:lpstr>
      <vt:lpstr>'x-421'!TABLE_DESCRIPTION</vt:lpstr>
      <vt:lpstr>'x-422'!TABLE_DESCRIPTION</vt:lpstr>
      <vt:lpstr>'x-423'!TABLE_DESCRIPTION</vt:lpstr>
      <vt:lpstr>'x-424'!TABLE_DESCRIPTION</vt:lpstr>
      <vt:lpstr>'x-501'!TABLE_DESCRIPTION</vt:lpstr>
      <vt:lpstr>'x-502'!TABLE_DESCRIPTION</vt:lpstr>
      <vt:lpstr>'x-503'!TABLE_DESCRIPTION</vt:lpstr>
      <vt:lpstr>'x-504'!TABLE_DESCRIPTION</vt:lpstr>
      <vt:lpstr>'x-505'!TABLE_DESCRIPTION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'x-703'!TABLE_DESCRIPTION</vt:lpstr>
      <vt:lpstr>'x-704'!TABLE_DESCRIPTION</vt:lpstr>
      <vt:lpstr>'x-705'!TABLE_DESCRIPTION</vt:lpstr>
      <vt:lpstr>'x-706'!TABLE_DESCRIPTION</vt:lpstr>
      <vt:lpstr>'x-707'!TABLE_DESCRIPTION</vt:lpstr>
      <vt:lpstr>'x-708'!TABLE_DESCRIPTION</vt:lpstr>
      <vt:lpstr>'x-709'!TABLE_DESCRIPTION</vt:lpstr>
      <vt:lpstr>'x-710'!TABLE_DESCRIPTION</vt:lpstr>
      <vt:lpstr>'x-711'!TABLE_DESCRIPTION</vt:lpstr>
      <vt:lpstr>'x-712'!TABLE_DESCRIPTION</vt:lpstr>
      <vt:lpstr>'x-713'!TABLE_DESCRIPTION</vt:lpstr>
      <vt:lpstr>'x-714'!TABLE_DESCRIPTION</vt:lpstr>
      <vt:lpstr>'x-715'!TABLE_DESCRIPTION</vt:lpstr>
      <vt:lpstr>'x-716'!TABLE_DESCRIPTION</vt:lpstr>
      <vt:lpstr>'x-717'!TABLE_DESCRIPTION</vt:lpstr>
      <vt:lpstr>'x-718'!TABLE_DESCRIPTION</vt:lpstr>
      <vt:lpstr>'x-719'!TABLE_DESCRIPTION</vt:lpstr>
      <vt:lpstr>'x-720'!TABLE_DESCRIPTION</vt:lpstr>
      <vt:lpstr>'x-801'!TABLE_DESCRIPTION</vt:lpstr>
      <vt:lpstr>'x-802'!TABLE_DESCRIPTION</vt:lpstr>
      <vt:lpstr>'x-803'!TABLE_DESCRIPTION</vt:lpstr>
      <vt:lpstr>'x-804'!TABLE_DESCRIPTION</vt:lpstr>
      <vt:lpstr>'x-805'!TABLE_DESCRIPTION</vt:lpstr>
      <vt:lpstr>'x-806'!TABLE_DESCRIPTION</vt:lpstr>
      <vt:lpstr>'x-807'!TABLE_DESCRIPTION</vt:lpstr>
      <vt:lpstr>'x-808'!TABLE_DESCRIPTION</vt:lpstr>
      <vt:lpstr>'x-809'!TABLE_DESCRIPTION</vt:lpstr>
      <vt:lpstr>'x-810'!TABLE_DESCRIPTION</vt:lpstr>
      <vt:lpstr>'x-811'!TABLE_DESCRIPTION</vt:lpstr>
      <vt:lpstr>'x-812'!TABLE_DESCRIPTION</vt:lpstr>
      <vt:lpstr>'x-813'!TABLE_DESCRIPTION</vt:lpstr>
      <vt:lpstr>'x-814'!TABLE_DESCRIPTION</vt:lpstr>
      <vt:lpstr>'x-815'!TABLE_DESCRIPTION</vt:lpstr>
      <vt:lpstr>'x-817'!TABLE_DESCRIPTION</vt:lpstr>
      <vt:lpstr>'x-818'!TABLE_DESCRIPTION</vt:lpstr>
      <vt:lpstr>'x-819'!TABLE_DESCRIPTION</vt:lpstr>
      <vt:lpstr>'x-820'!TABLE_DESCRIPTION</vt:lpstr>
      <vt:lpstr>'x-821'!TABLE_DESCRIPTION</vt:lpstr>
      <vt:lpstr>'x-822'!TABLE_DESCRIPTION</vt:lpstr>
      <vt:lpstr>'x-823'!TABLE_DESCRIPTION</vt:lpstr>
      <vt:lpstr>'x-824'!TABLE_DESCRIPTION</vt:lpstr>
      <vt:lpstr>'x-825'!TABLE_DESCRIPTION</vt:lpstr>
      <vt:lpstr>'x-826'!TABLE_DESCRIPTION</vt:lpstr>
      <vt:lpstr>'x-827'!TABLE_DESCRIPTION</vt:lpstr>
      <vt:lpstr>TABLE_DESCRIPTION</vt:lpstr>
      <vt:lpstr>'x-101'!table_Description_1</vt:lpstr>
      <vt:lpstr>'x-102'!table_description_1</vt:lpstr>
      <vt:lpstr>'x-103'!table_Description_1</vt:lpstr>
      <vt:lpstr>'x-104'!table_Description_1</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'x-214'!TABLE_DESCRIPTION_1</vt:lpstr>
      <vt:lpstr>'x-215'!TABLE_DESCRIPTION_1</vt:lpstr>
      <vt:lpstr>'x-216'!TABLE_DESCRIPTION_1</vt:lpstr>
      <vt:lpstr>'x-217'!TABLE_DESCRIPTION_1</vt:lpstr>
      <vt:lpstr>'x-218'!TABLE_DESCRIPTION_1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'x-501'!TABLE_DESCRIPTION_1</vt:lpstr>
      <vt:lpstr>'x-502'!TABLE_DESCRIPTION_1</vt:lpstr>
      <vt:lpstr>'x-503'!TABLE_DESCRIPTION_1</vt:lpstr>
      <vt:lpstr>'x-504'!TABLE_DESCRIPTION_1</vt:lpstr>
      <vt:lpstr>'x-505'!TABLE_DESCRIPTION_1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'x-804'!TABLE_DESCRIPTION_1</vt:lpstr>
      <vt:lpstr>'x-805'!TABLE_DESCRIPTION_1</vt:lpstr>
      <vt:lpstr>'x-806'!TABLE_DESCRIPTION_1</vt:lpstr>
      <vt:lpstr>'x-807'!TABLE_DESCRIPTION_1</vt:lpstr>
      <vt:lpstr>'x-808'!TABLE_DESCRIPTION_1</vt:lpstr>
      <vt:lpstr>'x-809'!TABLE_DESCRIPTION_1</vt:lpstr>
      <vt:lpstr>'x-810'!TABLE_DESCRIPTION_1</vt:lpstr>
      <vt:lpstr>'x-811'!TABLE_DESCRIPTION_1</vt:lpstr>
      <vt:lpstr>'x-812'!TABLE_DESCRIPTION_1</vt:lpstr>
      <vt:lpstr>'x-813'!TABLE_DESCRIPTION_1</vt:lpstr>
      <vt:lpstr>'x-814'!TABLE_DESCRIPTION_1</vt:lpstr>
      <vt:lpstr>'x-815'!TABLE_DESCRIPTION_1</vt:lpstr>
      <vt:lpstr>'x-817'!TABLE_DESCRIPTION_1</vt:lpstr>
      <vt:lpstr>'x-818'!TABLE_DESCRIPTION_1</vt:lpstr>
      <vt:lpstr>'x-819'!TABLE_DESCRIPTION_1</vt:lpstr>
      <vt:lpstr>'x-820'!TABLE_DESCRIPTION_1</vt:lpstr>
      <vt:lpstr>'x-821'!TABLE_DESCRIPTION_1</vt:lpstr>
      <vt:lpstr>'x-822'!TABLE_DESCRIPTION_1</vt:lpstr>
      <vt:lpstr>'x-823'!TABLE_DESCRIPTION_1</vt:lpstr>
      <vt:lpstr>'x-824'!TABLE_DESCRIPTION_1</vt:lpstr>
      <vt:lpstr>'x-825'!TABLE_DESCRIPTION_1</vt:lpstr>
      <vt:lpstr>'x-826'!TABLE_DESCRIPTION_1</vt:lpstr>
      <vt:lpstr>'x-827'!TABLE_DESCRIPTION_1</vt:lpstr>
      <vt:lpstr>'x-204'!TABLE_DESCRIPTION_2</vt:lpstr>
      <vt:lpstr>'x-403'!TABLE_DESCRIPTION_2</vt:lpstr>
      <vt:lpstr>'x-404'!TABLE_DESCRIPTION_2</vt:lpstr>
      <vt:lpstr>'x-409'!TABLE_DESCRIPTION_2</vt:lpstr>
      <vt:lpstr>'x-410'!TABLE_DESCRIPTION_2</vt:lpstr>
      <vt:lpstr>'x-415'!TABLE_DESCRIPTION_2</vt:lpstr>
      <vt:lpstr>'x-810'!TABLE_DESCRIPTION_2</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'x-214'!TABLE_FACTOR_STATUS</vt:lpstr>
      <vt:lpstr>'x-215'!TABLE_FACTOR_STATUS</vt:lpstr>
      <vt:lpstr>'x-216'!TABLE_FACTOR_STATUS</vt:lpstr>
      <vt:lpstr>'x-217'!TABLE_FACTOR_STATUS</vt:lpstr>
      <vt:lpstr>'x-218'!TABLE_FACTOR_STATUS</vt:lpstr>
      <vt:lpstr>'x-219'!TABLE_FACTOR_STATUS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'x-408'!TABLE_FACTOR_STATUS</vt:lpstr>
      <vt:lpstr>'x-409'!TABLE_FACTOR_STATUS</vt:lpstr>
      <vt:lpstr>'x-410'!TABLE_FACTOR_STATUS</vt:lpstr>
      <vt:lpstr>'x-411'!TABLE_FACTOR_STATUS</vt:lpstr>
      <vt:lpstr>'x-412'!TABLE_FACTOR_STATUS</vt:lpstr>
      <vt:lpstr>'x-413'!TABLE_FACTOR_STATUS</vt:lpstr>
      <vt:lpstr>'x-414'!TABLE_FACTOR_STATUS</vt:lpstr>
      <vt:lpstr>'x-415'!TABLE_FACTOR_STATUS</vt:lpstr>
      <vt:lpstr>'x-416'!TABLE_FACTOR_STATUS</vt:lpstr>
      <vt:lpstr>'x-417'!TABLE_FACTOR_STATUS</vt:lpstr>
      <vt:lpstr>'x-418'!TABLE_FACTOR_STATUS</vt:lpstr>
      <vt:lpstr>'x-419'!TABLE_FACTOR_STATUS</vt:lpstr>
      <vt:lpstr>'x-420'!TABLE_FACTOR_STATUS</vt:lpstr>
      <vt:lpstr>'x-421'!TABLE_FACTOR_STATUS</vt:lpstr>
      <vt:lpstr>'x-422'!TABLE_FACTOR_STATUS</vt:lpstr>
      <vt:lpstr>'x-423'!TABLE_FACTOR_STATUS</vt:lpstr>
      <vt:lpstr>'x-424'!TABLE_FACTOR_STATUS</vt:lpstr>
      <vt:lpstr>'x-501'!TABLE_FACTOR_STATUS</vt:lpstr>
      <vt:lpstr>'x-502'!TABLE_FACTOR_STATUS</vt:lpstr>
      <vt:lpstr>'x-503'!TABLE_FACTOR_STATUS</vt:lpstr>
      <vt:lpstr>'x-504'!TABLE_FACTOR_STATUS</vt:lpstr>
      <vt:lpstr>'x-505'!TABLE_FACTOR_STATUS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'x-703'!TABLE_FACTOR_STATUS</vt:lpstr>
      <vt:lpstr>'x-704'!TABLE_FACTOR_STATUS</vt:lpstr>
      <vt:lpstr>'x-705'!TABLE_FACTOR_STATUS</vt:lpstr>
      <vt:lpstr>'x-706'!TABLE_FACTOR_STATUS</vt:lpstr>
      <vt:lpstr>'x-707'!TABLE_FACTOR_STATUS</vt:lpstr>
      <vt:lpstr>'x-708'!TABLE_FACTOR_STATUS</vt:lpstr>
      <vt:lpstr>'x-709'!TABLE_FACTOR_STATUS</vt:lpstr>
      <vt:lpstr>'x-710'!TABLE_FACTOR_STATUS</vt:lpstr>
      <vt:lpstr>'x-711'!TABLE_FACTOR_STATUS</vt:lpstr>
      <vt:lpstr>'x-712'!TABLE_FACTOR_STATUS</vt:lpstr>
      <vt:lpstr>'x-713'!TABLE_FACTOR_STATUS</vt:lpstr>
      <vt:lpstr>'x-714'!TABLE_FACTOR_STATUS</vt:lpstr>
      <vt:lpstr>'x-715'!TABLE_FACTOR_STATUS</vt:lpstr>
      <vt:lpstr>'x-716'!TABLE_FACTOR_STATUS</vt:lpstr>
      <vt:lpstr>'x-717'!TABLE_FACTOR_STATUS</vt:lpstr>
      <vt:lpstr>'x-718'!TABLE_FACTOR_STATUS</vt:lpstr>
      <vt:lpstr>'x-719'!TABLE_FACTOR_STATUS</vt:lpstr>
      <vt:lpstr>'x-720'!TABLE_FACTOR_STATUS</vt:lpstr>
      <vt:lpstr>'x-801'!TABLE_FACTOR_STATUS</vt:lpstr>
      <vt:lpstr>'x-802'!TABLE_FACTOR_STATUS</vt:lpstr>
      <vt:lpstr>'x-803'!TABLE_FACTOR_STATUS</vt:lpstr>
      <vt:lpstr>'x-804'!TABLE_FACTOR_STATUS</vt:lpstr>
      <vt:lpstr>'x-805'!TABLE_FACTOR_STATUS</vt:lpstr>
      <vt:lpstr>'x-806'!TABLE_FACTOR_STATUS</vt:lpstr>
      <vt:lpstr>'x-807'!TABLE_FACTOR_STATUS</vt:lpstr>
      <vt:lpstr>'x-808'!TABLE_FACTOR_STATUS</vt:lpstr>
      <vt:lpstr>'x-809'!TABLE_FACTOR_STATUS</vt:lpstr>
      <vt:lpstr>'x-810'!TABLE_FACTOR_STATUS</vt:lpstr>
      <vt:lpstr>'x-811'!TABLE_FACTOR_STATUS</vt:lpstr>
      <vt:lpstr>'x-812'!TABLE_FACTOR_STATUS</vt:lpstr>
      <vt:lpstr>'x-813'!TABLE_FACTOR_STATUS</vt:lpstr>
      <vt:lpstr>'x-814'!TABLE_FACTOR_STATUS</vt:lpstr>
      <vt:lpstr>'x-815'!TABLE_FACTOR_STATUS</vt:lpstr>
      <vt:lpstr>'x-817'!TABLE_FACTOR_STATUS</vt:lpstr>
      <vt:lpstr>'x-818'!TABLE_FACTOR_STATUS</vt:lpstr>
      <vt:lpstr>'x-819'!TABLE_FACTOR_STATUS</vt:lpstr>
      <vt:lpstr>'x-820'!TABLE_FACTOR_STATUS</vt:lpstr>
      <vt:lpstr>'x-821'!TABLE_FACTOR_STATUS</vt:lpstr>
      <vt:lpstr>'x-822'!TABLE_FACTOR_STATUS</vt:lpstr>
      <vt:lpstr>'x-823'!TABLE_FACTOR_STATUS</vt:lpstr>
      <vt:lpstr>'x-824'!TABLE_FACTOR_STATUS</vt:lpstr>
      <vt:lpstr>'x-825'!TABLE_FACTOR_STATUS</vt:lpstr>
      <vt:lpstr>'x-826'!TABLE_FACTOR_STATUS</vt:lpstr>
      <vt:lpstr>'x-827'!TABLE_FACTOR_STATUS</vt:lpstr>
      <vt:lpstr>TABLE_FACTOR_STATUS</vt:lpstr>
      <vt:lpstr>'x-101'!table_factor_status_1</vt:lpstr>
      <vt:lpstr>'x-102'!table_factor_status_1</vt:lpstr>
      <vt:lpstr>'x-103'!table_factor_status_1</vt:lpstr>
      <vt:lpstr>'x-104'!table_factor_status_1</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'x-214'!TABLE_FACTOR_STATUS_1</vt:lpstr>
      <vt:lpstr>'x-215'!TABLE_FACTOR_STATUS_1</vt:lpstr>
      <vt:lpstr>'x-216'!TABLE_FACTOR_STATUS_1</vt:lpstr>
      <vt:lpstr>'x-217'!TABLE_FACTOR_STATUS_1</vt:lpstr>
      <vt:lpstr>'x-218'!TABLE_FACTOR_STATUS_1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'x-501'!TABLE_FACTOR_STATUS_1</vt:lpstr>
      <vt:lpstr>'x-502'!TABLE_FACTOR_STATUS_1</vt:lpstr>
      <vt:lpstr>'x-503'!TABLE_FACTOR_STATUS_1</vt:lpstr>
      <vt:lpstr>'x-504'!TABLE_FACTOR_STATUS_1</vt:lpstr>
      <vt:lpstr>'x-505'!TABLE_FACTOR_STATUS_1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'x-804'!TABLE_FACTOR_STATUS_1</vt:lpstr>
      <vt:lpstr>'x-805'!TABLE_FACTOR_STATUS_1</vt:lpstr>
      <vt:lpstr>'x-806'!TABLE_FACTOR_STATUS_1</vt:lpstr>
      <vt:lpstr>'x-807'!TABLE_FACTOR_STATUS_1</vt:lpstr>
      <vt:lpstr>'x-808'!TABLE_FACTOR_STATUS_1</vt:lpstr>
      <vt:lpstr>'x-809'!TABLE_FACTOR_STATUS_1</vt:lpstr>
      <vt:lpstr>'x-810'!TABLE_FACTOR_STATUS_1</vt:lpstr>
      <vt:lpstr>'x-811'!TABLE_FACTOR_STATUS_1</vt:lpstr>
      <vt:lpstr>'x-812'!TABLE_FACTOR_STATUS_1</vt:lpstr>
      <vt:lpstr>'x-813'!TABLE_FACTOR_STATUS_1</vt:lpstr>
      <vt:lpstr>'x-814'!TABLE_FACTOR_STATUS_1</vt:lpstr>
      <vt:lpstr>'x-815'!TABLE_FACTOR_STATUS_1</vt:lpstr>
      <vt:lpstr>'x-817'!TABLE_FACTOR_STATUS_1</vt:lpstr>
      <vt:lpstr>'x-818'!TABLE_FACTOR_STATUS_1</vt:lpstr>
      <vt:lpstr>'x-819'!TABLE_FACTOR_STATUS_1</vt:lpstr>
      <vt:lpstr>'x-820'!TABLE_FACTOR_STATUS_1</vt:lpstr>
      <vt:lpstr>'x-821'!TABLE_FACTOR_STATUS_1</vt:lpstr>
      <vt:lpstr>'x-822'!TABLE_FACTOR_STATUS_1</vt:lpstr>
      <vt:lpstr>'x-823'!TABLE_FACTOR_STATUS_1</vt:lpstr>
      <vt:lpstr>'x-824'!TABLE_FACTOR_STATUS_1</vt:lpstr>
      <vt:lpstr>'x-825'!TABLE_FACTOR_STATUS_1</vt:lpstr>
      <vt:lpstr>'x-826'!TABLE_FACTOR_STATUS_1</vt:lpstr>
      <vt:lpstr>'x-827'!TABLE_FACTOR_STATUS_1</vt:lpstr>
      <vt:lpstr>'x-204'!TABLE_FACTOR_STATUS_2</vt:lpstr>
      <vt:lpstr>'x-403'!TABLE_FACTOR_STATUS_2</vt:lpstr>
      <vt:lpstr>'x-404'!TABLE_FACTOR_STATUS_2</vt:lpstr>
      <vt:lpstr>'x-409'!TABLE_FACTOR_STATUS_2</vt:lpstr>
      <vt:lpstr>'x-410'!TABLE_FACTOR_STATUS_2</vt:lpstr>
      <vt:lpstr>'x-415'!TABLE_FACTOR_STATUS_2</vt:lpstr>
      <vt:lpstr>'x-810'!TABLE_FACTOR_STATUS_2</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'x-214'!TABLE_FACTOR_TYPE</vt:lpstr>
      <vt:lpstr>'x-215'!TABLE_FACTOR_TYPE</vt:lpstr>
      <vt:lpstr>'x-216'!TABLE_FACTOR_TYPE</vt:lpstr>
      <vt:lpstr>'x-217'!TABLE_FACTOR_TYPE</vt:lpstr>
      <vt:lpstr>'x-218'!TABLE_FACTOR_TYPE</vt:lpstr>
      <vt:lpstr>'x-219'!TABLE_FACTOR_TYPE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'x-408'!TABLE_FACTOR_TYPE</vt:lpstr>
      <vt:lpstr>'x-409'!TABLE_FACTOR_TYPE</vt:lpstr>
      <vt:lpstr>'x-410'!TABLE_FACTOR_TYPE</vt:lpstr>
      <vt:lpstr>'x-411'!TABLE_FACTOR_TYPE</vt:lpstr>
      <vt:lpstr>'x-412'!TABLE_FACTOR_TYPE</vt:lpstr>
      <vt:lpstr>'x-413'!TABLE_FACTOR_TYPE</vt:lpstr>
      <vt:lpstr>'x-414'!TABLE_FACTOR_TYPE</vt:lpstr>
      <vt:lpstr>'x-415'!TABLE_FACTOR_TYPE</vt:lpstr>
      <vt:lpstr>'x-416'!TABLE_FACTOR_TYPE</vt:lpstr>
      <vt:lpstr>'x-417'!TABLE_FACTOR_TYPE</vt:lpstr>
      <vt:lpstr>'x-418'!TABLE_FACTOR_TYPE</vt:lpstr>
      <vt:lpstr>'x-419'!TABLE_FACTOR_TYPE</vt:lpstr>
      <vt:lpstr>'x-420'!TABLE_FACTOR_TYPE</vt:lpstr>
      <vt:lpstr>'x-421'!TABLE_FACTOR_TYPE</vt:lpstr>
      <vt:lpstr>'x-422'!TABLE_FACTOR_TYPE</vt:lpstr>
      <vt:lpstr>'x-423'!TABLE_FACTOR_TYPE</vt:lpstr>
      <vt:lpstr>'x-424'!TABLE_FACTOR_TYPE</vt:lpstr>
      <vt:lpstr>'x-501'!TABLE_FACTOR_TYPE</vt:lpstr>
      <vt:lpstr>'x-502'!TABLE_FACTOR_TYPE</vt:lpstr>
      <vt:lpstr>'x-503'!TABLE_FACTOR_TYPE</vt:lpstr>
      <vt:lpstr>'x-504'!TABLE_FACTOR_TYPE</vt:lpstr>
      <vt:lpstr>'x-505'!TABLE_FACTOR_TYPE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'x-703'!TABLE_FACTOR_TYPE</vt:lpstr>
      <vt:lpstr>'x-704'!TABLE_FACTOR_TYPE</vt:lpstr>
      <vt:lpstr>'x-705'!TABLE_FACTOR_TYPE</vt:lpstr>
      <vt:lpstr>'x-706'!TABLE_FACTOR_TYPE</vt:lpstr>
      <vt:lpstr>'x-707'!TABLE_FACTOR_TYPE</vt:lpstr>
      <vt:lpstr>'x-708'!TABLE_FACTOR_TYPE</vt:lpstr>
      <vt:lpstr>'x-709'!TABLE_FACTOR_TYPE</vt:lpstr>
      <vt:lpstr>'x-710'!TABLE_FACTOR_TYPE</vt:lpstr>
      <vt:lpstr>'x-711'!TABLE_FACTOR_TYPE</vt:lpstr>
      <vt:lpstr>'x-712'!TABLE_FACTOR_TYPE</vt:lpstr>
      <vt:lpstr>'x-713'!TABLE_FACTOR_TYPE</vt:lpstr>
      <vt:lpstr>'x-714'!TABLE_FACTOR_TYPE</vt:lpstr>
      <vt:lpstr>'x-715'!TABLE_FACTOR_TYPE</vt:lpstr>
      <vt:lpstr>'x-716'!TABLE_FACTOR_TYPE</vt:lpstr>
      <vt:lpstr>'x-717'!TABLE_FACTOR_TYPE</vt:lpstr>
      <vt:lpstr>'x-718'!TABLE_FACTOR_TYPE</vt:lpstr>
      <vt:lpstr>'x-719'!TABLE_FACTOR_TYPE</vt:lpstr>
      <vt:lpstr>'x-720'!TABLE_FACTOR_TYPE</vt:lpstr>
      <vt:lpstr>'x-801'!TABLE_FACTOR_TYPE</vt:lpstr>
      <vt:lpstr>'x-802'!TABLE_FACTOR_TYPE</vt:lpstr>
      <vt:lpstr>'x-803'!TABLE_FACTOR_TYPE</vt:lpstr>
      <vt:lpstr>'x-804'!TABLE_FACTOR_TYPE</vt:lpstr>
      <vt:lpstr>'x-805'!TABLE_FACTOR_TYPE</vt:lpstr>
      <vt:lpstr>'x-806'!TABLE_FACTOR_TYPE</vt:lpstr>
      <vt:lpstr>'x-807'!TABLE_FACTOR_TYPE</vt:lpstr>
      <vt:lpstr>'x-808'!TABLE_FACTOR_TYPE</vt:lpstr>
      <vt:lpstr>'x-809'!TABLE_FACTOR_TYPE</vt:lpstr>
      <vt:lpstr>'x-810'!TABLE_FACTOR_TYPE</vt:lpstr>
      <vt:lpstr>'x-811'!TABLE_FACTOR_TYPE</vt:lpstr>
      <vt:lpstr>'x-812'!TABLE_FACTOR_TYPE</vt:lpstr>
      <vt:lpstr>'x-813'!TABLE_FACTOR_TYPE</vt:lpstr>
      <vt:lpstr>'x-814'!TABLE_FACTOR_TYPE</vt:lpstr>
      <vt:lpstr>'x-815'!TABLE_FACTOR_TYPE</vt:lpstr>
      <vt:lpstr>'x-817'!TABLE_FACTOR_TYPE</vt:lpstr>
      <vt:lpstr>'x-818'!TABLE_FACTOR_TYPE</vt:lpstr>
      <vt:lpstr>'x-819'!TABLE_FACTOR_TYPE</vt:lpstr>
      <vt:lpstr>'x-820'!TABLE_FACTOR_TYPE</vt:lpstr>
      <vt:lpstr>'x-821'!TABLE_FACTOR_TYPE</vt:lpstr>
      <vt:lpstr>'x-822'!TABLE_FACTOR_TYPE</vt:lpstr>
      <vt:lpstr>'x-823'!TABLE_FACTOR_TYPE</vt:lpstr>
      <vt:lpstr>'x-824'!TABLE_FACTOR_TYPE</vt:lpstr>
      <vt:lpstr>'x-825'!TABLE_FACTOR_TYPE</vt:lpstr>
      <vt:lpstr>'x-826'!TABLE_FACTOR_TYPE</vt:lpstr>
      <vt:lpstr>'x-827'!TABLE_FACTOR_TYPE</vt:lpstr>
      <vt:lpstr>TABLE_FACTOR_TYPE</vt:lpstr>
      <vt:lpstr>'x-101'!table_factor_type_1</vt:lpstr>
      <vt:lpstr>'x-102'!table_factor_type_1</vt:lpstr>
      <vt:lpstr>'x-103'!table_factor_type_1</vt:lpstr>
      <vt:lpstr>'x-104'!table_factor_type_1</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'x-214'!TABLE_FACTOR_TYPE_1</vt:lpstr>
      <vt:lpstr>'x-215'!TABLE_FACTOR_TYPE_1</vt:lpstr>
      <vt:lpstr>'x-216'!TABLE_FACTOR_TYPE_1</vt:lpstr>
      <vt:lpstr>'x-217'!TABLE_FACTOR_TYPE_1</vt:lpstr>
      <vt:lpstr>'x-218'!TABLE_FACTOR_TYPE_1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'x-501'!TABLE_FACTOR_TYPE_1</vt:lpstr>
      <vt:lpstr>'x-502'!TABLE_FACTOR_TYPE_1</vt:lpstr>
      <vt:lpstr>'x-503'!TABLE_FACTOR_TYPE_1</vt:lpstr>
      <vt:lpstr>'x-504'!TABLE_FACTOR_TYPE_1</vt:lpstr>
      <vt:lpstr>'x-505'!TABLE_FACTOR_TYPE_1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'x-804'!TABLE_FACTOR_TYPE_1</vt:lpstr>
      <vt:lpstr>'x-805'!TABLE_FACTOR_TYPE_1</vt:lpstr>
      <vt:lpstr>'x-806'!TABLE_FACTOR_TYPE_1</vt:lpstr>
      <vt:lpstr>'x-807'!TABLE_FACTOR_TYPE_1</vt:lpstr>
      <vt:lpstr>'x-808'!TABLE_FACTOR_TYPE_1</vt:lpstr>
      <vt:lpstr>'x-809'!TABLE_FACTOR_TYPE_1</vt:lpstr>
      <vt:lpstr>'x-810'!TABLE_FACTOR_TYPE_1</vt:lpstr>
      <vt:lpstr>'x-811'!TABLE_FACTOR_TYPE_1</vt:lpstr>
      <vt:lpstr>'x-812'!TABLE_FACTOR_TYPE_1</vt:lpstr>
      <vt:lpstr>'x-813'!TABLE_FACTOR_TYPE_1</vt:lpstr>
      <vt:lpstr>'x-814'!TABLE_FACTOR_TYPE_1</vt:lpstr>
      <vt:lpstr>'x-815'!TABLE_FACTOR_TYPE_1</vt:lpstr>
      <vt:lpstr>'x-817'!TABLE_FACTOR_TYPE_1</vt:lpstr>
      <vt:lpstr>'x-818'!TABLE_FACTOR_TYPE_1</vt:lpstr>
      <vt:lpstr>'x-819'!TABLE_FACTOR_TYPE_1</vt:lpstr>
      <vt:lpstr>'x-820'!TABLE_FACTOR_TYPE_1</vt:lpstr>
      <vt:lpstr>'x-821'!TABLE_FACTOR_TYPE_1</vt:lpstr>
      <vt:lpstr>'x-822'!TABLE_FACTOR_TYPE_1</vt:lpstr>
      <vt:lpstr>'x-823'!TABLE_FACTOR_TYPE_1</vt:lpstr>
      <vt:lpstr>'x-824'!TABLE_FACTOR_TYPE_1</vt:lpstr>
      <vt:lpstr>'x-825'!TABLE_FACTOR_TYPE_1</vt:lpstr>
      <vt:lpstr>'x-826'!TABLE_FACTOR_TYPE_1</vt:lpstr>
      <vt:lpstr>'x-827'!TABLE_FACTOR_TYPE_1</vt:lpstr>
      <vt:lpstr>'x-204'!TABLE_FACTOR_TYPE_2</vt:lpstr>
      <vt:lpstr>'x-403'!TABLE_FACTOR_TYPE_2</vt:lpstr>
      <vt:lpstr>'x-404'!TABLE_FACTOR_TYPE_2</vt:lpstr>
      <vt:lpstr>'x-409'!TABLE_FACTOR_TYPE_2</vt:lpstr>
      <vt:lpstr>'x-410'!TABLE_FACTOR_TYPE_2</vt:lpstr>
      <vt:lpstr>'x-415'!TABLE_FACTOR_TYPE_2</vt:lpstr>
      <vt:lpstr>'x-810'!TABLE_FACTOR_TYPE_2</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'x-214'!TABLE_GENDER</vt:lpstr>
      <vt:lpstr>'x-215'!TABLE_GENDER</vt:lpstr>
      <vt:lpstr>'x-216'!TABLE_GENDER</vt:lpstr>
      <vt:lpstr>'x-217'!TABLE_GENDER</vt:lpstr>
      <vt:lpstr>'x-218'!TABLE_GENDER</vt:lpstr>
      <vt:lpstr>'x-219'!TABLE_GENDER</vt:lpstr>
      <vt:lpstr>'x-301'!TABLE_GENDER</vt:lpstr>
      <vt:lpstr>'x-302'!TABLE_GENDER</vt:lpstr>
      <vt:lpstr>'x-303'!TABLE_GENDER</vt:lpstr>
      <vt:lpstr>'x-304'!TABLE_GENDER</vt:lpstr>
      <vt:lpstr>'x-305'!TABLE_GENDER</vt:lpstr>
      <vt:lpstr>'x-306'!TABLE_GENDER</vt:lpstr>
      <vt:lpstr>'x-307'!TABLE_GENDER</vt:lpstr>
      <vt:lpstr>'x-308'!TABLE_GENDER</vt:lpstr>
      <vt:lpstr>'x-401'!TABLE_GENDER</vt:lpstr>
      <vt:lpstr>'x-402'!TABLE_GENDER</vt:lpstr>
      <vt:lpstr>'x-403'!TABLE_GENDER</vt:lpstr>
      <vt:lpstr>'x-404'!TABLE_GENDER</vt:lpstr>
      <vt:lpstr>'x-405'!TABLE_GENDER</vt:lpstr>
      <vt:lpstr>'x-406'!TABLE_GENDER</vt:lpstr>
      <vt:lpstr>'x-407'!TABLE_GENDER</vt:lpstr>
      <vt:lpstr>'x-408'!TABLE_GENDER</vt:lpstr>
      <vt:lpstr>'x-409'!TABLE_GENDER</vt:lpstr>
      <vt:lpstr>'x-410'!TABLE_GENDER</vt:lpstr>
      <vt:lpstr>'x-411'!TABLE_GENDER</vt:lpstr>
      <vt:lpstr>'x-412'!TABLE_GENDER</vt:lpstr>
      <vt:lpstr>'x-413'!TABLE_GENDER</vt:lpstr>
      <vt:lpstr>'x-414'!TABLE_GENDER</vt:lpstr>
      <vt:lpstr>'x-415'!TABLE_GENDER</vt:lpstr>
      <vt:lpstr>'x-416'!TABLE_GENDER</vt:lpstr>
      <vt:lpstr>'x-417'!TABLE_GENDER</vt:lpstr>
      <vt:lpstr>'x-418'!TABLE_GENDER</vt:lpstr>
      <vt:lpstr>'x-419'!TABLE_GENDER</vt:lpstr>
      <vt:lpstr>'x-420'!TABLE_GENDER</vt:lpstr>
      <vt:lpstr>'x-421'!TABLE_GENDER</vt:lpstr>
      <vt:lpstr>'x-422'!TABLE_GENDER</vt:lpstr>
      <vt:lpstr>'x-423'!TABLE_GENDER</vt:lpstr>
      <vt:lpstr>'x-424'!TABLE_GENDER</vt:lpstr>
      <vt:lpstr>'x-501'!TABLE_GENDER</vt:lpstr>
      <vt:lpstr>'x-502'!TABLE_GENDER</vt:lpstr>
      <vt:lpstr>'x-503'!TABLE_GENDER</vt:lpstr>
      <vt:lpstr>'x-504'!TABLE_GENDER</vt:lpstr>
      <vt:lpstr>'x-505'!TABLE_GENDER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'x-703'!TABLE_GENDER</vt:lpstr>
      <vt:lpstr>'x-704'!TABLE_GENDER</vt:lpstr>
      <vt:lpstr>'x-705'!TABLE_GENDER</vt:lpstr>
      <vt:lpstr>'x-706'!TABLE_GENDER</vt:lpstr>
      <vt:lpstr>'x-707'!TABLE_GENDER</vt:lpstr>
      <vt:lpstr>'x-708'!TABLE_GENDER</vt:lpstr>
      <vt:lpstr>'x-709'!TABLE_GENDER</vt:lpstr>
      <vt:lpstr>'x-710'!TABLE_GENDER</vt:lpstr>
      <vt:lpstr>'x-711'!TABLE_GENDER</vt:lpstr>
      <vt:lpstr>'x-712'!TABLE_GENDER</vt:lpstr>
      <vt:lpstr>'x-713'!TABLE_GENDER</vt:lpstr>
      <vt:lpstr>'x-714'!TABLE_GENDER</vt:lpstr>
      <vt:lpstr>'x-715'!TABLE_GENDER</vt:lpstr>
      <vt:lpstr>'x-716'!TABLE_GENDER</vt:lpstr>
      <vt:lpstr>'x-717'!TABLE_GENDER</vt:lpstr>
      <vt:lpstr>'x-718'!TABLE_GENDER</vt:lpstr>
      <vt:lpstr>'x-719'!TABLE_GENDER</vt:lpstr>
      <vt:lpstr>'x-720'!TABLE_GENDER</vt:lpstr>
      <vt:lpstr>'x-801'!TABLE_GENDER</vt:lpstr>
      <vt:lpstr>'x-802'!TABLE_GENDER</vt:lpstr>
      <vt:lpstr>'x-803'!TABLE_GENDER</vt:lpstr>
      <vt:lpstr>'x-804'!TABLE_GENDER</vt:lpstr>
      <vt:lpstr>'x-805'!TABLE_GENDER</vt:lpstr>
      <vt:lpstr>'x-806'!TABLE_GENDER</vt:lpstr>
      <vt:lpstr>'x-807'!TABLE_GENDER</vt:lpstr>
      <vt:lpstr>'x-808'!TABLE_GENDER</vt:lpstr>
      <vt:lpstr>'x-809'!TABLE_GENDER</vt:lpstr>
      <vt:lpstr>'x-810'!TABLE_GENDER</vt:lpstr>
      <vt:lpstr>'x-811'!TABLE_GENDER</vt:lpstr>
      <vt:lpstr>'x-812'!TABLE_GENDER</vt:lpstr>
      <vt:lpstr>'x-813'!TABLE_GENDER</vt:lpstr>
      <vt:lpstr>'x-814'!TABLE_GENDER</vt:lpstr>
      <vt:lpstr>'x-815'!TABLE_GENDER</vt:lpstr>
      <vt:lpstr>'x-817'!TABLE_GENDER</vt:lpstr>
      <vt:lpstr>'x-818'!TABLE_GENDER</vt:lpstr>
      <vt:lpstr>'x-819'!TABLE_GENDER</vt:lpstr>
      <vt:lpstr>'x-820'!TABLE_GENDER</vt:lpstr>
      <vt:lpstr>'x-821'!TABLE_GENDER</vt:lpstr>
      <vt:lpstr>'x-822'!TABLE_GENDER</vt:lpstr>
      <vt:lpstr>'x-823'!TABLE_GENDER</vt:lpstr>
      <vt:lpstr>'x-824'!TABLE_GENDER</vt:lpstr>
      <vt:lpstr>'x-825'!TABLE_GENDER</vt:lpstr>
      <vt:lpstr>'x-826'!TABLE_GENDER</vt:lpstr>
      <vt:lpstr>'x-827'!TABLE_GENDER</vt:lpstr>
      <vt:lpstr>TABLE_GENDER</vt:lpstr>
      <vt:lpstr>'x-101'!table_Gender_1</vt:lpstr>
      <vt:lpstr>'x-102'!table_gender_1</vt:lpstr>
      <vt:lpstr>'x-103'!table_Gender_1</vt:lpstr>
      <vt:lpstr>'x-104'!table_Gender_1</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'x-214'!TABLE_GENDER_1</vt:lpstr>
      <vt:lpstr>'x-215'!TABLE_GENDER_1</vt:lpstr>
      <vt:lpstr>'x-216'!TABLE_GENDER_1</vt:lpstr>
      <vt:lpstr>'x-217'!TABLE_GENDER_1</vt:lpstr>
      <vt:lpstr>'x-218'!TABLE_GENDER_1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'x-501'!TABLE_GENDER_1</vt:lpstr>
      <vt:lpstr>'x-502'!TABLE_GENDER_1</vt:lpstr>
      <vt:lpstr>'x-503'!TABLE_GENDER_1</vt:lpstr>
      <vt:lpstr>'x-504'!TABLE_GENDER_1</vt:lpstr>
      <vt:lpstr>'x-505'!TABLE_GENDER_1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'x-804'!TABLE_GENDER_1</vt:lpstr>
      <vt:lpstr>'x-805'!TABLE_GENDER_1</vt:lpstr>
      <vt:lpstr>'x-806'!TABLE_GENDER_1</vt:lpstr>
      <vt:lpstr>'x-807'!TABLE_GENDER_1</vt:lpstr>
      <vt:lpstr>'x-808'!TABLE_GENDER_1</vt:lpstr>
      <vt:lpstr>'x-809'!TABLE_GENDER_1</vt:lpstr>
      <vt:lpstr>'x-810'!TABLE_GENDER_1</vt:lpstr>
      <vt:lpstr>'x-811'!TABLE_GENDER_1</vt:lpstr>
      <vt:lpstr>'x-812'!TABLE_GENDER_1</vt:lpstr>
      <vt:lpstr>'x-813'!TABLE_GENDER_1</vt:lpstr>
      <vt:lpstr>'x-814'!TABLE_GENDER_1</vt:lpstr>
      <vt:lpstr>'x-815'!TABLE_GENDER_1</vt:lpstr>
      <vt:lpstr>'x-817'!TABLE_GENDER_1</vt:lpstr>
      <vt:lpstr>'x-818'!TABLE_GENDER_1</vt:lpstr>
      <vt:lpstr>'x-819'!TABLE_GENDER_1</vt:lpstr>
      <vt:lpstr>'x-820'!TABLE_GENDER_1</vt:lpstr>
      <vt:lpstr>'x-821'!TABLE_GENDER_1</vt:lpstr>
      <vt:lpstr>'x-822'!TABLE_GENDER_1</vt:lpstr>
      <vt:lpstr>'x-823'!TABLE_GENDER_1</vt:lpstr>
      <vt:lpstr>'x-824'!TABLE_GENDER_1</vt:lpstr>
      <vt:lpstr>'x-825'!TABLE_GENDER_1</vt:lpstr>
      <vt:lpstr>'x-826'!TABLE_GENDER_1</vt:lpstr>
      <vt:lpstr>'x-827'!TABLE_GENDER_1</vt:lpstr>
      <vt:lpstr>'x-204'!TABLE_GENDER_2</vt:lpstr>
      <vt:lpstr>'x-403'!TABLE_GENDER_2</vt:lpstr>
      <vt:lpstr>'x-404'!TABLE_GENDER_2</vt:lpstr>
      <vt:lpstr>'x-409'!TABLE_GENDER_2</vt:lpstr>
      <vt:lpstr>'x-410'!TABLE_GENDER_2</vt:lpstr>
      <vt:lpstr>'x-415'!TABLE_GENDER_2</vt:lpstr>
      <vt:lpstr>'x-810'!TABLE_GENDER_2</vt:lpstr>
      <vt:lpstr>'x-201'!TABLE_INFO</vt:lpstr>
      <vt:lpstr>'x-202'!TABLE_INFO</vt:lpstr>
      <vt:lpstr>'x-203'!TABLE_INFO</vt:lpstr>
      <vt:lpstr>'x-204'!TABLE_INFO</vt:lpstr>
      <vt:lpstr>'x-205'!TABLE_INFO</vt:lpstr>
      <vt:lpstr>'x-206'!TABLE_INFO</vt:lpstr>
      <vt:lpstr>'x-207'!TABLE_INFO</vt:lpstr>
      <vt:lpstr>'x-208'!TABLE_INFO</vt:lpstr>
      <vt:lpstr>'x-209'!TABLE_INFO</vt:lpstr>
      <vt:lpstr>'x-214'!TABLE_INFO</vt:lpstr>
      <vt:lpstr>'x-215'!TABLE_INFO</vt:lpstr>
      <vt:lpstr>'x-216'!TABLE_INFO</vt:lpstr>
      <vt:lpstr>'x-217'!TABLE_INFO</vt:lpstr>
      <vt:lpstr>'x-218'!TABLE_INFO</vt:lpstr>
      <vt:lpstr>'x-219'!TABLE_INFO</vt:lpstr>
      <vt:lpstr>'x-301'!TABLE_INFO</vt:lpstr>
      <vt:lpstr>'x-302'!TABLE_INFO</vt:lpstr>
      <vt:lpstr>'x-303'!TABLE_INFO</vt:lpstr>
      <vt:lpstr>'x-304'!TABLE_INFO</vt:lpstr>
      <vt:lpstr>'x-305'!TABLE_INFO</vt:lpstr>
      <vt:lpstr>'x-306'!TABLE_INFO</vt:lpstr>
      <vt:lpstr>'x-307'!TABLE_INFO</vt:lpstr>
      <vt:lpstr>'x-308'!TABLE_INFO</vt:lpstr>
      <vt:lpstr>'x-401'!TABLE_INFO</vt:lpstr>
      <vt:lpstr>'x-402'!TABLE_INFO</vt:lpstr>
      <vt:lpstr>'x-403'!TABLE_INFO</vt:lpstr>
      <vt:lpstr>'x-404'!TABLE_INFO</vt:lpstr>
      <vt:lpstr>'x-405'!TABLE_INFO</vt:lpstr>
      <vt:lpstr>'x-406'!TABLE_INFO</vt:lpstr>
      <vt:lpstr>'x-407'!TABLE_INFO</vt:lpstr>
      <vt:lpstr>'x-408'!TABLE_INFO</vt:lpstr>
      <vt:lpstr>'x-409'!TABLE_INFO</vt:lpstr>
      <vt:lpstr>'x-410'!TABLE_INFO</vt:lpstr>
      <vt:lpstr>'x-411'!TABLE_INFO</vt:lpstr>
      <vt:lpstr>'x-412'!TABLE_INFO</vt:lpstr>
      <vt:lpstr>'x-413'!TABLE_INFO</vt:lpstr>
      <vt:lpstr>'x-414'!TABLE_INFO</vt:lpstr>
      <vt:lpstr>'x-415'!TABLE_INFO</vt:lpstr>
      <vt:lpstr>'x-416'!TABLE_INFO</vt:lpstr>
      <vt:lpstr>'x-417'!TABLE_INFO</vt:lpstr>
      <vt:lpstr>'x-418'!TABLE_INFO</vt:lpstr>
      <vt:lpstr>'x-419'!TABLE_INFO</vt:lpstr>
      <vt:lpstr>'x-420'!TABLE_INFO</vt:lpstr>
      <vt:lpstr>'x-421'!TABLE_INFO</vt:lpstr>
      <vt:lpstr>'x-422'!TABLE_INFO</vt:lpstr>
      <vt:lpstr>'x-423'!TABLE_INFO</vt:lpstr>
      <vt:lpstr>'x-424'!TABLE_INFO</vt:lpstr>
      <vt:lpstr>'x-501'!TABLE_INFO</vt:lpstr>
      <vt:lpstr>'x-502'!TABLE_INFO</vt:lpstr>
      <vt:lpstr>'x-503'!TABLE_INFO</vt:lpstr>
      <vt:lpstr>'x-504'!TABLE_INFO</vt:lpstr>
      <vt:lpstr>'x-505'!TABLE_INFO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'x-703'!TABLE_INFO</vt:lpstr>
      <vt:lpstr>'x-704'!TABLE_INFO</vt:lpstr>
      <vt:lpstr>'x-705'!TABLE_INFO</vt:lpstr>
      <vt:lpstr>'x-706'!TABLE_INFO</vt:lpstr>
      <vt:lpstr>'x-707'!TABLE_INFO</vt:lpstr>
      <vt:lpstr>'x-708'!TABLE_INFO</vt:lpstr>
      <vt:lpstr>'x-709'!TABLE_INFO</vt:lpstr>
      <vt:lpstr>'x-710'!TABLE_INFO</vt:lpstr>
      <vt:lpstr>'x-711'!TABLE_INFO</vt:lpstr>
      <vt:lpstr>'x-712'!TABLE_INFO</vt:lpstr>
      <vt:lpstr>'x-713'!TABLE_INFO</vt:lpstr>
      <vt:lpstr>'x-714'!TABLE_INFO</vt:lpstr>
      <vt:lpstr>'x-715'!TABLE_INFO</vt:lpstr>
      <vt:lpstr>'x-716'!TABLE_INFO</vt:lpstr>
      <vt:lpstr>'x-717'!TABLE_INFO</vt:lpstr>
      <vt:lpstr>'x-718'!TABLE_INFO</vt:lpstr>
      <vt:lpstr>'x-719'!TABLE_INFO</vt:lpstr>
      <vt:lpstr>'x-720'!TABLE_INFO</vt:lpstr>
      <vt:lpstr>'x-801'!TABLE_INFO</vt:lpstr>
      <vt:lpstr>'x-802'!TABLE_INFO</vt:lpstr>
      <vt:lpstr>'x-803'!TABLE_INFO</vt:lpstr>
      <vt:lpstr>'x-804'!TABLE_INFO</vt:lpstr>
      <vt:lpstr>'x-805'!TABLE_INFO</vt:lpstr>
      <vt:lpstr>'x-806'!TABLE_INFO</vt:lpstr>
      <vt:lpstr>'x-807'!TABLE_INFO</vt:lpstr>
      <vt:lpstr>'x-808'!TABLE_INFO</vt:lpstr>
      <vt:lpstr>'x-809'!TABLE_INFO</vt:lpstr>
      <vt:lpstr>'x-810'!TABLE_INFO</vt:lpstr>
      <vt:lpstr>'x-811'!TABLE_INFO</vt:lpstr>
      <vt:lpstr>'x-812'!TABLE_INFO</vt:lpstr>
      <vt:lpstr>'x-813'!TABLE_INFO</vt:lpstr>
      <vt:lpstr>'x-814'!TABLE_INFO</vt:lpstr>
      <vt:lpstr>'x-815'!TABLE_INFO</vt:lpstr>
      <vt:lpstr>'x-817'!TABLE_INFO</vt:lpstr>
      <vt:lpstr>'x-818'!TABLE_INFO</vt:lpstr>
      <vt:lpstr>'x-819'!TABLE_INFO</vt:lpstr>
      <vt:lpstr>'x-820'!TABLE_INFO</vt:lpstr>
      <vt:lpstr>'x-821'!TABLE_INFO</vt:lpstr>
      <vt:lpstr>'x-822'!TABLE_INFO</vt:lpstr>
      <vt:lpstr>'x-823'!TABLE_INFO</vt:lpstr>
      <vt:lpstr>'x-824'!TABLE_INFO</vt:lpstr>
      <vt:lpstr>'x-825'!TABLE_INFO</vt:lpstr>
      <vt:lpstr>'x-826'!TABLE_INFO</vt:lpstr>
      <vt:lpstr>'x-827'!TABLE_INFO</vt:lpstr>
      <vt:lpstr>TABLE_INFO</vt:lpstr>
      <vt:lpstr>'x-101'!table_info_1</vt:lpstr>
      <vt:lpstr>'x-102'!table_info_1</vt:lpstr>
      <vt:lpstr>'x-103'!table_info_1</vt:lpstr>
      <vt:lpstr>'x-104'!table_info_1</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'x-214'!TABLE_INFO_1</vt:lpstr>
      <vt:lpstr>'x-215'!TABLE_INFO_1</vt:lpstr>
      <vt:lpstr>'x-216'!TABLE_INFO_1</vt:lpstr>
      <vt:lpstr>'x-217'!TABLE_INFO_1</vt:lpstr>
      <vt:lpstr>'x-218'!TABLE_INFO_1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'x-501'!TABLE_INFO_1</vt:lpstr>
      <vt:lpstr>'x-502'!TABLE_INFO_1</vt:lpstr>
      <vt:lpstr>'x-503'!TABLE_INFO_1</vt:lpstr>
      <vt:lpstr>'x-504'!TABLE_INFO_1</vt:lpstr>
      <vt:lpstr>'x-505'!TABLE_INFO_1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'x-804'!TABLE_INFO_1</vt:lpstr>
      <vt:lpstr>'x-805'!TABLE_INFO_1</vt:lpstr>
      <vt:lpstr>'x-806'!TABLE_INFO_1</vt:lpstr>
      <vt:lpstr>'x-807'!TABLE_INFO_1</vt:lpstr>
      <vt:lpstr>'x-808'!TABLE_INFO_1</vt:lpstr>
      <vt:lpstr>'x-809'!TABLE_INFO_1</vt:lpstr>
      <vt:lpstr>'x-810'!TABLE_INFO_1</vt:lpstr>
      <vt:lpstr>'x-811'!TABLE_INFO_1</vt:lpstr>
      <vt:lpstr>'x-812'!TABLE_INFO_1</vt:lpstr>
      <vt:lpstr>'x-813'!TABLE_INFO_1</vt:lpstr>
      <vt:lpstr>'x-814'!TABLE_INFO_1</vt:lpstr>
      <vt:lpstr>'x-815'!TABLE_INFO_1</vt:lpstr>
      <vt:lpstr>'x-817'!TABLE_INFO_1</vt:lpstr>
      <vt:lpstr>'x-818'!TABLE_INFO_1</vt:lpstr>
      <vt:lpstr>'x-819'!TABLE_INFO_1</vt:lpstr>
      <vt:lpstr>'x-820'!TABLE_INFO_1</vt:lpstr>
      <vt:lpstr>'x-821'!TABLE_INFO_1</vt:lpstr>
      <vt:lpstr>'x-822'!TABLE_INFO_1</vt:lpstr>
      <vt:lpstr>'x-823'!TABLE_INFO_1</vt:lpstr>
      <vt:lpstr>'x-824'!TABLE_INFO_1</vt:lpstr>
      <vt:lpstr>'x-825'!TABLE_INFO_1</vt:lpstr>
      <vt:lpstr>'x-826'!TABLE_INFO_1</vt:lpstr>
      <vt:lpstr>'x-827'!TABLE_INFO_1</vt:lpstr>
      <vt:lpstr>'x-204'!TABLE_INFO_2</vt:lpstr>
      <vt:lpstr>'x-403'!TABLE_INFO_2</vt:lpstr>
      <vt:lpstr>'x-404'!TABLE_INFO_2</vt:lpstr>
      <vt:lpstr>'x-409'!TABLE_INFO_2</vt:lpstr>
      <vt:lpstr>'x-410'!TABLE_INFO_2</vt:lpstr>
      <vt:lpstr>'x-415'!TABLE_INFO_2</vt:lpstr>
      <vt:lpstr>'x-810'!TABLE_INFO_2</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'x-214'!TABLE_REFERENCE</vt:lpstr>
      <vt:lpstr>'x-215'!TABLE_REFERENCE</vt:lpstr>
      <vt:lpstr>'x-216'!TABLE_REFERENCE</vt:lpstr>
      <vt:lpstr>'x-217'!TABLE_REFERENCE</vt:lpstr>
      <vt:lpstr>'x-218'!TABLE_REFERENCE</vt:lpstr>
      <vt:lpstr>'x-219'!TABLE_REFERENCE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'x-401'!TABLE_REFERENCE</vt:lpstr>
      <vt:lpstr>'x-402'!TABLE_REFERENCE</vt:lpstr>
      <vt:lpstr>'x-403'!TABLE_REFERENCE</vt:lpstr>
      <vt:lpstr>'x-404'!TABLE_REFERENCE</vt:lpstr>
      <vt:lpstr>'x-405'!TABLE_REFERENCE</vt:lpstr>
      <vt:lpstr>'x-406'!TABLE_REFERENCE</vt:lpstr>
      <vt:lpstr>'x-407'!TABLE_REFERENCE</vt:lpstr>
      <vt:lpstr>'x-408'!TABLE_REFERENCE</vt:lpstr>
      <vt:lpstr>'x-409'!TABLE_REFERENCE</vt:lpstr>
      <vt:lpstr>'x-410'!TABLE_REFERENCE</vt:lpstr>
      <vt:lpstr>'x-411'!TABLE_REFERENCE</vt:lpstr>
      <vt:lpstr>'x-412'!TABLE_REFERENCE</vt:lpstr>
      <vt:lpstr>'x-413'!TABLE_REFERENCE</vt:lpstr>
      <vt:lpstr>'x-414'!TABLE_REFERENCE</vt:lpstr>
      <vt:lpstr>'x-415'!TABLE_REFERENCE</vt:lpstr>
      <vt:lpstr>'x-416'!TABLE_REFERENCE</vt:lpstr>
      <vt:lpstr>'x-417'!TABLE_REFERENCE</vt:lpstr>
      <vt:lpstr>'x-418'!TABLE_REFERENCE</vt:lpstr>
      <vt:lpstr>'x-419'!TABLE_REFERENCE</vt:lpstr>
      <vt:lpstr>'x-420'!TABLE_REFERENCE</vt:lpstr>
      <vt:lpstr>'x-421'!TABLE_REFERENCE</vt:lpstr>
      <vt:lpstr>'x-422'!TABLE_REFERENCE</vt:lpstr>
      <vt:lpstr>'x-423'!TABLE_REFERENCE</vt:lpstr>
      <vt:lpstr>'x-424'!TABLE_REFERENCE</vt:lpstr>
      <vt:lpstr>'x-501'!TABLE_REFERENCE</vt:lpstr>
      <vt:lpstr>'x-502'!TABLE_REFERENCE</vt:lpstr>
      <vt:lpstr>'x-503'!TABLE_REFERENCE</vt:lpstr>
      <vt:lpstr>'x-504'!TABLE_REFERENCE</vt:lpstr>
      <vt:lpstr>'x-505'!TABLE_REFERENCE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'x-703'!TABLE_REFERENCE</vt:lpstr>
      <vt:lpstr>'x-704'!TABLE_REFERENCE</vt:lpstr>
      <vt:lpstr>'x-705'!TABLE_REFERENCE</vt:lpstr>
      <vt:lpstr>'x-706'!TABLE_REFERENCE</vt:lpstr>
      <vt:lpstr>'x-707'!TABLE_REFERENCE</vt:lpstr>
      <vt:lpstr>'x-708'!TABLE_REFERENCE</vt:lpstr>
      <vt:lpstr>'x-709'!TABLE_REFERENCE</vt:lpstr>
      <vt:lpstr>'x-710'!TABLE_REFERENCE</vt:lpstr>
      <vt:lpstr>'x-711'!TABLE_REFERENCE</vt:lpstr>
      <vt:lpstr>'x-712'!TABLE_REFERENCE</vt:lpstr>
      <vt:lpstr>'x-713'!TABLE_REFERENCE</vt:lpstr>
      <vt:lpstr>'x-714'!TABLE_REFERENCE</vt:lpstr>
      <vt:lpstr>'x-715'!TABLE_REFERENCE</vt:lpstr>
      <vt:lpstr>'x-716'!TABLE_REFERENCE</vt:lpstr>
      <vt:lpstr>'x-717'!TABLE_REFERENCE</vt:lpstr>
      <vt:lpstr>'x-718'!TABLE_REFERENCE</vt:lpstr>
      <vt:lpstr>'x-719'!TABLE_REFERENCE</vt:lpstr>
      <vt:lpstr>'x-720'!TABLE_REFERENCE</vt:lpstr>
      <vt:lpstr>'x-801'!TABLE_REFERENCE</vt:lpstr>
      <vt:lpstr>'x-802'!TABLE_REFERENCE</vt:lpstr>
      <vt:lpstr>'x-803'!TABLE_REFERENCE</vt:lpstr>
      <vt:lpstr>'x-804'!TABLE_REFERENCE</vt:lpstr>
      <vt:lpstr>'x-805'!TABLE_REFERENCE</vt:lpstr>
      <vt:lpstr>'x-806'!TABLE_REFERENCE</vt:lpstr>
      <vt:lpstr>'x-807'!TABLE_REFERENCE</vt:lpstr>
      <vt:lpstr>'x-808'!TABLE_REFERENCE</vt:lpstr>
      <vt:lpstr>'x-809'!TABLE_REFERENCE</vt:lpstr>
      <vt:lpstr>'x-810'!TABLE_REFERENCE</vt:lpstr>
      <vt:lpstr>'x-811'!TABLE_REFERENCE</vt:lpstr>
      <vt:lpstr>'x-812'!TABLE_REFERENCE</vt:lpstr>
      <vt:lpstr>'x-813'!TABLE_REFERENCE</vt:lpstr>
      <vt:lpstr>'x-814'!TABLE_REFERENCE</vt:lpstr>
      <vt:lpstr>'x-815'!TABLE_REFERENCE</vt:lpstr>
      <vt:lpstr>'x-817'!TABLE_REFERENCE</vt:lpstr>
      <vt:lpstr>'x-818'!TABLE_REFERENCE</vt:lpstr>
      <vt:lpstr>'x-819'!TABLE_REFERENCE</vt:lpstr>
      <vt:lpstr>'x-820'!TABLE_REFERENCE</vt:lpstr>
      <vt:lpstr>'x-821'!TABLE_REFERENCE</vt:lpstr>
      <vt:lpstr>'x-822'!TABLE_REFERENCE</vt:lpstr>
      <vt:lpstr>'x-823'!TABLE_REFERENCE</vt:lpstr>
      <vt:lpstr>'x-824'!TABLE_REFERENCE</vt:lpstr>
      <vt:lpstr>'x-825'!TABLE_REFERENCE</vt:lpstr>
      <vt:lpstr>'x-826'!TABLE_REFERENCE</vt:lpstr>
      <vt:lpstr>'x-827'!TABLE_REFERENCE</vt:lpstr>
      <vt:lpstr>TABLE_REFERENCE</vt:lpstr>
      <vt:lpstr>'x-101'!table_reference_1</vt:lpstr>
      <vt:lpstr>'x-102'!table_reference_1</vt:lpstr>
      <vt:lpstr>'x-103'!table_reference_1</vt:lpstr>
      <vt:lpstr>'x-104'!table_reference_1</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'x-214'!TABLE_REFERENCE_1</vt:lpstr>
      <vt:lpstr>'x-215'!TABLE_REFERENCE_1</vt:lpstr>
      <vt:lpstr>'x-216'!TABLE_REFERENCE_1</vt:lpstr>
      <vt:lpstr>'x-217'!TABLE_REFERENCE_1</vt:lpstr>
      <vt:lpstr>'x-218'!TABLE_REFERENCE_1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'x-501'!TABLE_REFERENCE_1</vt:lpstr>
      <vt:lpstr>'x-502'!TABLE_REFERENCE_1</vt:lpstr>
      <vt:lpstr>'x-503'!TABLE_REFERENCE_1</vt:lpstr>
      <vt:lpstr>'x-504'!TABLE_REFERENCE_1</vt:lpstr>
      <vt:lpstr>'x-505'!TABLE_REFERENCE_1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'x-804'!TABLE_REFERENCE_1</vt:lpstr>
      <vt:lpstr>'x-805'!TABLE_REFERENCE_1</vt:lpstr>
      <vt:lpstr>'x-806'!TABLE_REFERENCE_1</vt:lpstr>
      <vt:lpstr>'x-807'!TABLE_REFERENCE_1</vt:lpstr>
      <vt:lpstr>'x-808'!TABLE_REFERENCE_1</vt:lpstr>
      <vt:lpstr>'x-809'!TABLE_REFERENCE_1</vt:lpstr>
      <vt:lpstr>'x-810'!TABLE_REFERENCE_1</vt:lpstr>
      <vt:lpstr>'x-811'!TABLE_REFERENCE_1</vt:lpstr>
      <vt:lpstr>'x-812'!TABLE_REFERENCE_1</vt:lpstr>
      <vt:lpstr>'x-813'!TABLE_REFERENCE_1</vt:lpstr>
      <vt:lpstr>'x-814'!TABLE_REFERENCE_1</vt:lpstr>
      <vt:lpstr>'x-815'!TABLE_REFERENCE_1</vt:lpstr>
      <vt:lpstr>'x-817'!TABLE_REFERENCE_1</vt:lpstr>
      <vt:lpstr>'x-818'!TABLE_REFERENCE_1</vt:lpstr>
      <vt:lpstr>'x-819'!TABLE_REFERENCE_1</vt:lpstr>
      <vt:lpstr>'x-820'!TABLE_REFERENCE_1</vt:lpstr>
      <vt:lpstr>'x-821'!TABLE_REFERENCE_1</vt:lpstr>
      <vt:lpstr>'x-822'!TABLE_REFERENCE_1</vt:lpstr>
      <vt:lpstr>'x-823'!TABLE_REFERENCE_1</vt:lpstr>
      <vt:lpstr>'x-824'!TABLE_REFERENCE_1</vt:lpstr>
      <vt:lpstr>'x-825'!TABLE_REFERENCE_1</vt:lpstr>
      <vt:lpstr>'x-826'!TABLE_REFERENCE_1</vt:lpstr>
      <vt:lpstr>'x-827'!TABLE_REFERENCE_1</vt:lpstr>
      <vt:lpstr>'x-204'!TABLE_REFERENCE_2</vt:lpstr>
      <vt:lpstr>'x-403'!TABLE_REFERENCE_2</vt:lpstr>
      <vt:lpstr>'x-404'!TABLE_REFERENCE_2</vt:lpstr>
      <vt:lpstr>'x-409'!TABLE_REFERENCE_2</vt:lpstr>
      <vt:lpstr>'x-410'!TABLE_REFERENCE_2</vt:lpstr>
      <vt:lpstr>'x-415'!TABLE_REFERENCE_2</vt:lpstr>
      <vt:lpstr>'x-810'!TABLE_REFERENCE_2</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'x-214'!TABLE_REFERENCE_GUIDANCE</vt:lpstr>
      <vt:lpstr>'x-215'!TABLE_REFERENCE_GUIDANCE</vt:lpstr>
      <vt:lpstr>'x-216'!TABLE_REFERENCE_GUIDANCE</vt:lpstr>
      <vt:lpstr>'x-217'!TABLE_REFERENCE_GUIDANCE</vt:lpstr>
      <vt:lpstr>'x-218'!TABLE_REFERENCE_GUIDANCE</vt:lpstr>
      <vt:lpstr>'x-219'!TABLE_REFERENCE_GUIDANCE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'x-408'!TABLE_REFERENCE_GUIDANCE</vt:lpstr>
      <vt:lpstr>'x-409'!TABLE_REFERENCE_GUIDANCE</vt:lpstr>
      <vt:lpstr>'x-410'!TABLE_REFERENCE_GUIDANCE</vt:lpstr>
      <vt:lpstr>'x-411'!TABLE_REFERENCE_GUIDANCE</vt:lpstr>
      <vt:lpstr>'x-412'!TABLE_REFERENCE_GUIDANCE</vt:lpstr>
      <vt:lpstr>'x-413'!TABLE_REFERENCE_GUIDANCE</vt:lpstr>
      <vt:lpstr>'x-414'!TABLE_REFERENCE_GUIDANCE</vt:lpstr>
      <vt:lpstr>'x-415'!TABLE_REFERENCE_GUIDANCE</vt:lpstr>
      <vt:lpstr>'x-416'!TABLE_REFERENCE_GUIDANCE</vt:lpstr>
      <vt:lpstr>'x-417'!TABLE_REFERENCE_GUIDANCE</vt:lpstr>
      <vt:lpstr>'x-418'!TABLE_REFERENCE_GUIDANCE</vt:lpstr>
      <vt:lpstr>'x-419'!TABLE_REFERENCE_GUIDANCE</vt:lpstr>
      <vt:lpstr>'x-420'!TABLE_REFERENCE_GUIDANCE</vt:lpstr>
      <vt:lpstr>'x-421'!TABLE_REFERENCE_GUIDANCE</vt:lpstr>
      <vt:lpstr>'x-422'!TABLE_REFERENCE_GUIDANCE</vt:lpstr>
      <vt:lpstr>'x-423'!TABLE_REFERENCE_GUIDANCE</vt:lpstr>
      <vt:lpstr>'x-424'!TABLE_REFERENCE_GUIDANCE</vt:lpstr>
      <vt:lpstr>'x-501'!TABLE_REFERENCE_GUIDANCE</vt:lpstr>
      <vt:lpstr>'x-502'!TABLE_REFERENCE_GUIDANCE</vt:lpstr>
      <vt:lpstr>'x-503'!TABLE_REFERENCE_GUIDANCE</vt:lpstr>
      <vt:lpstr>'x-504'!TABLE_REFERENCE_GUIDANCE</vt:lpstr>
      <vt:lpstr>'x-505'!TABLE_REFERENCE_GUIDANCE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'x-703'!TABLE_REFERENCE_GUIDANCE</vt:lpstr>
      <vt:lpstr>'x-704'!TABLE_REFERENCE_GUIDANCE</vt:lpstr>
      <vt:lpstr>'x-705'!TABLE_REFERENCE_GUIDANCE</vt:lpstr>
      <vt:lpstr>'x-706'!TABLE_REFERENCE_GUIDANCE</vt:lpstr>
      <vt:lpstr>'x-707'!TABLE_REFERENCE_GUIDANCE</vt:lpstr>
      <vt:lpstr>'x-708'!TABLE_REFERENCE_GUIDANCE</vt:lpstr>
      <vt:lpstr>'x-709'!TABLE_REFERENCE_GUIDANCE</vt:lpstr>
      <vt:lpstr>'x-710'!TABLE_REFERENCE_GUIDANCE</vt:lpstr>
      <vt:lpstr>'x-711'!TABLE_REFERENCE_GUIDANCE</vt:lpstr>
      <vt:lpstr>'x-712'!TABLE_REFERENCE_GUIDANCE</vt:lpstr>
      <vt:lpstr>'x-713'!TABLE_REFERENCE_GUIDANCE</vt:lpstr>
      <vt:lpstr>'x-714'!TABLE_REFERENCE_GUIDANCE</vt:lpstr>
      <vt:lpstr>'x-715'!TABLE_REFERENCE_GUIDANCE</vt:lpstr>
      <vt:lpstr>'x-716'!TABLE_REFERENCE_GUIDANCE</vt:lpstr>
      <vt:lpstr>'x-717'!TABLE_REFERENCE_GUIDANCE</vt:lpstr>
      <vt:lpstr>'x-718'!TABLE_REFERENCE_GUIDANCE</vt:lpstr>
      <vt:lpstr>'x-719'!TABLE_REFERENCE_GUIDANCE</vt:lpstr>
      <vt:lpstr>'x-720'!TABLE_REFERENCE_GUIDANCE</vt:lpstr>
      <vt:lpstr>'x-801'!TABLE_REFERENCE_GUIDANCE</vt:lpstr>
      <vt:lpstr>'x-802'!TABLE_REFERENCE_GUIDANCE</vt:lpstr>
      <vt:lpstr>'x-803'!TABLE_REFERENCE_GUIDANCE</vt:lpstr>
      <vt:lpstr>'x-804'!TABLE_REFERENCE_GUIDANCE</vt:lpstr>
      <vt:lpstr>'x-805'!TABLE_REFERENCE_GUIDANCE</vt:lpstr>
      <vt:lpstr>'x-806'!TABLE_REFERENCE_GUIDANCE</vt:lpstr>
      <vt:lpstr>'x-807'!TABLE_REFERENCE_GUIDANCE</vt:lpstr>
      <vt:lpstr>'x-808'!TABLE_REFERENCE_GUIDANCE</vt:lpstr>
      <vt:lpstr>'x-809'!TABLE_REFERENCE_GUIDANCE</vt:lpstr>
      <vt:lpstr>'x-810'!TABLE_REFERENCE_GUIDANCE</vt:lpstr>
      <vt:lpstr>'x-811'!TABLE_REFERENCE_GUIDANCE</vt:lpstr>
      <vt:lpstr>'x-812'!TABLE_REFERENCE_GUIDANCE</vt:lpstr>
      <vt:lpstr>'x-813'!TABLE_REFERENCE_GUIDANCE</vt:lpstr>
      <vt:lpstr>'x-814'!TABLE_REFERENCE_GUIDANCE</vt:lpstr>
      <vt:lpstr>'x-815'!TABLE_REFERENCE_GUIDANCE</vt:lpstr>
      <vt:lpstr>'x-817'!TABLE_REFERENCE_GUIDANCE</vt:lpstr>
      <vt:lpstr>'x-818'!TABLE_REFERENCE_GUIDANCE</vt:lpstr>
      <vt:lpstr>'x-819'!TABLE_REFERENCE_GUIDANCE</vt:lpstr>
      <vt:lpstr>'x-820'!TABLE_REFERENCE_GUIDANCE</vt:lpstr>
      <vt:lpstr>'x-821'!TABLE_REFERENCE_GUIDANCE</vt:lpstr>
      <vt:lpstr>'x-822'!TABLE_REFERENCE_GUIDANCE</vt:lpstr>
      <vt:lpstr>'x-823'!TABLE_REFERENCE_GUIDANCE</vt:lpstr>
      <vt:lpstr>'x-824'!TABLE_REFERENCE_GUIDANCE</vt:lpstr>
      <vt:lpstr>'x-825'!TABLE_REFERENCE_GUIDANCE</vt:lpstr>
      <vt:lpstr>'x-826'!TABLE_REFERENCE_GUIDANCE</vt:lpstr>
      <vt:lpstr>'x-827'!TABLE_REFERENCE_GUIDANCE</vt:lpstr>
      <vt:lpstr>TABLE_REFERENCE_GUIDANCE</vt:lpstr>
      <vt:lpstr>'x-101'!table_reference_guidance_1</vt:lpstr>
      <vt:lpstr>'x-102'!table_reference_guidance_1</vt:lpstr>
      <vt:lpstr>'x-103'!table_reference_guidance_1</vt:lpstr>
      <vt:lpstr>'x-104'!table_reference_guidance_1</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'x-214'!TABLE_REFERENCE_GUIDANCE_1</vt:lpstr>
      <vt:lpstr>'x-215'!TABLE_REFERENCE_GUIDANCE_1</vt:lpstr>
      <vt:lpstr>'x-216'!TABLE_REFERENCE_GUIDANCE_1</vt:lpstr>
      <vt:lpstr>'x-217'!TABLE_REFERENCE_GUIDANCE_1</vt:lpstr>
      <vt:lpstr>'x-218'!TABLE_REFERENCE_GUIDANCE_1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'x-501'!TABLE_REFERENCE_GUIDANCE_1</vt:lpstr>
      <vt:lpstr>'x-502'!TABLE_REFERENCE_GUIDANCE_1</vt:lpstr>
      <vt:lpstr>'x-503'!TABLE_REFERENCE_GUIDANCE_1</vt:lpstr>
      <vt:lpstr>'x-504'!TABLE_REFERENCE_GUIDANCE_1</vt:lpstr>
      <vt:lpstr>'x-505'!TABLE_REFERENCE_GUIDANCE_1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'x-804'!TABLE_REFERENCE_GUIDANCE_1</vt:lpstr>
      <vt:lpstr>'x-805'!TABLE_REFERENCE_GUIDANCE_1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'x-812'!TABLE_REFERENCE_GUIDANCE_1</vt:lpstr>
      <vt:lpstr>'x-813'!TABLE_REFERENCE_GUIDANCE_1</vt:lpstr>
      <vt:lpstr>'x-814'!TABLE_REFERENCE_GUIDANCE_1</vt:lpstr>
      <vt:lpstr>'x-815'!TABLE_REFERENCE_GUIDANCE_1</vt:lpstr>
      <vt:lpstr>'x-817'!TABLE_REFERENCE_GUIDANCE_1</vt:lpstr>
      <vt:lpstr>'x-818'!TABLE_REFERENCE_GUIDANCE_1</vt:lpstr>
      <vt:lpstr>'x-819'!TABLE_REFERENCE_GUIDANCE_1</vt:lpstr>
      <vt:lpstr>'x-820'!TABLE_REFERENCE_GUIDANCE_1</vt:lpstr>
      <vt:lpstr>'x-821'!TABLE_REFERENCE_GUIDANCE_1</vt:lpstr>
      <vt:lpstr>'x-822'!TABLE_REFERENCE_GUIDANCE_1</vt:lpstr>
      <vt:lpstr>'x-823'!TABLE_REFERENCE_GUIDANCE_1</vt:lpstr>
      <vt:lpstr>'x-824'!TABLE_REFERENCE_GUIDANCE_1</vt:lpstr>
      <vt:lpstr>'x-825'!TABLE_REFERENCE_GUIDANCE_1</vt:lpstr>
      <vt:lpstr>'x-826'!TABLE_REFERENCE_GUIDANCE_1</vt:lpstr>
      <vt:lpstr>'x-827'!TABLE_REFERENCE_GUIDANCE_1</vt:lpstr>
      <vt:lpstr>'x-204'!TABLE_REFERENCE_GUIDANCE_2</vt:lpstr>
      <vt:lpstr>'x-403'!TABLE_REFERENCE_GUIDANCE_2</vt:lpstr>
      <vt:lpstr>'x-404'!TABLE_REFERENCE_GUIDANCE_2</vt:lpstr>
      <vt:lpstr>'x-409'!TABLE_REFERENCE_GUIDANCE_2</vt:lpstr>
      <vt:lpstr>'x-410'!TABLE_REFERENCE_GUIDANCE_2</vt:lpstr>
      <vt:lpstr>'x-415'!TABLE_REFERENCE_GUIDANCE_2</vt:lpstr>
      <vt:lpstr>'x-810'!TABLE_REFERENCE_GUIDANCE_2</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'x-214'!TABLE_RELATED</vt:lpstr>
      <vt:lpstr>'x-215'!TABLE_RELATED</vt:lpstr>
      <vt:lpstr>'x-216'!TABLE_RELATED</vt:lpstr>
      <vt:lpstr>'x-217'!TABLE_RELATED</vt:lpstr>
      <vt:lpstr>'x-218'!TABLE_RELATED</vt:lpstr>
      <vt:lpstr>'x-219'!TABLE_RELATED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'x-401'!TABLE_RELATED</vt:lpstr>
      <vt:lpstr>'x-402'!TABLE_RELATED</vt:lpstr>
      <vt:lpstr>'x-403'!TABLE_RELATED</vt:lpstr>
      <vt:lpstr>'x-404'!TABLE_RELATED</vt:lpstr>
      <vt:lpstr>'x-405'!TABLE_RELATED</vt:lpstr>
      <vt:lpstr>'x-406'!TABLE_RELATED</vt:lpstr>
      <vt:lpstr>'x-407'!TABLE_RELATED</vt:lpstr>
      <vt:lpstr>'x-408'!TABLE_RELATED</vt:lpstr>
      <vt:lpstr>'x-409'!TABLE_RELATED</vt:lpstr>
      <vt:lpstr>'x-410'!TABLE_RELATED</vt:lpstr>
      <vt:lpstr>'x-411'!TABLE_RELATED</vt:lpstr>
      <vt:lpstr>'x-412'!TABLE_RELATED</vt:lpstr>
      <vt:lpstr>'x-413'!TABLE_RELATED</vt:lpstr>
      <vt:lpstr>'x-414'!TABLE_RELATED</vt:lpstr>
      <vt:lpstr>'x-415'!TABLE_RELATED</vt:lpstr>
      <vt:lpstr>'x-416'!TABLE_RELATED</vt:lpstr>
      <vt:lpstr>'x-417'!TABLE_RELATED</vt:lpstr>
      <vt:lpstr>'x-418'!TABLE_RELATED</vt:lpstr>
      <vt:lpstr>'x-419'!TABLE_RELATED</vt:lpstr>
      <vt:lpstr>'x-420'!TABLE_RELATED</vt:lpstr>
      <vt:lpstr>'x-421'!TABLE_RELATED</vt:lpstr>
      <vt:lpstr>'x-422'!TABLE_RELATED</vt:lpstr>
      <vt:lpstr>'x-423'!TABLE_RELATED</vt:lpstr>
      <vt:lpstr>'x-424'!TABLE_RELATED</vt:lpstr>
      <vt:lpstr>'x-501'!TABLE_RELATED</vt:lpstr>
      <vt:lpstr>'x-502'!TABLE_RELATED</vt:lpstr>
      <vt:lpstr>'x-503'!TABLE_RELATED</vt:lpstr>
      <vt:lpstr>'x-504'!TABLE_RELATED</vt:lpstr>
      <vt:lpstr>'x-505'!TABLE_RELATED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'x-703'!TABLE_RELATED</vt:lpstr>
      <vt:lpstr>'x-704'!TABLE_RELATED</vt:lpstr>
      <vt:lpstr>'x-705'!TABLE_RELATED</vt:lpstr>
      <vt:lpstr>'x-706'!TABLE_RELATED</vt:lpstr>
      <vt:lpstr>'x-707'!TABLE_RELATED</vt:lpstr>
      <vt:lpstr>'x-708'!TABLE_RELATED</vt:lpstr>
      <vt:lpstr>'x-709'!TABLE_RELATED</vt:lpstr>
      <vt:lpstr>'x-710'!TABLE_RELATED</vt:lpstr>
      <vt:lpstr>'x-711'!TABLE_RELATED</vt:lpstr>
      <vt:lpstr>'x-712'!TABLE_RELATED</vt:lpstr>
      <vt:lpstr>'x-713'!TABLE_RELATED</vt:lpstr>
      <vt:lpstr>'x-714'!TABLE_RELATED</vt:lpstr>
      <vt:lpstr>'x-715'!TABLE_RELATED</vt:lpstr>
      <vt:lpstr>'x-716'!TABLE_RELATED</vt:lpstr>
      <vt:lpstr>'x-717'!TABLE_RELATED</vt:lpstr>
      <vt:lpstr>'x-718'!TABLE_RELATED</vt:lpstr>
      <vt:lpstr>'x-719'!TABLE_RELATED</vt:lpstr>
      <vt:lpstr>'x-720'!TABLE_RELATED</vt:lpstr>
      <vt:lpstr>'x-801'!TABLE_RELATED</vt:lpstr>
      <vt:lpstr>'x-802'!TABLE_RELATED</vt:lpstr>
      <vt:lpstr>'x-803'!TABLE_RELATED</vt:lpstr>
      <vt:lpstr>'x-804'!TABLE_RELATED</vt:lpstr>
      <vt:lpstr>'x-805'!TABLE_RELATED</vt:lpstr>
      <vt:lpstr>'x-806'!TABLE_RELATED</vt:lpstr>
      <vt:lpstr>'x-807'!TABLE_RELATED</vt:lpstr>
      <vt:lpstr>'x-808'!TABLE_RELATED</vt:lpstr>
      <vt:lpstr>'x-809'!TABLE_RELATED</vt:lpstr>
      <vt:lpstr>'x-810'!TABLE_RELATED</vt:lpstr>
      <vt:lpstr>'x-811'!TABLE_RELATED</vt:lpstr>
      <vt:lpstr>'x-812'!TABLE_RELATED</vt:lpstr>
      <vt:lpstr>'x-813'!TABLE_RELATED</vt:lpstr>
      <vt:lpstr>'x-814'!TABLE_RELATED</vt:lpstr>
      <vt:lpstr>'x-815'!TABLE_RELATED</vt:lpstr>
      <vt:lpstr>'x-817'!TABLE_RELATED</vt:lpstr>
      <vt:lpstr>'x-818'!TABLE_RELATED</vt:lpstr>
      <vt:lpstr>'x-819'!TABLE_RELATED</vt:lpstr>
      <vt:lpstr>'x-820'!TABLE_RELATED</vt:lpstr>
      <vt:lpstr>'x-821'!TABLE_RELATED</vt:lpstr>
      <vt:lpstr>'x-822'!TABLE_RELATED</vt:lpstr>
      <vt:lpstr>'x-823'!TABLE_RELATED</vt:lpstr>
      <vt:lpstr>'x-824'!TABLE_RELATED</vt:lpstr>
      <vt:lpstr>'x-825'!TABLE_RELATED</vt:lpstr>
      <vt:lpstr>'x-826'!TABLE_RELATED</vt:lpstr>
      <vt:lpstr>'x-827'!TABLE_RELATED</vt:lpstr>
      <vt:lpstr>TABLE_RELATED</vt:lpstr>
      <vt:lpstr>'x-101'!table_related_1</vt:lpstr>
      <vt:lpstr>'x-102'!table_related_1</vt:lpstr>
      <vt:lpstr>'x-103'!table_related_1</vt:lpstr>
      <vt:lpstr>'x-104'!table_related_1</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'x-214'!TABLE_RELATED_1</vt:lpstr>
      <vt:lpstr>'x-215'!TABLE_RELATED_1</vt:lpstr>
      <vt:lpstr>'x-216'!TABLE_RELATED_1</vt:lpstr>
      <vt:lpstr>'x-217'!TABLE_RELATED_1</vt:lpstr>
      <vt:lpstr>'x-218'!TABLE_RELATED_1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'x-501'!TABLE_RELATED_1</vt:lpstr>
      <vt:lpstr>'x-502'!TABLE_RELATED_1</vt:lpstr>
      <vt:lpstr>'x-503'!TABLE_RELATED_1</vt:lpstr>
      <vt:lpstr>'x-504'!TABLE_RELATED_1</vt:lpstr>
      <vt:lpstr>'x-505'!TABLE_RELATED_1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'x-804'!TABLE_RELATED_1</vt:lpstr>
      <vt:lpstr>'x-805'!TABLE_RELATED_1</vt:lpstr>
      <vt:lpstr>'x-806'!TABLE_RELATED_1</vt:lpstr>
      <vt:lpstr>'x-807'!TABLE_RELATED_1</vt:lpstr>
      <vt:lpstr>'x-808'!TABLE_RELATED_1</vt:lpstr>
      <vt:lpstr>'x-809'!TABLE_RELATED_1</vt:lpstr>
      <vt:lpstr>'x-810'!TABLE_RELATED_1</vt:lpstr>
      <vt:lpstr>'x-811'!TABLE_RELATED_1</vt:lpstr>
      <vt:lpstr>'x-812'!TABLE_RELATED_1</vt:lpstr>
      <vt:lpstr>'x-813'!TABLE_RELATED_1</vt:lpstr>
      <vt:lpstr>'x-814'!TABLE_RELATED_1</vt:lpstr>
      <vt:lpstr>'x-815'!TABLE_RELATED_1</vt:lpstr>
      <vt:lpstr>'x-817'!TABLE_RELATED_1</vt:lpstr>
      <vt:lpstr>'x-818'!TABLE_RELATED_1</vt:lpstr>
      <vt:lpstr>'x-819'!TABLE_RELATED_1</vt:lpstr>
      <vt:lpstr>'x-820'!TABLE_RELATED_1</vt:lpstr>
      <vt:lpstr>'x-821'!TABLE_RELATED_1</vt:lpstr>
      <vt:lpstr>'x-822'!TABLE_RELATED_1</vt:lpstr>
      <vt:lpstr>'x-823'!TABLE_RELATED_1</vt:lpstr>
      <vt:lpstr>'x-824'!TABLE_RELATED_1</vt:lpstr>
      <vt:lpstr>'x-825'!TABLE_RELATED_1</vt:lpstr>
      <vt:lpstr>'x-826'!TABLE_RELATED_1</vt:lpstr>
      <vt:lpstr>'x-827'!TABLE_RELATED_1</vt:lpstr>
      <vt:lpstr>'x-204'!TABLE_RELATED_2</vt:lpstr>
      <vt:lpstr>'x-403'!TABLE_RELATED_2</vt:lpstr>
      <vt:lpstr>'x-404'!TABLE_RELATED_2</vt:lpstr>
      <vt:lpstr>'x-409'!TABLE_RELATED_2</vt:lpstr>
      <vt:lpstr>'x-410'!TABLE_RELATED_2</vt:lpstr>
      <vt:lpstr>'x-415'!TABLE_RELATED_2</vt:lpstr>
      <vt:lpstr>'x-810'!TABLE_RELATED_2</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'x-214'!TABLE_SECTION</vt:lpstr>
      <vt:lpstr>'x-215'!TABLE_SECTION</vt:lpstr>
      <vt:lpstr>'x-216'!TABLE_SECTION</vt:lpstr>
      <vt:lpstr>'x-217'!TABLE_SECTION</vt:lpstr>
      <vt:lpstr>'x-218'!TABLE_SECTION</vt:lpstr>
      <vt:lpstr>'x-219'!TABLE_SECTION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'x-401'!TABLE_SECTION</vt:lpstr>
      <vt:lpstr>'x-402'!TABLE_SECTION</vt:lpstr>
      <vt:lpstr>'x-403'!TABLE_SECTION</vt:lpstr>
      <vt:lpstr>'x-404'!TABLE_SECTION</vt:lpstr>
      <vt:lpstr>'x-405'!TABLE_SECTION</vt:lpstr>
      <vt:lpstr>'x-406'!TABLE_SECTION</vt:lpstr>
      <vt:lpstr>'x-407'!TABLE_SECTION</vt:lpstr>
      <vt:lpstr>'x-408'!TABLE_SECTION</vt:lpstr>
      <vt:lpstr>'x-409'!TABLE_SECTION</vt:lpstr>
      <vt:lpstr>'x-410'!TABLE_SECTION</vt:lpstr>
      <vt:lpstr>'x-411'!TABLE_SECTION</vt:lpstr>
      <vt:lpstr>'x-412'!TABLE_SECTION</vt:lpstr>
      <vt:lpstr>'x-413'!TABLE_SECTION</vt:lpstr>
      <vt:lpstr>'x-414'!TABLE_SECTION</vt:lpstr>
      <vt:lpstr>'x-415'!TABLE_SECTION</vt:lpstr>
      <vt:lpstr>'x-416'!TABLE_SECTION</vt:lpstr>
      <vt:lpstr>'x-417'!TABLE_SECTION</vt:lpstr>
      <vt:lpstr>'x-418'!TABLE_SECTION</vt:lpstr>
      <vt:lpstr>'x-419'!TABLE_SECTION</vt:lpstr>
      <vt:lpstr>'x-420'!TABLE_SECTION</vt:lpstr>
      <vt:lpstr>'x-421'!TABLE_SECTION</vt:lpstr>
      <vt:lpstr>'x-422'!TABLE_SECTION</vt:lpstr>
      <vt:lpstr>'x-423'!TABLE_SECTION</vt:lpstr>
      <vt:lpstr>'x-424'!TABLE_SECTION</vt:lpstr>
      <vt:lpstr>'x-501'!TABLE_SECTION</vt:lpstr>
      <vt:lpstr>'x-502'!TABLE_SECTION</vt:lpstr>
      <vt:lpstr>'x-503'!TABLE_SECTION</vt:lpstr>
      <vt:lpstr>'x-504'!TABLE_SECTION</vt:lpstr>
      <vt:lpstr>'x-505'!TABLE_SECTION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'x-703'!TABLE_SECTION</vt:lpstr>
      <vt:lpstr>'x-704'!TABLE_SECTION</vt:lpstr>
      <vt:lpstr>'x-705'!TABLE_SECTION</vt:lpstr>
      <vt:lpstr>'x-706'!TABLE_SECTION</vt:lpstr>
      <vt:lpstr>'x-707'!TABLE_SECTION</vt:lpstr>
      <vt:lpstr>'x-708'!TABLE_SECTION</vt:lpstr>
      <vt:lpstr>'x-709'!TABLE_SECTION</vt:lpstr>
      <vt:lpstr>'x-710'!TABLE_SECTION</vt:lpstr>
      <vt:lpstr>'x-711'!TABLE_SECTION</vt:lpstr>
      <vt:lpstr>'x-712'!TABLE_SECTION</vt:lpstr>
      <vt:lpstr>'x-713'!TABLE_SECTION</vt:lpstr>
      <vt:lpstr>'x-714'!TABLE_SECTION</vt:lpstr>
      <vt:lpstr>'x-715'!TABLE_SECTION</vt:lpstr>
      <vt:lpstr>'x-716'!TABLE_SECTION</vt:lpstr>
      <vt:lpstr>'x-717'!TABLE_SECTION</vt:lpstr>
      <vt:lpstr>'x-718'!TABLE_SECTION</vt:lpstr>
      <vt:lpstr>'x-719'!TABLE_SECTION</vt:lpstr>
      <vt:lpstr>'x-720'!TABLE_SECTION</vt:lpstr>
      <vt:lpstr>'x-801'!TABLE_SECTION</vt:lpstr>
      <vt:lpstr>'x-802'!TABLE_SECTION</vt:lpstr>
      <vt:lpstr>'x-803'!TABLE_SECTION</vt:lpstr>
      <vt:lpstr>'x-804'!TABLE_SECTION</vt:lpstr>
      <vt:lpstr>'x-805'!TABLE_SECTION</vt:lpstr>
      <vt:lpstr>'x-806'!TABLE_SECTION</vt:lpstr>
      <vt:lpstr>'x-807'!TABLE_SECTION</vt:lpstr>
      <vt:lpstr>'x-808'!TABLE_SECTION</vt:lpstr>
      <vt:lpstr>'x-809'!TABLE_SECTION</vt:lpstr>
      <vt:lpstr>'x-810'!TABLE_SECTION</vt:lpstr>
      <vt:lpstr>'x-811'!TABLE_SECTION</vt:lpstr>
      <vt:lpstr>'x-812'!TABLE_SECTION</vt:lpstr>
      <vt:lpstr>'x-813'!TABLE_SECTION</vt:lpstr>
      <vt:lpstr>'x-814'!TABLE_SECTION</vt:lpstr>
      <vt:lpstr>'x-815'!TABLE_SECTION</vt:lpstr>
      <vt:lpstr>'x-817'!TABLE_SECTION</vt:lpstr>
      <vt:lpstr>'x-818'!TABLE_SECTION</vt:lpstr>
      <vt:lpstr>'x-819'!TABLE_SECTION</vt:lpstr>
      <vt:lpstr>'x-820'!TABLE_SECTION</vt:lpstr>
      <vt:lpstr>'x-821'!TABLE_SECTION</vt:lpstr>
      <vt:lpstr>'x-822'!TABLE_SECTION</vt:lpstr>
      <vt:lpstr>'x-823'!TABLE_SECTION</vt:lpstr>
      <vt:lpstr>'x-824'!TABLE_SECTION</vt:lpstr>
      <vt:lpstr>'x-825'!TABLE_SECTION</vt:lpstr>
      <vt:lpstr>'x-826'!TABLE_SECTION</vt:lpstr>
      <vt:lpstr>'x-827'!TABLE_SECTION</vt:lpstr>
      <vt:lpstr>TABLE_SECTION</vt:lpstr>
      <vt:lpstr>'x-101'!table_section_1</vt:lpstr>
      <vt:lpstr>'x-102'!table_section_1</vt:lpstr>
      <vt:lpstr>'x-103'!table_section_1</vt:lpstr>
      <vt:lpstr>'x-104'!table_section_1</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'x-214'!TABLE_SECTION_1</vt:lpstr>
      <vt:lpstr>'x-215'!TABLE_SECTION_1</vt:lpstr>
      <vt:lpstr>'x-216'!TABLE_SECTION_1</vt:lpstr>
      <vt:lpstr>'x-217'!TABLE_SECTION_1</vt:lpstr>
      <vt:lpstr>'x-218'!TABLE_SECTION_1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'x-501'!TABLE_SECTION_1</vt:lpstr>
      <vt:lpstr>'x-502'!TABLE_SECTION_1</vt:lpstr>
      <vt:lpstr>'x-503'!TABLE_SECTION_1</vt:lpstr>
      <vt:lpstr>'x-504'!TABLE_SECTION_1</vt:lpstr>
      <vt:lpstr>'x-505'!TABLE_SECTION_1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'x-804'!TABLE_SECTION_1</vt:lpstr>
      <vt:lpstr>'x-805'!TABLE_SECTION_1</vt:lpstr>
      <vt:lpstr>'x-806'!TABLE_SECTION_1</vt:lpstr>
      <vt:lpstr>'x-807'!TABLE_SECTION_1</vt:lpstr>
      <vt:lpstr>'x-808'!TABLE_SECTION_1</vt:lpstr>
      <vt:lpstr>'x-809'!TABLE_SECTION_1</vt:lpstr>
      <vt:lpstr>'x-810'!TABLE_SECTION_1</vt:lpstr>
      <vt:lpstr>'x-811'!TABLE_SECTION_1</vt:lpstr>
      <vt:lpstr>'x-812'!TABLE_SECTION_1</vt:lpstr>
      <vt:lpstr>'x-813'!TABLE_SECTION_1</vt:lpstr>
      <vt:lpstr>'x-814'!TABLE_SECTION_1</vt:lpstr>
      <vt:lpstr>'x-815'!TABLE_SECTION_1</vt:lpstr>
      <vt:lpstr>'x-817'!TABLE_SECTION_1</vt:lpstr>
      <vt:lpstr>'x-818'!TABLE_SECTION_1</vt:lpstr>
      <vt:lpstr>'x-819'!TABLE_SECTION_1</vt:lpstr>
      <vt:lpstr>'x-820'!TABLE_SECTION_1</vt:lpstr>
      <vt:lpstr>'x-821'!TABLE_SECTION_1</vt:lpstr>
      <vt:lpstr>'x-822'!TABLE_SECTION_1</vt:lpstr>
      <vt:lpstr>'x-823'!TABLE_SECTION_1</vt:lpstr>
      <vt:lpstr>'x-824'!TABLE_SECTION_1</vt:lpstr>
      <vt:lpstr>'x-825'!TABLE_SECTION_1</vt:lpstr>
      <vt:lpstr>'x-826'!TABLE_SECTION_1</vt:lpstr>
      <vt:lpstr>'x-827'!TABLE_SECTION_1</vt:lpstr>
      <vt:lpstr>'x-204'!TABLE_SECTION_2</vt:lpstr>
      <vt:lpstr>'x-403'!TABLE_SECTION_2</vt:lpstr>
      <vt:lpstr>'x-404'!TABLE_SECTION_2</vt:lpstr>
      <vt:lpstr>'x-409'!TABLE_SECTION_2</vt:lpstr>
      <vt:lpstr>'x-410'!TABLE_SECTION_2</vt:lpstr>
      <vt:lpstr>'x-415'!TABLE_SECTION_2</vt:lpstr>
      <vt:lpstr>'x-810'!TABLE_SECTION_2</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'x-214'!TABLE_SECTION_NUMBER</vt:lpstr>
      <vt:lpstr>'x-215'!TABLE_SECTION_NUMBER</vt:lpstr>
      <vt:lpstr>'x-216'!TABLE_SECTION_NUMBER</vt:lpstr>
      <vt:lpstr>'x-217'!TABLE_SECTION_NUMBER</vt:lpstr>
      <vt:lpstr>'x-218'!TABLE_SECTION_NUMBER</vt:lpstr>
      <vt:lpstr>'x-219'!TABLE_SECTION_NUMBER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'x-408'!TABLE_SECTION_NUMBER</vt:lpstr>
      <vt:lpstr>'x-409'!TABLE_SECTION_NUMBER</vt:lpstr>
      <vt:lpstr>'x-410'!TABLE_SECTION_NUMBER</vt:lpstr>
      <vt:lpstr>'x-411'!TABLE_SECTION_NUMBER</vt:lpstr>
      <vt:lpstr>'x-412'!TABLE_SECTION_NUMBER</vt:lpstr>
      <vt:lpstr>'x-413'!TABLE_SECTION_NUMBER</vt:lpstr>
      <vt:lpstr>'x-414'!TABLE_SECTION_NUMBER</vt:lpstr>
      <vt:lpstr>'x-415'!TABLE_SECTION_NUMBER</vt:lpstr>
      <vt:lpstr>'x-416'!TABLE_SECTION_NUMBER</vt:lpstr>
      <vt:lpstr>'x-417'!TABLE_SECTION_NUMBER</vt:lpstr>
      <vt:lpstr>'x-418'!TABLE_SECTION_NUMBER</vt:lpstr>
      <vt:lpstr>'x-419'!TABLE_SECTION_NUMBER</vt:lpstr>
      <vt:lpstr>'x-420'!TABLE_SECTION_NUMBER</vt:lpstr>
      <vt:lpstr>'x-421'!TABLE_SECTION_NUMBER</vt:lpstr>
      <vt:lpstr>'x-422'!TABLE_SECTION_NUMBER</vt:lpstr>
      <vt:lpstr>'x-423'!TABLE_SECTION_NUMBER</vt:lpstr>
      <vt:lpstr>'x-424'!TABLE_SECTION_NUMBER</vt:lpstr>
      <vt:lpstr>'x-501'!TABLE_SECTION_NUMBER</vt:lpstr>
      <vt:lpstr>'x-502'!TABLE_SECTION_NUMBER</vt:lpstr>
      <vt:lpstr>'x-503'!TABLE_SECTION_NUMBER</vt:lpstr>
      <vt:lpstr>'x-504'!TABLE_SECTION_NUMBER</vt:lpstr>
      <vt:lpstr>'x-505'!TABLE_SECTION_NUMBER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'x-703'!TABLE_SECTION_NUMBER</vt:lpstr>
      <vt:lpstr>'x-704'!TABLE_SECTION_NUMBER</vt:lpstr>
      <vt:lpstr>'x-705'!TABLE_SECTION_NUMBER</vt:lpstr>
      <vt:lpstr>'x-706'!TABLE_SECTION_NUMBER</vt:lpstr>
      <vt:lpstr>'x-707'!TABLE_SECTION_NUMBER</vt:lpstr>
      <vt:lpstr>'x-708'!TABLE_SECTION_NUMBER</vt:lpstr>
      <vt:lpstr>'x-709'!TABLE_SECTION_NUMBER</vt:lpstr>
      <vt:lpstr>'x-710'!TABLE_SECTION_NUMBER</vt:lpstr>
      <vt:lpstr>'x-711'!TABLE_SECTION_NUMBER</vt:lpstr>
      <vt:lpstr>'x-712'!TABLE_SECTION_NUMBER</vt:lpstr>
      <vt:lpstr>'x-713'!TABLE_SECTION_NUMBER</vt:lpstr>
      <vt:lpstr>'x-714'!TABLE_SECTION_NUMBER</vt:lpstr>
      <vt:lpstr>'x-715'!TABLE_SECTION_NUMBER</vt:lpstr>
      <vt:lpstr>'x-716'!TABLE_SECTION_NUMBER</vt:lpstr>
      <vt:lpstr>'x-717'!TABLE_SECTION_NUMBER</vt:lpstr>
      <vt:lpstr>'x-718'!TABLE_SECTION_NUMBER</vt:lpstr>
      <vt:lpstr>'x-719'!TABLE_SECTION_NUMBER</vt:lpstr>
      <vt:lpstr>'x-720'!TABLE_SECTION_NUMBER</vt:lpstr>
      <vt:lpstr>'x-801'!TABLE_SECTION_NUMBER</vt:lpstr>
      <vt:lpstr>'x-802'!TABLE_SECTION_NUMBER</vt:lpstr>
      <vt:lpstr>'x-803'!TABLE_SECTION_NUMBER</vt:lpstr>
      <vt:lpstr>'x-804'!TABLE_SECTION_NUMBER</vt:lpstr>
      <vt:lpstr>'x-805'!TABLE_SECTION_NUMBER</vt:lpstr>
      <vt:lpstr>'x-806'!TABLE_SECTION_NUMBER</vt:lpstr>
      <vt:lpstr>'x-807'!TABLE_SECTION_NUMBER</vt:lpstr>
      <vt:lpstr>'x-808'!TABLE_SECTION_NUMBER</vt:lpstr>
      <vt:lpstr>'x-809'!TABLE_SECTION_NUMBER</vt:lpstr>
      <vt:lpstr>'x-810'!TABLE_SECTION_NUMBER</vt:lpstr>
      <vt:lpstr>'x-811'!TABLE_SECTION_NUMBER</vt:lpstr>
      <vt:lpstr>'x-812'!TABLE_SECTION_NUMBER</vt:lpstr>
      <vt:lpstr>'x-813'!TABLE_SECTION_NUMBER</vt:lpstr>
      <vt:lpstr>'x-814'!TABLE_SECTION_NUMBER</vt:lpstr>
      <vt:lpstr>'x-815'!TABLE_SECTION_NUMBER</vt:lpstr>
      <vt:lpstr>'x-817'!TABLE_SECTION_NUMBER</vt:lpstr>
      <vt:lpstr>'x-818'!TABLE_SECTION_NUMBER</vt:lpstr>
      <vt:lpstr>'x-819'!TABLE_SECTION_NUMBER</vt:lpstr>
      <vt:lpstr>'x-820'!TABLE_SECTION_NUMBER</vt:lpstr>
      <vt:lpstr>'x-821'!TABLE_SECTION_NUMBER</vt:lpstr>
      <vt:lpstr>'x-822'!TABLE_SECTION_NUMBER</vt:lpstr>
      <vt:lpstr>'x-823'!TABLE_SECTION_NUMBER</vt:lpstr>
      <vt:lpstr>'x-824'!TABLE_SECTION_NUMBER</vt:lpstr>
      <vt:lpstr>'x-825'!TABLE_SECTION_NUMBER</vt:lpstr>
      <vt:lpstr>'x-826'!TABLE_SECTION_NUMBER</vt:lpstr>
      <vt:lpstr>'x-827'!TABLE_SECTION_NUMBER</vt:lpstr>
      <vt:lpstr>TABLE_SECTION_NUMBER</vt:lpstr>
      <vt:lpstr>'x-101'!table_Section_Number_1</vt:lpstr>
      <vt:lpstr>'x-102'!table_Section_Number_1</vt:lpstr>
      <vt:lpstr>'x-103'!table_Section_Number_1</vt:lpstr>
      <vt:lpstr>'x-104'!table_Section_Number_1</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'x-214'!TABLE_SECTION_NUMBER_1</vt:lpstr>
      <vt:lpstr>'x-215'!TABLE_SECTION_NUMBER_1</vt:lpstr>
      <vt:lpstr>'x-216'!TABLE_SECTION_NUMBER_1</vt:lpstr>
      <vt:lpstr>'x-217'!TABLE_SECTION_NUMBER_1</vt:lpstr>
      <vt:lpstr>'x-218'!TABLE_SECTION_NUMBER_1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'x-501'!TABLE_SECTION_NUMBER_1</vt:lpstr>
      <vt:lpstr>'x-502'!TABLE_SECTION_NUMBER_1</vt:lpstr>
      <vt:lpstr>'x-503'!TABLE_SECTION_NUMBER_1</vt:lpstr>
      <vt:lpstr>'x-504'!TABLE_SECTION_NUMBER_1</vt:lpstr>
      <vt:lpstr>'x-505'!TABLE_SECTION_NUMBER_1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'x-804'!TABLE_SECTION_NUMBER_1</vt:lpstr>
      <vt:lpstr>'x-805'!TABLE_SECTION_NUMBER_1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'x-812'!TABLE_SECTION_NUMBER_1</vt:lpstr>
      <vt:lpstr>'x-813'!TABLE_SECTION_NUMBER_1</vt:lpstr>
      <vt:lpstr>'x-814'!TABLE_SECTION_NUMBER_1</vt:lpstr>
      <vt:lpstr>'x-815'!TABLE_SECTION_NUMBER_1</vt:lpstr>
      <vt:lpstr>'x-817'!TABLE_SECTION_NUMBER_1</vt:lpstr>
      <vt:lpstr>'x-818'!TABLE_SECTION_NUMBER_1</vt:lpstr>
      <vt:lpstr>'x-819'!TABLE_SECTION_NUMBER_1</vt:lpstr>
      <vt:lpstr>'x-820'!TABLE_SECTION_NUMBER_1</vt:lpstr>
      <vt:lpstr>'x-821'!TABLE_SECTION_NUMBER_1</vt:lpstr>
      <vt:lpstr>'x-822'!TABLE_SECTION_NUMBER_1</vt:lpstr>
      <vt:lpstr>'x-823'!TABLE_SECTION_NUMBER_1</vt:lpstr>
      <vt:lpstr>'x-824'!TABLE_SECTION_NUMBER_1</vt:lpstr>
      <vt:lpstr>'x-825'!TABLE_SECTION_NUMBER_1</vt:lpstr>
      <vt:lpstr>'x-826'!TABLE_SECTION_NUMBER_1</vt:lpstr>
      <vt:lpstr>'x-827'!TABLE_SECTION_NUMBER_1</vt:lpstr>
      <vt:lpstr>'x-204'!TABLE_SECTION_NUMBER_2</vt:lpstr>
      <vt:lpstr>'x-403'!TABLE_SECTION_NUMBER_2</vt:lpstr>
      <vt:lpstr>'x-404'!TABLE_SECTION_NUMBER_2</vt:lpstr>
      <vt:lpstr>'x-409'!TABLE_SECTION_NUMBER_2</vt:lpstr>
      <vt:lpstr>'x-410'!TABLE_SECTION_NUMBER_2</vt:lpstr>
      <vt:lpstr>'x-415'!TABLE_SECTION_NUMBER_2</vt:lpstr>
      <vt:lpstr>'x-810'!TABLE_SECTION_NUMBER_2</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'x-214'!TABLE_SERIES_NUMBER</vt:lpstr>
      <vt:lpstr>'x-215'!TABLE_SERIES_NUMBER</vt:lpstr>
      <vt:lpstr>'x-216'!TABLE_SERIES_NUMBER</vt:lpstr>
      <vt:lpstr>'x-217'!TABLE_SERIES_NUMBER</vt:lpstr>
      <vt:lpstr>'x-218'!TABLE_SERIES_NUMBER</vt:lpstr>
      <vt:lpstr>'x-219'!TABLE_SERIES_NUMBER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'x-408'!TABLE_SERIES_NUMBER</vt:lpstr>
      <vt:lpstr>'x-409'!TABLE_SERIES_NUMBER</vt:lpstr>
      <vt:lpstr>'x-410'!TABLE_SERIES_NUMBER</vt:lpstr>
      <vt:lpstr>'x-411'!TABLE_SERIES_NUMBER</vt:lpstr>
      <vt:lpstr>'x-412'!TABLE_SERIES_NUMBER</vt:lpstr>
      <vt:lpstr>'x-413'!TABLE_SERIES_NUMBER</vt:lpstr>
      <vt:lpstr>'x-414'!TABLE_SERIES_NUMBER</vt:lpstr>
      <vt:lpstr>'x-415'!TABLE_SERIES_NUMBER</vt:lpstr>
      <vt:lpstr>'x-416'!TABLE_SERIES_NUMBER</vt:lpstr>
      <vt:lpstr>'x-417'!TABLE_SERIES_NUMBER</vt:lpstr>
      <vt:lpstr>'x-418'!TABLE_SERIES_NUMBER</vt:lpstr>
      <vt:lpstr>'x-419'!TABLE_SERIES_NUMBER</vt:lpstr>
      <vt:lpstr>'x-420'!TABLE_SERIES_NUMBER</vt:lpstr>
      <vt:lpstr>'x-421'!TABLE_SERIES_NUMBER</vt:lpstr>
      <vt:lpstr>'x-422'!TABLE_SERIES_NUMBER</vt:lpstr>
      <vt:lpstr>'x-423'!TABLE_SERIES_NUMBER</vt:lpstr>
      <vt:lpstr>'x-424'!TABLE_SERIES_NUMBER</vt:lpstr>
      <vt:lpstr>'x-501'!TABLE_SERIES_NUMBER</vt:lpstr>
      <vt:lpstr>'x-502'!TABLE_SERIES_NUMBER</vt:lpstr>
      <vt:lpstr>'x-503'!TABLE_SERIES_NUMBER</vt:lpstr>
      <vt:lpstr>'x-504'!TABLE_SERIES_NUMBER</vt:lpstr>
      <vt:lpstr>'x-505'!TABLE_SERIES_NUMBER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'x-703'!TABLE_SERIES_NUMBER</vt:lpstr>
      <vt:lpstr>'x-704'!TABLE_SERIES_NUMBER</vt:lpstr>
      <vt:lpstr>'x-705'!TABLE_SERIES_NUMBER</vt:lpstr>
      <vt:lpstr>'x-706'!TABLE_SERIES_NUMBER</vt:lpstr>
      <vt:lpstr>'x-707'!TABLE_SERIES_NUMBER</vt:lpstr>
      <vt:lpstr>'x-708'!TABLE_SERIES_NUMBER</vt:lpstr>
      <vt:lpstr>'x-709'!TABLE_SERIES_NUMBER</vt:lpstr>
      <vt:lpstr>'x-710'!TABLE_SERIES_NUMBER</vt:lpstr>
      <vt:lpstr>'x-711'!TABLE_SERIES_NUMBER</vt:lpstr>
      <vt:lpstr>'x-712'!TABLE_SERIES_NUMBER</vt:lpstr>
      <vt:lpstr>'x-713'!TABLE_SERIES_NUMBER</vt:lpstr>
      <vt:lpstr>'x-714'!TABLE_SERIES_NUMBER</vt:lpstr>
      <vt:lpstr>'x-715'!TABLE_SERIES_NUMBER</vt:lpstr>
      <vt:lpstr>'x-716'!TABLE_SERIES_NUMBER</vt:lpstr>
      <vt:lpstr>'x-717'!TABLE_SERIES_NUMBER</vt:lpstr>
      <vt:lpstr>'x-718'!TABLE_SERIES_NUMBER</vt:lpstr>
      <vt:lpstr>'x-719'!TABLE_SERIES_NUMBER</vt:lpstr>
      <vt:lpstr>'x-720'!TABLE_SERIES_NUMBER</vt:lpstr>
      <vt:lpstr>'x-801'!TABLE_SERIES_NUMBER</vt:lpstr>
      <vt:lpstr>'x-802'!TABLE_SERIES_NUMBER</vt:lpstr>
      <vt:lpstr>'x-803'!TABLE_SERIES_NUMBER</vt:lpstr>
      <vt:lpstr>'x-804'!TABLE_SERIES_NUMBER</vt:lpstr>
      <vt:lpstr>'x-805'!TABLE_SERIES_NUMBER</vt:lpstr>
      <vt:lpstr>'x-806'!TABLE_SERIES_NUMBER</vt:lpstr>
      <vt:lpstr>'x-807'!TABLE_SERIES_NUMBER</vt:lpstr>
      <vt:lpstr>'x-808'!TABLE_SERIES_NUMBER</vt:lpstr>
      <vt:lpstr>'x-809'!TABLE_SERIES_NUMBER</vt:lpstr>
      <vt:lpstr>'x-810'!TABLE_SERIES_NUMBER</vt:lpstr>
      <vt:lpstr>'x-811'!TABLE_SERIES_NUMBER</vt:lpstr>
      <vt:lpstr>'x-812'!TABLE_SERIES_NUMBER</vt:lpstr>
      <vt:lpstr>'x-813'!TABLE_SERIES_NUMBER</vt:lpstr>
      <vt:lpstr>'x-814'!TABLE_SERIES_NUMBER</vt:lpstr>
      <vt:lpstr>'x-815'!TABLE_SERIES_NUMBER</vt:lpstr>
      <vt:lpstr>'x-817'!TABLE_SERIES_NUMBER</vt:lpstr>
      <vt:lpstr>'x-818'!TABLE_SERIES_NUMBER</vt:lpstr>
      <vt:lpstr>'x-819'!TABLE_SERIES_NUMBER</vt:lpstr>
      <vt:lpstr>'x-820'!TABLE_SERIES_NUMBER</vt:lpstr>
      <vt:lpstr>'x-821'!TABLE_SERIES_NUMBER</vt:lpstr>
      <vt:lpstr>'x-822'!TABLE_SERIES_NUMBER</vt:lpstr>
      <vt:lpstr>'x-823'!TABLE_SERIES_NUMBER</vt:lpstr>
      <vt:lpstr>'x-824'!TABLE_SERIES_NUMBER</vt:lpstr>
      <vt:lpstr>'x-825'!TABLE_SERIES_NUMBER</vt:lpstr>
      <vt:lpstr>'x-826'!TABLE_SERIES_NUMBER</vt:lpstr>
      <vt:lpstr>'x-827'!TABLE_SERIES_NUMBER</vt:lpstr>
      <vt:lpstr>TABLE_SERIES_NUMBER</vt:lpstr>
      <vt:lpstr>'x-101'!table_Series_Number_1</vt:lpstr>
      <vt:lpstr>'x-102'!table_Series_Number_1</vt:lpstr>
      <vt:lpstr>'x-103'!table_Series_Number_1</vt:lpstr>
      <vt:lpstr>'x-104'!table_Series_Number_1</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'x-214'!TABLE_SERIES_NUMBER_1</vt:lpstr>
      <vt:lpstr>'x-215'!TABLE_SERIES_NUMBER_1</vt:lpstr>
      <vt:lpstr>'x-216'!TABLE_SERIES_NUMBER_1</vt:lpstr>
      <vt:lpstr>'x-217'!TABLE_SERIES_NUMBER_1</vt:lpstr>
      <vt:lpstr>'x-218'!TABLE_SERIES_NUMBER_1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'x-501'!TABLE_SERIES_NUMBER_1</vt:lpstr>
      <vt:lpstr>'x-502'!TABLE_SERIES_NUMBER_1</vt:lpstr>
      <vt:lpstr>'x-503'!TABLE_SERIES_NUMBER_1</vt:lpstr>
      <vt:lpstr>'x-504'!TABLE_SERIES_NUMBER_1</vt:lpstr>
      <vt:lpstr>'x-505'!TABLE_SERIES_NUMBER_1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'x-804'!TABLE_SERIES_NUMBER_1</vt:lpstr>
      <vt:lpstr>'x-805'!TABLE_SERIES_NUMBER_1</vt:lpstr>
      <vt:lpstr>'x-806'!TABLE_SERIES_NUMBER_1</vt:lpstr>
      <vt:lpstr>'x-807'!TABLE_SERIES_NUMBER_1</vt:lpstr>
      <vt:lpstr>'x-808'!TABLE_SERIES_NUMBER_1</vt:lpstr>
      <vt:lpstr>'x-809'!TABLE_SERIES_NUMBER_1</vt:lpstr>
      <vt:lpstr>'x-810'!TABLE_SERIES_NUMBER_1</vt:lpstr>
      <vt:lpstr>'x-811'!TABLE_SERIES_NUMBER_1</vt:lpstr>
      <vt:lpstr>'x-812'!TABLE_SERIES_NUMBER_1</vt:lpstr>
      <vt:lpstr>'x-813'!TABLE_SERIES_NUMBER_1</vt:lpstr>
      <vt:lpstr>'x-814'!TABLE_SERIES_NUMBER_1</vt:lpstr>
      <vt:lpstr>'x-815'!TABLE_SERIES_NUMBER_1</vt:lpstr>
      <vt:lpstr>'x-817'!TABLE_SERIES_NUMBER_1</vt:lpstr>
      <vt:lpstr>'x-818'!TABLE_SERIES_NUMBER_1</vt:lpstr>
      <vt:lpstr>'x-819'!TABLE_SERIES_NUMBER_1</vt:lpstr>
      <vt:lpstr>'x-820'!TABLE_SERIES_NUMBER_1</vt:lpstr>
      <vt:lpstr>'x-821'!TABLE_SERIES_NUMBER_1</vt:lpstr>
      <vt:lpstr>'x-822'!TABLE_SERIES_NUMBER_1</vt:lpstr>
      <vt:lpstr>'x-823'!TABLE_SERIES_NUMBER_1</vt:lpstr>
      <vt:lpstr>'x-824'!TABLE_SERIES_NUMBER_1</vt:lpstr>
      <vt:lpstr>'x-825'!TABLE_SERIES_NUMBER_1</vt:lpstr>
      <vt:lpstr>'x-826'!TABLE_SERIES_NUMBER_1</vt:lpstr>
      <vt:lpstr>'x-827'!TABLE_SERIES_NUMBER_1</vt:lpstr>
      <vt:lpstr>'x-204'!TABLE_SERIES_NUMBER_2</vt:lpstr>
      <vt:lpstr>'x-403'!TABLE_SERIES_NUMBER_2</vt:lpstr>
      <vt:lpstr>'x-404'!TABLE_SERIES_NUMBER_2</vt:lpstr>
      <vt:lpstr>'x-409'!TABLE_SERIES_NUMBER_2</vt:lpstr>
      <vt:lpstr>'x-410'!TABLE_SERIES_NUMBER_2</vt:lpstr>
      <vt:lpstr>'x-415'!TABLE_SERIES_NUMBER_2</vt:lpstr>
      <vt:lpstr>'x-810'!TABLE_SERIES_NUMBER_2</vt:lpstr>
      <vt:lpstr>tit</vt:lpstr>
      <vt:lpstr>titl</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2025-02-28T20:31:53Z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f0d1db99-7bd5-4cb0-b129-a6593e899c4b</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