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3b2d82e9b00d4840" Type="http://schemas.microsoft.com/office/2006/relationships/ui/extensibility" Target="customUI/customUI.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mc:AlternateContent xmlns:mc="http://schemas.openxmlformats.org/markup-compatibility/2006">
    <mc:Choice Requires="x15">
      <x15ac:absPath xmlns:x15ac="http://schemas.microsoft.com/office/spreadsheetml/2010/11/ac" url="https://tris42.sharepoint.com/sites/gad_wrkgrp_actuarial/pspsactuarialwork/Client Work/NHS S/Factors &amp; Guidance/2026 Factor Review/Outputs/"/>
    </mc:Choice>
  </mc:AlternateContent>
  <xr:revisionPtr revIDLastSave="0" documentId="8_{A4157905-FED5-418C-8BB9-2636E61F6D4F}" xr6:coauthVersionLast="47" xr6:coauthVersionMax="47" xr10:uidLastSave="{00000000-0000-0000-0000-000000000000}"/>
  <bookViews>
    <workbookView xWindow="12525" yWindow="-16320" windowWidth="29040" windowHeight="15720" tabRatio="834" activeTab="4" xr2:uid="{00000000-000D-0000-FFFF-FFFF00000000}"/>
  </bookViews>
  <sheets>
    <sheet name="Cover" sheetId="13" r:id="rId1"/>
    <sheet name="Purpose of spreadsheet" sheetId="7" r:id="rId2"/>
    <sheet name="Version control" sheetId="10" r:id="rId3"/>
    <sheet name="Assumptions" sheetId="5" r:id="rId4"/>
    <sheet name="Factor List" sheetId="9" r:id="rId5"/>
    <sheet name="x-101" sheetId="16" r:id="rId6"/>
    <sheet name="x-102" sheetId="17" r:id="rId7"/>
    <sheet name="x-103" sheetId="18" r:id="rId8"/>
    <sheet name="x-104" sheetId="19" r:id="rId9"/>
    <sheet name="x-201" sheetId="20" r:id="rId10"/>
    <sheet name="x-202" sheetId="21" r:id="rId11"/>
    <sheet name="x-203" sheetId="22" r:id="rId12"/>
    <sheet name="x-204" sheetId="23" r:id="rId13"/>
    <sheet name="x-205" sheetId="24" r:id="rId14"/>
    <sheet name="x-206" sheetId="25" r:id="rId15"/>
    <sheet name="x-207" sheetId="26" r:id="rId16"/>
    <sheet name="x-208" sheetId="27" r:id="rId17"/>
    <sheet name="x-209" sheetId="28" r:id="rId18"/>
    <sheet name="x-214" sheetId="29" r:id="rId19"/>
    <sheet name="x-215" sheetId="30" r:id="rId20"/>
    <sheet name="x-216" sheetId="31" r:id="rId21"/>
    <sheet name="x-217" sheetId="32" r:id="rId22"/>
    <sheet name="x-218" sheetId="33" r:id="rId23"/>
    <sheet name="x-219" sheetId="34" r:id="rId24"/>
    <sheet name="x-301" sheetId="35" r:id="rId25"/>
    <sheet name="x-302" sheetId="36" r:id="rId26"/>
    <sheet name="x-303" sheetId="37" r:id="rId27"/>
    <sheet name="x-304" sheetId="38" r:id="rId28"/>
    <sheet name="x-305" sheetId="39" r:id="rId29"/>
    <sheet name="x-306" sheetId="40" r:id="rId30"/>
    <sheet name="x-307" sheetId="41" r:id="rId31"/>
    <sheet name="x-308" sheetId="42" r:id="rId32"/>
    <sheet name="x-401" sheetId="43" r:id="rId33"/>
    <sheet name="x-402" sheetId="49" r:id="rId34"/>
    <sheet name="x-403" sheetId="44" r:id="rId35"/>
    <sheet name="x-404" sheetId="45" r:id="rId36"/>
    <sheet name="x-405" sheetId="46" r:id="rId37"/>
    <sheet name="x-406" sheetId="47" r:id="rId38"/>
    <sheet name="x-407" sheetId="48" r:id="rId39"/>
    <sheet name="x-408" sheetId="50" r:id="rId40"/>
    <sheet name="x-409" sheetId="51" r:id="rId41"/>
    <sheet name="x-410" sheetId="52" r:id="rId42"/>
    <sheet name="x-411" sheetId="53" r:id="rId43"/>
    <sheet name="x-412" sheetId="54" r:id="rId44"/>
    <sheet name="x-413" sheetId="55" r:id="rId45"/>
    <sheet name="x-414" sheetId="56" r:id="rId46"/>
    <sheet name="x-415" sheetId="57" r:id="rId47"/>
    <sheet name="x-416" sheetId="58" r:id="rId48"/>
    <sheet name="x-417" sheetId="59" r:id="rId49"/>
    <sheet name="x-418" sheetId="60" r:id="rId50"/>
    <sheet name="x-419" sheetId="61" r:id="rId51"/>
    <sheet name="x-420" sheetId="62" r:id="rId52"/>
    <sheet name="x-421" sheetId="63" r:id="rId53"/>
    <sheet name="x-422" sheetId="64" r:id="rId54"/>
    <sheet name="x-423" sheetId="65" r:id="rId55"/>
    <sheet name="x-424" sheetId="66" r:id="rId56"/>
    <sheet name="x-501" sheetId="67" r:id="rId57"/>
    <sheet name="x-502" sheetId="68" r:id="rId58"/>
    <sheet name="x-503" sheetId="69" r:id="rId59"/>
    <sheet name="x-504" sheetId="70" r:id="rId60"/>
    <sheet name="x-505" sheetId="71" r:id="rId61"/>
    <sheet name="x-605" sheetId="72" r:id="rId62"/>
    <sheet name="x-606" sheetId="73" r:id="rId63"/>
    <sheet name="x-607" sheetId="74" r:id="rId64"/>
    <sheet name="x-608" sheetId="75" r:id="rId65"/>
    <sheet name="x-609" sheetId="76" r:id="rId66"/>
    <sheet name="x-610" sheetId="77" r:id="rId67"/>
    <sheet name="x-611" sheetId="78" r:id="rId68"/>
    <sheet name="x-612" sheetId="79" r:id="rId69"/>
    <sheet name="x-613" sheetId="80" r:id="rId70"/>
    <sheet name="x-614" sheetId="81" r:id="rId71"/>
    <sheet name="x-615" sheetId="82" r:id="rId72"/>
    <sheet name="x-703" sheetId="83" r:id="rId73"/>
    <sheet name="x-704" sheetId="84" r:id="rId74"/>
    <sheet name="x-705" sheetId="85" r:id="rId75"/>
    <sheet name="x-706" sheetId="86" r:id="rId76"/>
    <sheet name="x-707" sheetId="87" r:id="rId77"/>
    <sheet name="x-708" sheetId="88" r:id="rId78"/>
    <sheet name="x-709" sheetId="89" r:id="rId79"/>
    <sheet name="x-710" sheetId="90" r:id="rId80"/>
    <sheet name="x-711" sheetId="91" r:id="rId81"/>
    <sheet name="x-712" sheetId="92" r:id="rId82"/>
    <sheet name="x-713" sheetId="93" r:id="rId83"/>
    <sheet name="x-714" sheetId="94" r:id="rId84"/>
    <sheet name="x-715" sheetId="95" r:id="rId85"/>
    <sheet name="x-716" sheetId="96" r:id="rId86"/>
    <sheet name="x-717" sheetId="97" r:id="rId87"/>
    <sheet name="x-718" sheetId="98" r:id="rId88"/>
    <sheet name="x-719" sheetId="99" r:id="rId89"/>
    <sheet name="x-720" sheetId="100" r:id="rId90"/>
    <sheet name="x-801" sheetId="101" r:id="rId91"/>
    <sheet name="x-802" sheetId="102" r:id="rId92"/>
    <sheet name="x-803" sheetId="103" r:id="rId93"/>
    <sheet name="x-804" sheetId="104" r:id="rId94"/>
    <sheet name="x-805" sheetId="105" r:id="rId95"/>
    <sheet name="x-806" sheetId="106" r:id="rId96"/>
    <sheet name="x-807" sheetId="107" r:id="rId97"/>
    <sheet name="x-808" sheetId="108" r:id="rId98"/>
    <sheet name="x-809" sheetId="109" r:id="rId99"/>
    <sheet name="x-810" sheetId="110" r:id="rId100"/>
    <sheet name="x-811" sheetId="111" r:id="rId101"/>
    <sheet name="x-812" sheetId="112" r:id="rId102"/>
    <sheet name="x-813" sheetId="113" r:id="rId103"/>
    <sheet name="x-814" sheetId="114" r:id="rId104"/>
    <sheet name="x-815" sheetId="115" r:id="rId105"/>
    <sheet name="x-817" sheetId="116" r:id="rId106"/>
    <sheet name="x-818" sheetId="117" r:id="rId107"/>
    <sheet name="x-819" sheetId="118" r:id="rId108"/>
    <sheet name="x-820" sheetId="119" r:id="rId109"/>
    <sheet name="x-821" sheetId="120" r:id="rId110"/>
    <sheet name="x-822" sheetId="121" r:id="rId111"/>
    <sheet name="x-823" sheetId="122" r:id="rId112"/>
    <sheet name="x-824" sheetId="123" r:id="rId113"/>
    <sheet name="x-825" sheetId="124" r:id="rId114"/>
    <sheet name="x-826" sheetId="125" r:id="rId115"/>
    <sheet name="x-827" sheetId="126" r:id="rId116"/>
    <sheet name="x-template" sheetId="14" state="hidden" r:id="rId117"/>
  </sheets>
  <externalReferences>
    <externalReference r:id="rId118"/>
  </externalReferences>
  <definedNames>
    <definedName name="_xlnm._FilterDatabase" localSheetId="17" hidden="1">'x-209'!$H$26:$I$26</definedName>
    <definedName name="age_rng">'[1]Control Sheet'!$B$190:$B$294</definedName>
    <definedName name="client_abbr">"Scottish Public Pensions Agency"</definedName>
    <definedName name="client_name">"SPPA"</definedName>
    <definedName name="FACTOR_LIST_AGE_DEF">'Factor List'!$G$7</definedName>
    <definedName name="FACTOR_LIST_ASSUMPTION_SET">'Factor List'!$P$7</definedName>
    <definedName name="FACTOR_LIST_CLIENT">'Factor List'!$B$7</definedName>
    <definedName name="FACTOR_LIST_DATE_IMPLEMENTED">'Factor List'!$N$7</definedName>
    <definedName name="FACTOR_LIST_DATE_ISSUED">'Factor List'!$M$7</definedName>
    <definedName name="FACTOR_LIST_DESCRIPTION">'Factor List'!$E$7</definedName>
    <definedName name="FACTOR_LIST_FACTOR_STATUS">'Factor List'!$O$7</definedName>
    <definedName name="FACTOR_LIST_FACTOR_TYPE">'Factor List'!$D$7</definedName>
    <definedName name="FACTOR_LIST_GENDER">'Factor List'!$F$7</definedName>
    <definedName name="FACTOR_LIST_REFERENCE">'Factor List'!$J$7</definedName>
    <definedName name="FACTOR_LIST_REFERENCE_GUIDANCE">'Factor List'!$K$7</definedName>
    <definedName name="FACTOR_LIST_RELATED">'Factor List'!$L$7</definedName>
    <definedName name="FACTOR_LIST_SECTION">'Factor List'!$C$7</definedName>
    <definedName name="FACTOR_LIST_SECTION_NUMBER">'Factor List'!$H$7</definedName>
    <definedName name="FACTOR_LIST_SERIES_NUMBER">'Factor List'!$I$7</definedName>
    <definedName name="factor_table">'x-209'!$C$165:$NZ$269</definedName>
    <definedName name="scheme_abbr">"NHS_S"</definedName>
    <definedName name="scheme_name">"NHS Pension Scheme Scotland"</definedName>
    <definedName name="shorten_scheme_names">#REF!</definedName>
    <definedName name="TABLE_AGE_DEF_1" localSheetId="5">'x-101'!$B$12</definedName>
    <definedName name="TABLE_AGE_DEF_1" localSheetId="6">'x-102'!$B$12</definedName>
    <definedName name="TABLE_AGE_DEF_1" localSheetId="7">'x-103'!$B$12</definedName>
    <definedName name="TABLE_AGE_DEF_1" localSheetId="8">'x-104'!$B$12</definedName>
    <definedName name="TABLE_AGE_DEF_1" localSheetId="9">'x-201'!$B$12</definedName>
    <definedName name="TABLE_AGE_DEF_1" localSheetId="10">'x-202'!$B$12</definedName>
    <definedName name="TABLE_AGE_DEF_1" localSheetId="11">'x-203'!$B$12</definedName>
    <definedName name="TABLE_AGE_DEF_1" localSheetId="12">'x-204'!$B$12</definedName>
    <definedName name="TABLE_AGE_DEF_1" localSheetId="13">'x-205'!$B$12</definedName>
    <definedName name="TABLE_AGE_DEF_1" localSheetId="14">'x-206'!$B$12</definedName>
    <definedName name="TABLE_AGE_DEF_1" localSheetId="15">'x-207'!$B$12</definedName>
    <definedName name="TABLE_AGE_DEF_1" localSheetId="16">'x-208'!$B$12</definedName>
    <definedName name="TABLE_AGE_DEF_1" localSheetId="17">'x-209'!$B$12</definedName>
    <definedName name="TABLE_AGE_DEF_1" localSheetId="18">'x-214'!$B$12</definedName>
    <definedName name="TABLE_AGE_DEF_1" localSheetId="19">'x-215'!$B$12</definedName>
    <definedName name="TABLE_AGE_DEF_1" localSheetId="20">'x-216'!$B$12</definedName>
    <definedName name="TABLE_AGE_DEF_1" localSheetId="21">'x-217'!$B$12</definedName>
    <definedName name="TABLE_AGE_DEF_1" localSheetId="22">'x-218'!$B$12</definedName>
    <definedName name="TABLE_AGE_DEF_1" localSheetId="23">'x-219'!$B$12</definedName>
    <definedName name="TABLE_AGE_DEF_1" localSheetId="24">'x-301'!$B$12</definedName>
    <definedName name="TABLE_AGE_DEF_1" localSheetId="25">'x-302'!$B$12</definedName>
    <definedName name="TABLE_AGE_DEF_1" localSheetId="26">'x-303'!$B$12</definedName>
    <definedName name="TABLE_AGE_DEF_1" localSheetId="27">'x-304'!$B$12</definedName>
    <definedName name="TABLE_AGE_DEF_1" localSheetId="28">'x-305'!$B$12</definedName>
    <definedName name="TABLE_AGE_DEF_1" localSheetId="29">'x-306'!$B$12</definedName>
    <definedName name="TABLE_AGE_DEF_1" localSheetId="30">'x-307'!$B$12</definedName>
    <definedName name="TABLE_AGE_DEF_1" localSheetId="31">'x-308'!$B$12</definedName>
    <definedName name="TABLE_AGE_DEF_1" localSheetId="32">'x-401'!$B$12</definedName>
    <definedName name="TABLE_AGE_DEF_1" localSheetId="33">'x-402'!$B$12</definedName>
    <definedName name="TABLE_AGE_DEF_1" localSheetId="34">'x-403'!$B$12</definedName>
    <definedName name="TABLE_AGE_DEF_1" localSheetId="35">'x-404'!$B$12</definedName>
    <definedName name="TABLE_AGE_DEF_1" localSheetId="36">'x-405'!$B$12</definedName>
    <definedName name="TABLE_AGE_DEF_1" localSheetId="37">'x-406'!$B$12</definedName>
    <definedName name="TABLE_AGE_DEF_1" localSheetId="38">'x-407'!$B$12</definedName>
    <definedName name="TABLE_AGE_DEF_1" localSheetId="39">'x-408'!$B$12</definedName>
    <definedName name="TABLE_AGE_DEF_1" localSheetId="40">'x-409'!$B$12</definedName>
    <definedName name="TABLE_AGE_DEF_1" localSheetId="41">'x-410'!$B$12</definedName>
    <definedName name="TABLE_AGE_DEF_1" localSheetId="42">'x-411'!$B$12</definedName>
    <definedName name="TABLE_AGE_DEF_1" localSheetId="43">'x-412'!$B$12</definedName>
    <definedName name="TABLE_AGE_DEF_1" localSheetId="44">'x-413'!$B$12</definedName>
    <definedName name="TABLE_AGE_DEF_1" localSheetId="45">'x-414'!$B$12</definedName>
    <definedName name="TABLE_AGE_DEF_1" localSheetId="46">'x-415'!$B$12</definedName>
    <definedName name="TABLE_AGE_DEF_1" localSheetId="47">'x-416'!$B$12</definedName>
    <definedName name="TABLE_AGE_DEF_1" localSheetId="48">'x-417'!$B$12</definedName>
    <definedName name="TABLE_AGE_DEF_1" localSheetId="49">'x-418'!$B$12</definedName>
    <definedName name="TABLE_AGE_DEF_1" localSheetId="50">'x-419'!$B$12</definedName>
    <definedName name="TABLE_AGE_DEF_1" localSheetId="51">'x-420'!$B$12</definedName>
    <definedName name="TABLE_AGE_DEF_1" localSheetId="52">'x-421'!$B$12</definedName>
    <definedName name="TABLE_AGE_DEF_1" localSheetId="53">'x-422'!$B$12</definedName>
    <definedName name="TABLE_AGE_DEF_1" localSheetId="54">'x-423'!$B$12</definedName>
    <definedName name="TABLE_AGE_DEF_1" localSheetId="55">'x-424'!$B$12</definedName>
    <definedName name="TABLE_AGE_DEF_1" localSheetId="56">'x-501'!$B$12</definedName>
    <definedName name="TABLE_AGE_DEF_1" localSheetId="57">'x-502'!$B$12</definedName>
    <definedName name="TABLE_AGE_DEF_1" localSheetId="58">'x-503'!$B$12</definedName>
    <definedName name="TABLE_AGE_DEF_1" localSheetId="59">'x-504'!$B$12</definedName>
    <definedName name="TABLE_AGE_DEF_1" localSheetId="60">'x-505'!$B$12</definedName>
    <definedName name="TABLE_AGE_DEF_1" localSheetId="61">'x-605'!$B$12</definedName>
    <definedName name="TABLE_AGE_DEF_1" localSheetId="62">'x-606'!$B$12</definedName>
    <definedName name="TABLE_AGE_DEF_1" localSheetId="63">'x-607'!$B$12</definedName>
    <definedName name="TABLE_AGE_DEF_1" localSheetId="64">'x-608'!$B$12</definedName>
    <definedName name="TABLE_AGE_DEF_1" localSheetId="65">'x-609'!$B$12</definedName>
    <definedName name="TABLE_AGE_DEF_1" localSheetId="66">'x-610'!$B$12</definedName>
    <definedName name="TABLE_AGE_DEF_1" localSheetId="67">'x-611'!$B$12</definedName>
    <definedName name="TABLE_AGE_DEF_1" localSheetId="68">'x-612'!$B$12</definedName>
    <definedName name="TABLE_AGE_DEF_1" localSheetId="69">'x-613'!$B$12</definedName>
    <definedName name="TABLE_AGE_DEF_1" localSheetId="70">'x-614'!$B$12</definedName>
    <definedName name="TABLE_AGE_DEF_1" localSheetId="71">'x-615'!$B$12</definedName>
    <definedName name="TABLE_AGE_DEF_1" localSheetId="72">'x-703'!$B$12</definedName>
    <definedName name="TABLE_AGE_DEF_1" localSheetId="73">'x-704'!$B$12</definedName>
    <definedName name="TABLE_AGE_DEF_1" localSheetId="74">'x-705'!$B$12</definedName>
    <definedName name="TABLE_AGE_DEF_1" localSheetId="75">'x-706'!$B$12</definedName>
    <definedName name="TABLE_AGE_DEF_1" localSheetId="76">'x-707'!$B$12</definedName>
    <definedName name="TABLE_AGE_DEF_1" localSheetId="77">'x-708'!$B$12</definedName>
    <definedName name="TABLE_AGE_DEF_1" localSheetId="78">'x-709'!$B$12</definedName>
    <definedName name="TABLE_AGE_DEF_1" localSheetId="79">'x-710'!$B$12</definedName>
    <definedName name="TABLE_AGE_DEF_1" localSheetId="80">'x-711'!$B$12</definedName>
    <definedName name="TABLE_AGE_DEF_1" localSheetId="81">'x-712'!$B$12</definedName>
    <definedName name="TABLE_AGE_DEF_1" localSheetId="82">'x-713'!$B$12</definedName>
    <definedName name="TABLE_AGE_DEF_1" localSheetId="83">'x-714'!$B$12</definedName>
    <definedName name="TABLE_AGE_DEF_1" localSheetId="84">'x-715'!$B$12</definedName>
    <definedName name="TABLE_AGE_DEF_1" localSheetId="85">'x-716'!$B$12</definedName>
    <definedName name="TABLE_AGE_DEF_1" localSheetId="86">'x-717'!$B$12</definedName>
    <definedName name="TABLE_AGE_DEF_1" localSheetId="87">'x-718'!$B$12</definedName>
    <definedName name="TABLE_AGE_DEF_1" localSheetId="88">'x-719'!$B$12</definedName>
    <definedName name="TABLE_AGE_DEF_1" localSheetId="89">'x-720'!$B$12</definedName>
    <definedName name="TABLE_AGE_DEF_1" localSheetId="90">'x-801'!$B$12</definedName>
    <definedName name="TABLE_AGE_DEF_1" localSheetId="91">'x-802'!$B$12</definedName>
    <definedName name="TABLE_AGE_DEF_1" localSheetId="92">'x-803'!$B$12</definedName>
    <definedName name="TABLE_AGE_DEF_1" localSheetId="93">'x-804'!$B$12</definedName>
    <definedName name="TABLE_AGE_DEF_1" localSheetId="94">'x-805'!$B$12</definedName>
    <definedName name="TABLE_AGE_DEF_1" localSheetId="95">'x-806'!$B$12</definedName>
    <definedName name="TABLE_AGE_DEF_1" localSheetId="96">'x-807'!$B$12</definedName>
    <definedName name="TABLE_AGE_DEF_1" localSheetId="97">'x-808'!$B$12</definedName>
    <definedName name="TABLE_AGE_DEF_1" localSheetId="98">'x-809'!$B$12</definedName>
    <definedName name="TABLE_AGE_DEF_1" localSheetId="99">'x-810'!$B$12</definedName>
    <definedName name="TABLE_AGE_DEF_1" localSheetId="100">'x-811'!$B$12</definedName>
    <definedName name="TABLE_AGE_DEF_1" localSheetId="101">'x-812'!$B$12</definedName>
    <definedName name="TABLE_AGE_DEF_1" localSheetId="102">'x-813'!$B$12</definedName>
    <definedName name="TABLE_AGE_DEF_1" localSheetId="103">'x-814'!$B$12</definedName>
    <definedName name="TABLE_AGE_DEF_1" localSheetId="104">'x-815'!$B$12</definedName>
    <definedName name="TABLE_AGE_DEF_1" localSheetId="105">'x-817'!$B$12</definedName>
    <definedName name="TABLE_AGE_DEF_1" localSheetId="106">'x-818'!$B$12</definedName>
    <definedName name="TABLE_AGE_DEF_1" localSheetId="107">'x-819'!$B$12</definedName>
    <definedName name="TABLE_AGE_DEF_1" localSheetId="108">'x-820'!$B$12</definedName>
    <definedName name="TABLE_AGE_DEF_1" localSheetId="109">'x-821'!$B$12</definedName>
    <definedName name="TABLE_AGE_DEF_1" localSheetId="110">'x-822'!$B$12</definedName>
    <definedName name="TABLE_AGE_DEF_1" localSheetId="111">'x-823'!$B$12</definedName>
    <definedName name="TABLE_AGE_DEF_1" localSheetId="112">'x-824'!$B$12</definedName>
    <definedName name="TABLE_AGE_DEF_1" localSheetId="113">'x-825'!$B$12</definedName>
    <definedName name="TABLE_AGE_DEF_1" localSheetId="114">'x-826'!$B$12</definedName>
    <definedName name="TABLE_AGE_DEF_1" localSheetId="115">'x-827'!$B$12</definedName>
    <definedName name="TABLE_AGE_DEF_1" localSheetId="116">'x-template'!$B$12</definedName>
    <definedName name="TABLE_AGE_DEF_2" localSheetId="12">'x-204'!$I$12</definedName>
    <definedName name="TABLE_AGE_DEF_2" localSheetId="34">'x-403'!$Q$12</definedName>
    <definedName name="TABLE_AGE_DEF_2" localSheetId="35">'x-404'!$Q$12</definedName>
    <definedName name="TABLE_AGE_DEF_2" localSheetId="40">'x-409'!$Q$12</definedName>
    <definedName name="TABLE_AGE_DEF_2" localSheetId="41">'x-410'!$Q$12</definedName>
    <definedName name="TABLE_AGE_DEF_2" localSheetId="46">'x-415'!$Q$12</definedName>
    <definedName name="TABLE_AGE_DEF_2" localSheetId="99">'x-810'!$Q$12</definedName>
    <definedName name="TABLE_AREA_1" localSheetId="5">'x-101'!$A$26:$B$78</definedName>
    <definedName name="TABLE_AREA_1" localSheetId="6">'x-102'!$A$26:$B$78</definedName>
    <definedName name="TABLE_AREA_1" localSheetId="7">'x-103'!$A$26:$B$78</definedName>
    <definedName name="TABLE_AREA_1" localSheetId="8">'x-104'!$A$26:$B$78</definedName>
    <definedName name="TABLE_AREA_1" localSheetId="9">'x-201'!$A$26:$E$64</definedName>
    <definedName name="TABLE_AREA_1" localSheetId="10">'x-202'!$A$26:$E$64</definedName>
    <definedName name="TABLE_AREA_1" localSheetId="11">'x-203'!$A$26:$E$73</definedName>
    <definedName name="TABLE_AREA_1" localSheetId="12">'x-204'!$A$26:$E$68</definedName>
    <definedName name="TABLE_AREA_1" localSheetId="13">'x-205'!$A$26:$E$46</definedName>
    <definedName name="TABLE_AREA_1" localSheetId="14">'x-206'!$A$26:$E$46</definedName>
    <definedName name="TABLE_AREA_1" localSheetId="15">'x-207'!$A$26:$E$67</definedName>
    <definedName name="TABLE_AREA_1" localSheetId="16">'x-208'!$A$26:$D$67</definedName>
    <definedName name="TABLE_AREA_1" localSheetId="17">'x-209'!$A$26:$C$76</definedName>
    <definedName name="TABLE_AREA_1" localSheetId="18">'x-214'!$A$26:$D$75</definedName>
    <definedName name="TABLE_AREA_1" localSheetId="19">'x-215'!$A$26:$D$70</definedName>
    <definedName name="TABLE_AREA_1" localSheetId="20">'x-216'!$A$26:$D$31</definedName>
    <definedName name="TABLE_AREA_1" localSheetId="21">'x-217'!$A$26:$B$78</definedName>
    <definedName name="TABLE_AREA_1" localSheetId="22">'x-218'!$A$26:$B$30</definedName>
    <definedName name="TABLE_AREA_1" localSheetId="23">'x-219'!$A$26:$B$30</definedName>
    <definedName name="TABLE_AREA_1" localSheetId="24">'x-301'!$A$26:$G$77</definedName>
    <definedName name="TABLE_AREA_1" localSheetId="25">'x-302'!$A$26:$G$102</definedName>
    <definedName name="TABLE_AREA_1" localSheetId="26">'x-303'!$A$26:$C$31</definedName>
    <definedName name="TABLE_AREA_1" localSheetId="27">'x-304'!$A$26:$E$72</definedName>
    <definedName name="TABLE_AREA_1" localSheetId="28">'x-305'!$A$26:$E$102</definedName>
    <definedName name="TABLE_AREA_1" localSheetId="29">'x-306'!$A$26:$D$67</definedName>
    <definedName name="TABLE_AREA_1" localSheetId="30">'x-307'!$A$26:$B$62</definedName>
    <definedName name="TABLE_AREA_1" localSheetId="31">'x-308'!$A$26:$B$27</definedName>
    <definedName name="TABLE_AREA_1" localSheetId="32">'x-401'!$A$26:$M$37</definedName>
    <definedName name="TABLE_AREA_1" localSheetId="33">'x-402'!$A$26:$M$42</definedName>
    <definedName name="TABLE_AREA_1" localSheetId="34">'x-403'!$A$26:$M$32</definedName>
    <definedName name="TABLE_AREA_1" localSheetId="35">'x-404'!$A$26:$M$32</definedName>
    <definedName name="TABLE_AREA_1" localSheetId="36">'x-405'!$A$26:$M$37</definedName>
    <definedName name="TABLE_AREA_1" localSheetId="37">'x-406'!$A$26:$M$42</definedName>
    <definedName name="TABLE_AREA_1" localSheetId="38">'x-407'!$A$26:$M$37</definedName>
    <definedName name="TABLE_AREA_1" localSheetId="39">'x-408'!$A$26:$M$42</definedName>
    <definedName name="TABLE_AREA_1" localSheetId="40">'x-409'!$A$26:$M$32</definedName>
    <definedName name="TABLE_AREA_1" localSheetId="41">'x-410'!$A$26:$M$32</definedName>
    <definedName name="TABLE_AREA_1" localSheetId="42">'x-411'!$A$26:$M$37</definedName>
    <definedName name="TABLE_AREA_1" localSheetId="43">'x-412'!$A$26:$M$32</definedName>
    <definedName name="TABLE_AREA_1" localSheetId="44">'x-413'!$A$26:$M$32</definedName>
    <definedName name="TABLE_AREA_1" localSheetId="45">'x-414'!$A$26:$M$32</definedName>
    <definedName name="TABLE_AREA_1" localSheetId="46">'x-415'!$A$26:$M$32</definedName>
    <definedName name="TABLE_AREA_1" localSheetId="47">'x-416'!$A$26:$M$40</definedName>
    <definedName name="TABLE_AREA_1" localSheetId="48">'x-417'!$A$26:$M$37</definedName>
    <definedName name="TABLE_AREA_1" localSheetId="49">'x-418'!$A$26:$M$37</definedName>
    <definedName name="TABLE_AREA_1" localSheetId="50">'x-419'!$A$26:$M$37</definedName>
    <definedName name="TABLE_AREA_1" localSheetId="51">'x-420'!$A$26:$M$37</definedName>
    <definedName name="TABLE_AREA_1" localSheetId="52">'x-421'!$A$26:$M$37</definedName>
    <definedName name="TABLE_AREA_1" localSheetId="53">'x-422'!$A$26:$M$37</definedName>
    <definedName name="TABLE_AREA_1" localSheetId="54">'x-423'!$A$26:$M$42</definedName>
    <definedName name="TABLE_AREA_1" localSheetId="55">'x-424'!$A$26:$B$27</definedName>
    <definedName name="TABLE_AREA_1" localSheetId="56">'x-501'!$A$26:$C$107</definedName>
    <definedName name="TABLE_AREA_1" localSheetId="57">'x-502'!$A$26:$C$107</definedName>
    <definedName name="TABLE_AREA_1" localSheetId="58">'x-503'!$A$26:$C$107</definedName>
    <definedName name="TABLE_AREA_1" localSheetId="59">'x-504'!$A$26:$B$52</definedName>
    <definedName name="TABLE_AREA_1" localSheetId="60">'x-505'!$A$26:$B$27</definedName>
    <definedName name="TABLE_AREA_1" localSheetId="63">'x-607'!$A$26:$C$81</definedName>
    <definedName name="TABLE_AREA_1" localSheetId="64">'x-608'!$A$26:$C$81</definedName>
    <definedName name="TABLE_AREA_1" localSheetId="65">'x-609'!$A$26:$M$67</definedName>
    <definedName name="TABLE_AREA_1" localSheetId="66">'x-610'!$A$26:$M$72</definedName>
    <definedName name="TABLE_AREA_1" localSheetId="67">'x-611'!$A$26:$B$81</definedName>
    <definedName name="TABLE_AREA_1" localSheetId="68">'x-612'!$A$26:$B$81</definedName>
    <definedName name="TABLE_AREA_1" localSheetId="69">'x-613'!$A$26:$B$81</definedName>
    <definedName name="TABLE_AREA_1" localSheetId="70">'x-614'!$A$26:$B$81</definedName>
    <definedName name="TABLE_AREA_1" localSheetId="71">'x-615'!$A$26:$M$66</definedName>
    <definedName name="TABLE_AREA_1" localSheetId="72">'x-703'!$A$26:$C$76</definedName>
    <definedName name="TABLE_AREA_1" localSheetId="73">'x-704'!$A$26:$U$69</definedName>
    <definedName name="TABLE_AREA_1" localSheetId="74">'x-705'!$A$26:$U$69</definedName>
    <definedName name="TABLE_AREA_1" localSheetId="75">'x-706'!$A$26:$U$74</definedName>
    <definedName name="TABLE_AREA_1" localSheetId="76">'x-707'!$A$26:$U$74</definedName>
    <definedName name="TABLE_AREA_1" localSheetId="77">'x-708'!$A$26:$U$69</definedName>
    <definedName name="TABLE_AREA_1" localSheetId="78">'x-709'!$A$26:$U$69</definedName>
    <definedName name="TABLE_AREA_1" localSheetId="79">'x-710'!$A$26:$U$74</definedName>
    <definedName name="TABLE_AREA_1" localSheetId="80">'x-711'!$A$26:$U$74</definedName>
    <definedName name="TABLE_AREA_1" localSheetId="81">'x-712'!$A$26:$U$75</definedName>
    <definedName name="TABLE_AREA_1" localSheetId="82">'x-713'!$A$26:$U$76</definedName>
    <definedName name="TABLE_AREA_1" localSheetId="83">'x-714'!$A$26:$U$77</definedName>
    <definedName name="TABLE_AREA_1" localSheetId="84">'x-715'!$A$26:$U$78</definedName>
    <definedName name="TABLE_AREA_1" localSheetId="85">'x-716'!$A$26:$U$75</definedName>
    <definedName name="TABLE_AREA_1" localSheetId="86">'x-717'!$A$26:$U$76</definedName>
    <definedName name="TABLE_AREA_1" localSheetId="87">'x-718'!$A$26:$U$77</definedName>
    <definedName name="TABLE_AREA_1" localSheetId="88">'x-719'!$A$26:$U$78</definedName>
    <definedName name="TABLE_AREA_1" localSheetId="89">'x-720'!$A$26:$D$78</definedName>
    <definedName name="TABLE_AREA_1" localSheetId="90">'x-801'!$A$26:$M$32</definedName>
    <definedName name="TABLE_AREA_1" localSheetId="91">'x-802'!$A$26:$M$78</definedName>
    <definedName name="TABLE_AREA_1" localSheetId="92">'x-803'!$A$26:$M$32</definedName>
    <definedName name="TABLE_AREA_1" localSheetId="93">'x-804'!$A$26:$M$37</definedName>
    <definedName name="TABLE_AREA_1" localSheetId="94">'x-805'!$A$26:$M$78</definedName>
    <definedName name="TABLE_AREA_1" localSheetId="95">'x-806'!$A$26:$M$37</definedName>
    <definedName name="TABLE_AREA_1" localSheetId="96">'x-807'!$A$26:$M$37</definedName>
    <definedName name="TABLE_AREA_1" localSheetId="97">'x-808'!$A$26:$M$37</definedName>
    <definedName name="TABLE_AREA_1" localSheetId="98">'x-809'!$A$26:$M$32</definedName>
    <definedName name="TABLE_AREA_1" localSheetId="99">'x-810'!$A$26:$M$32</definedName>
    <definedName name="TABLE_AREA_1" localSheetId="100">'x-811'!$A$26:$M$32</definedName>
    <definedName name="TABLE_AREA_1" localSheetId="101">'x-812'!$A$26:$M$32</definedName>
    <definedName name="TABLE_AREA_1" localSheetId="102">'x-813'!$A$26:$M$40</definedName>
    <definedName name="TABLE_AREA_1" localSheetId="103">'x-814'!$A$26:$B$52</definedName>
    <definedName name="TABLE_AREA_1" localSheetId="104">'x-815'!$A$26:$C$60</definedName>
    <definedName name="TABLE_AREA_1" localSheetId="105">'x-817'!$A$26:$M$67</definedName>
    <definedName name="TABLE_AREA_1" localSheetId="106">'x-818'!$A$26:$M$72</definedName>
    <definedName name="TABLE_AREA_1" localSheetId="107">'x-819'!$A$26:$M$67</definedName>
    <definedName name="TABLE_AREA_1" localSheetId="108">'x-820'!$A$26:$M$72</definedName>
    <definedName name="TABLE_AREA_1" localSheetId="109">'x-821'!$A$26:$M$62</definedName>
    <definedName name="TABLE_AREA_1" localSheetId="110">'x-822'!$A$26:$M$76</definedName>
    <definedName name="TABLE_AREA_1" localSheetId="111">'x-823'!$A$26:$M$60</definedName>
    <definedName name="TABLE_AREA_1" localSheetId="112">'x-824'!$A$26:$AU$104</definedName>
    <definedName name="TABLE_AREA_1" localSheetId="113">'x-825'!$A$26:$AA$104</definedName>
    <definedName name="TABLE_AREA_1" localSheetId="114">'x-826'!$A$26:$AA$95</definedName>
    <definedName name="TABLE_AREA_1" localSheetId="115">'x-827'!$A$26:$B$29</definedName>
    <definedName name="TABLE_AREA_2" localSheetId="12">'x-204'!$H$26:$L$31</definedName>
    <definedName name="TABLE_AREA_2" localSheetId="34">'x-403'!$P$26:$Q$32</definedName>
    <definedName name="TABLE_AREA_2" localSheetId="35">'x-404'!$P$26:$Q$32</definedName>
    <definedName name="TABLE_AREA_2" localSheetId="40">'x-409'!$P$26:$AB$32</definedName>
    <definedName name="TABLE_AREA_2" localSheetId="41">'x-410'!$P$26:$AB$32</definedName>
    <definedName name="TABLE_AREA_2" localSheetId="46">'x-415'!$P$26:$AB$32</definedName>
    <definedName name="TABLE_AREA_2" localSheetId="99">'x-810'!$P$26:$AB$32</definedName>
    <definedName name="TABLE_ASSUMPTION_SET_1" localSheetId="5">'x-101'!$B$21</definedName>
    <definedName name="TABLE_ASSUMPTION_SET_1" localSheetId="6">'x-102'!$B$21</definedName>
    <definedName name="TABLE_ASSUMPTION_SET_1" localSheetId="7">'x-103'!$B$21</definedName>
    <definedName name="TABLE_ASSUMPTION_SET_1" localSheetId="8">'x-104'!$B$21</definedName>
    <definedName name="TABLE_ASSUMPTION_SET_1" localSheetId="9">'x-201'!$B$21</definedName>
    <definedName name="TABLE_ASSUMPTION_SET_1" localSheetId="10">'x-202'!$B$21</definedName>
    <definedName name="TABLE_ASSUMPTION_SET_1" localSheetId="11">'x-203'!$B$21</definedName>
    <definedName name="TABLE_ASSUMPTION_SET_1" localSheetId="12">'x-204'!$B$21</definedName>
    <definedName name="TABLE_ASSUMPTION_SET_1" localSheetId="13">'x-205'!$B$21</definedName>
    <definedName name="TABLE_ASSUMPTION_SET_1" localSheetId="14">'x-206'!$B$21</definedName>
    <definedName name="TABLE_ASSUMPTION_SET_1" localSheetId="15">'x-207'!$B$21</definedName>
    <definedName name="TABLE_ASSUMPTION_SET_1" localSheetId="16">'x-208'!$B$21</definedName>
    <definedName name="TABLE_ASSUMPTION_SET_1" localSheetId="17">'x-209'!$B$21</definedName>
    <definedName name="TABLE_ASSUMPTION_SET_1" localSheetId="18">'x-214'!$B$21</definedName>
    <definedName name="TABLE_ASSUMPTION_SET_1" localSheetId="19">'x-215'!$B$21</definedName>
    <definedName name="TABLE_ASSUMPTION_SET_1" localSheetId="20">'x-216'!$B$21</definedName>
    <definedName name="TABLE_ASSUMPTION_SET_1" localSheetId="21">'x-217'!$B$21</definedName>
    <definedName name="TABLE_ASSUMPTION_SET_1" localSheetId="22">'x-218'!$B$21</definedName>
    <definedName name="TABLE_ASSUMPTION_SET_1" localSheetId="23">'x-219'!$B$21</definedName>
    <definedName name="TABLE_ASSUMPTION_SET_1" localSheetId="24">'x-301'!$B$21</definedName>
    <definedName name="TABLE_ASSUMPTION_SET_1" localSheetId="25">'x-302'!$B$21</definedName>
    <definedName name="TABLE_ASSUMPTION_SET_1" localSheetId="26">'x-303'!$B$21</definedName>
    <definedName name="TABLE_ASSUMPTION_SET_1" localSheetId="27">'x-304'!$B$21</definedName>
    <definedName name="TABLE_ASSUMPTION_SET_1" localSheetId="28">'x-305'!$B$21</definedName>
    <definedName name="TABLE_ASSUMPTION_SET_1" localSheetId="29">'x-306'!$B$21</definedName>
    <definedName name="TABLE_ASSUMPTION_SET_1" localSheetId="30">'x-307'!$B$21</definedName>
    <definedName name="TABLE_ASSUMPTION_SET_1" localSheetId="31">'x-308'!$B$21</definedName>
    <definedName name="TABLE_ASSUMPTION_SET_1" localSheetId="32">'x-401'!$B$21</definedName>
    <definedName name="TABLE_ASSUMPTION_SET_1" localSheetId="33">'x-402'!$B$21</definedName>
    <definedName name="TABLE_ASSUMPTION_SET_1" localSheetId="34">'x-403'!$B$21</definedName>
    <definedName name="TABLE_ASSUMPTION_SET_1" localSheetId="35">'x-404'!$B$21</definedName>
    <definedName name="TABLE_ASSUMPTION_SET_1" localSheetId="36">'x-405'!$B$21</definedName>
    <definedName name="TABLE_ASSUMPTION_SET_1" localSheetId="37">'x-406'!$B$21</definedName>
    <definedName name="TABLE_ASSUMPTION_SET_1" localSheetId="38">'x-407'!$B$21</definedName>
    <definedName name="TABLE_ASSUMPTION_SET_1" localSheetId="39">'x-408'!$B$21</definedName>
    <definedName name="TABLE_ASSUMPTION_SET_1" localSheetId="40">'x-409'!$B$21</definedName>
    <definedName name="TABLE_ASSUMPTION_SET_1" localSheetId="41">'x-410'!$B$21</definedName>
    <definedName name="TABLE_ASSUMPTION_SET_1" localSheetId="42">'x-411'!$B$21</definedName>
    <definedName name="TABLE_ASSUMPTION_SET_1" localSheetId="43">'x-412'!$B$21</definedName>
    <definedName name="TABLE_ASSUMPTION_SET_1" localSheetId="44">'x-413'!$B$21</definedName>
    <definedName name="TABLE_ASSUMPTION_SET_1" localSheetId="45">'x-414'!$B$21</definedName>
    <definedName name="TABLE_ASSUMPTION_SET_1" localSheetId="46">'x-415'!$B$21</definedName>
    <definedName name="TABLE_ASSUMPTION_SET_1" localSheetId="47">'x-416'!$B$21</definedName>
    <definedName name="TABLE_ASSUMPTION_SET_1" localSheetId="48">'x-417'!$B$21</definedName>
    <definedName name="TABLE_ASSUMPTION_SET_1" localSheetId="49">'x-418'!$B$21</definedName>
    <definedName name="TABLE_ASSUMPTION_SET_1" localSheetId="50">'x-419'!$B$21</definedName>
    <definedName name="TABLE_ASSUMPTION_SET_1" localSheetId="51">'x-420'!$B$21</definedName>
    <definedName name="TABLE_ASSUMPTION_SET_1" localSheetId="52">'x-421'!$B$21</definedName>
    <definedName name="TABLE_ASSUMPTION_SET_1" localSheetId="53">'x-422'!$B$21</definedName>
    <definedName name="TABLE_ASSUMPTION_SET_1" localSheetId="54">'x-423'!$B$21</definedName>
    <definedName name="TABLE_ASSUMPTION_SET_1" localSheetId="55">'x-424'!$B$21</definedName>
    <definedName name="TABLE_ASSUMPTION_SET_1" localSheetId="56">'x-501'!$B$21</definedName>
    <definedName name="TABLE_ASSUMPTION_SET_1" localSheetId="57">'x-502'!$B$21</definedName>
    <definedName name="TABLE_ASSUMPTION_SET_1" localSheetId="58">'x-503'!$B$21</definedName>
    <definedName name="TABLE_ASSUMPTION_SET_1" localSheetId="59">'x-504'!$B$21</definedName>
    <definedName name="TABLE_ASSUMPTION_SET_1" localSheetId="60">'x-505'!$B$21</definedName>
    <definedName name="TABLE_ASSUMPTION_SET_1" localSheetId="61">'x-605'!$B$21</definedName>
    <definedName name="TABLE_ASSUMPTION_SET_1" localSheetId="62">'x-606'!$B$21</definedName>
    <definedName name="TABLE_ASSUMPTION_SET_1" localSheetId="63">'x-607'!$B$21</definedName>
    <definedName name="TABLE_ASSUMPTION_SET_1" localSheetId="64">'x-608'!$B$21</definedName>
    <definedName name="TABLE_ASSUMPTION_SET_1" localSheetId="65">'x-609'!$B$21</definedName>
    <definedName name="TABLE_ASSUMPTION_SET_1" localSheetId="66">'x-610'!$B$21</definedName>
    <definedName name="TABLE_ASSUMPTION_SET_1" localSheetId="67">'x-611'!$B$21</definedName>
    <definedName name="TABLE_ASSUMPTION_SET_1" localSheetId="68">'x-612'!$B$21</definedName>
    <definedName name="TABLE_ASSUMPTION_SET_1" localSheetId="69">'x-613'!$B$21</definedName>
    <definedName name="TABLE_ASSUMPTION_SET_1" localSheetId="70">'x-614'!$B$21</definedName>
    <definedName name="TABLE_ASSUMPTION_SET_1" localSheetId="71">'x-615'!$B$21</definedName>
    <definedName name="TABLE_ASSUMPTION_SET_1" localSheetId="72">'x-703'!$B$21</definedName>
    <definedName name="TABLE_ASSUMPTION_SET_1" localSheetId="73">'x-704'!$B$21</definedName>
    <definedName name="TABLE_ASSUMPTION_SET_1" localSheetId="74">'x-705'!$B$21</definedName>
    <definedName name="TABLE_ASSUMPTION_SET_1" localSheetId="75">'x-706'!$B$21</definedName>
    <definedName name="TABLE_ASSUMPTION_SET_1" localSheetId="76">'x-707'!$B$21</definedName>
    <definedName name="TABLE_ASSUMPTION_SET_1" localSheetId="77">'x-708'!$B$21</definedName>
    <definedName name="TABLE_ASSUMPTION_SET_1" localSheetId="78">'x-709'!$B$21</definedName>
    <definedName name="TABLE_ASSUMPTION_SET_1" localSheetId="79">'x-710'!$B$21</definedName>
    <definedName name="TABLE_ASSUMPTION_SET_1" localSheetId="80">'x-711'!$B$21</definedName>
    <definedName name="TABLE_ASSUMPTION_SET_1" localSheetId="81">'x-712'!$B$21</definedName>
    <definedName name="TABLE_ASSUMPTION_SET_1" localSheetId="82">'x-713'!$B$21</definedName>
    <definedName name="TABLE_ASSUMPTION_SET_1" localSheetId="83">'x-714'!$B$21</definedName>
    <definedName name="TABLE_ASSUMPTION_SET_1" localSheetId="84">'x-715'!$B$21</definedName>
    <definedName name="TABLE_ASSUMPTION_SET_1" localSheetId="85">'x-716'!$B$21</definedName>
    <definedName name="TABLE_ASSUMPTION_SET_1" localSheetId="86">'x-717'!$B$21</definedName>
    <definedName name="TABLE_ASSUMPTION_SET_1" localSheetId="87">'x-718'!$B$21</definedName>
    <definedName name="TABLE_ASSUMPTION_SET_1" localSheetId="88">'x-719'!$B$21</definedName>
    <definedName name="TABLE_ASSUMPTION_SET_1" localSheetId="89">'x-720'!$B$21</definedName>
    <definedName name="TABLE_ASSUMPTION_SET_1" localSheetId="90">'x-801'!$B$21</definedName>
    <definedName name="TABLE_ASSUMPTION_SET_1" localSheetId="91">'x-802'!$B$21</definedName>
    <definedName name="TABLE_ASSUMPTION_SET_1" localSheetId="92">'x-803'!$B$21</definedName>
    <definedName name="TABLE_ASSUMPTION_SET_1" localSheetId="93">'x-804'!$B$21</definedName>
    <definedName name="TABLE_ASSUMPTION_SET_1" localSheetId="94">'x-805'!$B$21</definedName>
    <definedName name="TABLE_ASSUMPTION_SET_1" localSheetId="95">'x-806'!$B$21</definedName>
    <definedName name="TABLE_ASSUMPTION_SET_1" localSheetId="96">'x-807'!$B$21</definedName>
    <definedName name="TABLE_ASSUMPTION_SET_1" localSheetId="97">'x-808'!$B$21</definedName>
    <definedName name="TABLE_ASSUMPTION_SET_1" localSheetId="98">'x-809'!$B$21</definedName>
    <definedName name="TABLE_ASSUMPTION_SET_1" localSheetId="99">'x-810'!$B$21</definedName>
    <definedName name="TABLE_ASSUMPTION_SET_1" localSheetId="100">'x-811'!$B$21</definedName>
    <definedName name="TABLE_ASSUMPTION_SET_1" localSheetId="101">'x-812'!$B$21</definedName>
    <definedName name="TABLE_ASSUMPTION_SET_1" localSheetId="102">'x-813'!$B$21</definedName>
    <definedName name="TABLE_ASSUMPTION_SET_1" localSheetId="103">'x-814'!$B$21</definedName>
    <definedName name="TABLE_ASSUMPTION_SET_1" localSheetId="104">'x-815'!$B$21</definedName>
    <definedName name="TABLE_ASSUMPTION_SET_1" localSheetId="105">'x-817'!$B$21</definedName>
    <definedName name="TABLE_ASSUMPTION_SET_1" localSheetId="106">'x-818'!$B$21</definedName>
    <definedName name="TABLE_ASSUMPTION_SET_1" localSheetId="107">'x-819'!$B$21</definedName>
    <definedName name="TABLE_ASSUMPTION_SET_1" localSheetId="108">'x-820'!$B$21</definedName>
    <definedName name="TABLE_ASSUMPTION_SET_1" localSheetId="109">'x-821'!$B$21</definedName>
    <definedName name="TABLE_ASSUMPTION_SET_1" localSheetId="110">'x-822'!$B$21</definedName>
    <definedName name="TABLE_ASSUMPTION_SET_1" localSheetId="111">'x-823'!$B$21</definedName>
    <definedName name="TABLE_ASSUMPTION_SET_1" localSheetId="112">'x-824'!$B$21</definedName>
    <definedName name="TABLE_ASSUMPTION_SET_1" localSheetId="113">'x-825'!$B$21</definedName>
    <definedName name="TABLE_ASSUMPTION_SET_1" localSheetId="114">'x-826'!$B$21</definedName>
    <definedName name="TABLE_ASSUMPTION_SET_1" localSheetId="115">'x-827'!$B$21</definedName>
    <definedName name="TABLE_ASSUMPTION_SET_1" localSheetId="116">'x-template'!$B$21</definedName>
    <definedName name="TABLE_ASSUMPTION_SET_2" localSheetId="12">'x-204'!$I$21</definedName>
    <definedName name="TABLE_ASSUMPTION_SET_2" localSheetId="34">'x-403'!$Q$21</definedName>
    <definedName name="TABLE_ASSUMPTION_SET_2" localSheetId="35">'x-404'!$Q$21</definedName>
    <definedName name="TABLE_ASSUMPTION_SET_2" localSheetId="40">'x-409'!$Q$21</definedName>
    <definedName name="TABLE_ASSUMPTION_SET_2" localSheetId="41">'x-410'!$Q$21</definedName>
    <definedName name="TABLE_ASSUMPTION_SET_2" localSheetId="46">'x-415'!$Q$21</definedName>
    <definedName name="TABLE_ASSUMPTION_SET_2" localSheetId="99">'x-810'!$Q$21</definedName>
    <definedName name="TABLE_CLIENT_1" localSheetId="5">'x-101'!$B$7</definedName>
    <definedName name="TABLE_CLIENT_1" localSheetId="6">'x-102'!$B$7</definedName>
    <definedName name="TABLE_CLIENT_1" localSheetId="7">'x-103'!$B$7</definedName>
    <definedName name="TABLE_CLIENT_1" localSheetId="8">'x-104'!$B$7</definedName>
    <definedName name="TABLE_CLIENT_1" localSheetId="9">'x-201'!$B$7</definedName>
    <definedName name="TABLE_CLIENT_1" localSheetId="10">'x-202'!$B$7</definedName>
    <definedName name="TABLE_CLIENT_1" localSheetId="11">'x-203'!$B$7</definedName>
    <definedName name="TABLE_CLIENT_1" localSheetId="12">'x-204'!$B$7</definedName>
    <definedName name="TABLE_CLIENT_1" localSheetId="13">'x-205'!$B$7</definedName>
    <definedName name="TABLE_CLIENT_1" localSheetId="14">'x-206'!$B$7</definedName>
    <definedName name="TABLE_CLIENT_1" localSheetId="15">'x-207'!$B$7</definedName>
    <definedName name="TABLE_CLIENT_1" localSheetId="16">'x-208'!$B$7</definedName>
    <definedName name="TABLE_CLIENT_1" localSheetId="17">'x-209'!$B$7</definedName>
    <definedName name="TABLE_CLIENT_1" localSheetId="18">'x-214'!$B$7</definedName>
    <definedName name="TABLE_CLIENT_1" localSheetId="19">'x-215'!$B$7</definedName>
    <definedName name="TABLE_CLIENT_1" localSheetId="20">'x-216'!$B$7</definedName>
    <definedName name="TABLE_CLIENT_1" localSheetId="21">'x-217'!$B$7</definedName>
    <definedName name="TABLE_CLIENT_1" localSheetId="22">'x-218'!$B$7</definedName>
    <definedName name="TABLE_CLIENT_1" localSheetId="23">'x-219'!$B$7</definedName>
    <definedName name="TABLE_CLIENT_1" localSheetId="24">'x-301'!$B$7</definedName>
    <definedName name="TABLE_CLIENT_1" localSheetId="25">'x-302'!$B$7</definedName>
    <definedName name="TABLE_CLIENT_1" localSheetId="26">'x-303'!$B$7</definedName>
    <definedName name="TABLE_CLIENT_1" localSheetId="27">'x-304'!$B$7</definedName>
    <definedName name="TABLE_CLIENT_1" localSheetId="28">'x-305'!$B$7</definedName>
    <definedName name="TABLE_CLIENT_1" localSheetId="29">'x-306'!$B$7</definedName>
    <definedName name="TABLE_CLIENT_1" localSheetId="30">'x-307'!$B$7</definedName>
    <definedName name="TABLE_CLIENT_1" localSheetId="31">'x-308'!$B$7</definedName>
    <definedName name="TABLE_CLIENT_1" localSheetId="32">'x-401'!$B$7</definedName>
    <definedName name="TABLE_CLIENT_1" localSheetId="33">'x-402'!$B$7</definedName>
    <definedName name="TABLE_CLIENT_1" localSheetId="34">'x-403'!$B$7</definedName>
    <definedName name="TABLE_CLIENT_1" localSheetId="35">'x-404'!$B$7</definedName>
    <definedName name="TABLE_CLIENT_1" localSheetId="36">'x-405'!$B$7</definedName>
    <definedName name="TABLE_CLIENT_1" localSheetId="37">'x-406'!$B$7</definedName>
    <definedName name="TABLE_CLIENT_1" localSheetId="38">'x-407'!$B$7</definedName>
    <definedName name="TABLE_CLIENT_1" localSheetId="39">'x-408'!$B$7</definedName>
    <definedName name="TABLE_CLIENT_1" localSheetId="40">'x-409'!$B$7</definedName>
    <definedName name="TABLE_CLIENT_1" localSheetId="41">'x-410'!$B$7</definedName>
    <definedName name="TABLE_CLIENT_1" localSheetId="42">'x-411'!$B$7</definedName>
    <definedName name="TABLE_CLIENT_1" localSheetId="43">'x-412'!$B$7</definedName>
    <definedName name="TABLE_CLIENT_1" localSheetId="44">'x-413'!$B$7</definedName>
    <definedName name="TABLE_CLIENT_1" localSheetId="45">'x-414'!$B$7</definedName>
    <definedName name="TABLE_CLIENT_1" localSheetId="46">'x-415'!$B$7</definedName>
    <definedName name="TABLE_CLIENT_1" localSheetId="47">'x-416'!$B$7</definedName>
    <definedName name="TABLE_CLIENT_1" localSheetId="48">'x-417'!$B$7</definedName>
    <definedName name="TABLE_CLIENT_1" localSheetId="49">'x-418'!$B$7</definedName>
    <definedName name="TABLE_CLIENT_1" localSheetId="50">'x-419'!$B$7</definedName>
    <definedName name="TABLE_CLIENT_1" localSheetId="51">'x-420'!$B$7</definedName>
    <definedName name="TABLE_CLIENT_1" localSheetId="52">'x-421'!$B$7</definedName>
    <definedName name="TABLE_CLIENT_1" localSheetId="53">'x-422'!$B$7</definedName>
    <definedName name="TABLE_CLIENT_1" localSheetId="54">'x-423'!$B$7</definedName>
    <definedName name="TABLE_CLIENT_1" localSheetId="55">'x-424'!$B$7</definedName>
    <definedName name="TABLE_CLIENT_1" localSheetId="56">'x-501'!$B$7</definedName>
    <definedName name="TABLE_CLIENT_1" localSheetId="57">'x-502'!$B$7</definedName>
    <definedName name="TABLE_CLIENT_1" localSheetId="58">'x-503'!$B$7</definedName>
    <definedName name="TABLE_CLIENT_1" localSheetId="59">'x-504'!$B$7</definedName>
    <definedName name="TABLE_CLIENT_1" localSheetId="60">'x-505'!$B$7</definedName>
    <definedName name="TABLE_CLIENT_1" localSheetId="61">'x-605'!$B$7</definedName>
    <definedName name="TABLE_CLIENT_1" localSheetId="62">'x-606'!$B$7</definedName>
    <definedName name="TABLE_CLIENT_1" localSheetId="63">'x-607'!$B$7</definedName>
    <definedName name="TABLE_CLIENT_1" localSheetId="64">'x-608'!$B$7</definedName>
    <definedName name="TABLE_CLIENT_1" localSheetId="65">'x-609'!$B$7</definedName>
    <definedName name="TABLE_CLIENT_1" localSheetId="66">'x-610'!$B$7</definedName>
    <definedName name="TABLE_CLIENT_1" localSheetId="67">'x-611'!$B$7</definedName>
    <definedName name="TABLE_CLIENT_1" localSheetId="68">'x-612'!$B$7</definedName>
    <definedName name="TABLE_CLIENT_1" localSheetId="69">'x-613'!$B$7</definedName>
    <definedName name="TABLE_CLIENT_1" localSheetId="70">'x-614'!$B$7</definedName>
    <definedName name="TABLE_CLIENT_1" localSheetId="71">'x-615'!$B$7</definedName>
    <definedName name="TABLE_CLIENT_1" localSheetId="72">'x-703'!$B$7</definedName>
    <definedName name="TABLE_CLIENT_1" localSheetId="73">'x-704'!$B$7</definedName>
    <definedName name="TABLE_CLIENT_1" localSheetId="74">'x-705'!$B$7</definedName>
    <definedName name="TABLE_CLIENT_1" localSheetId="75">'x-706'!$B$7</definedName>
    <definedName name="TABLE_CLIENT_1" localSheetId="76">'x-707'!$B$7</definedName>
    <definedName name="TABLE_CLIENT_1" localSheetId="77">'x-708'!$B$7</definedName>
    <definedName name="TABLE_CLIENT_1" localSheetId="78">'x-709'!$B$7</definedName>
    <definedName name="TABLE_CLIENT_1" localSheetId="79">'x-710'!$B$7</definedName>
    <definedName name="TABLE_CLIENT_1" localSheetId="80">'x-711'!$B$7</definedName>
    <definedName name="TABLE_CLIENT_1" localSheetId="81">'x-712'!$B$7</definedName>
    <definedName name="TABLE_CLIENT_1" localSheetId="82">'x-713'!$B$7</definedName>
    <definedName name="TABLE_CLIENT_1" localSheetId="83">'x-714'!$B$7</definedName>
    <definedName name="TABLE_CLIENT_1" localSheetId="84">'x-715'!$B$7</definedName>
    <definedName name="TABLE_CLIENT_1" localSheetId="85">'x-716'!$B$7</definedName>
    <definedName name="TABLE_CLIENT_1" localSheetId="86">'x-717'!$B$7</definedName>
    <definedName name="TABLE_CLIENT_1" localSheetId="87">'x-718'!$B$7</definedName>
    <definedName name="TABLE_CLIENT_1" localSheetId="88">'x-719'!$B$7</definedName>
    <definedName name="TABLE_CLIENT_1" localSheetId="89">'x-720'!$B$7</definedName>
    <definedName name="TABLE_CLIENT_1" localSheetId="90">'x-801'!$B$7</definedName>
    <definedName name="TABLE_CLIENT_1" localSheetId="91">'x-802'!$B$7</definedName>
    <definedName name="TABLE_CLIENT_1" localSheetId="92">'x-803'!$B$7</definedName>
    <definedName name="TABLE_CLIENT_1" localSheetId="93">'x-804'!$B$7</definedName>
    <definedName name="TABLE_CLIENT_1" localSheetId="94">'x-805'!$B$7</definedName>
    <definedName name="TABLE_CLIENT_1" localSheetId="95">'x-806'!$B$7</definedName>
    <definedName name="TABLE_CLIENT_1" localSheetId="96">'x-807'!$B$7</definedName>
    <definedName name="TABLE_CLIENT_1" localSheetId="97">'x-808'!$B$7</definedName>
    <definedName name="TABLE_CLIENT_1" localSheetId="98">'x-809'!$B$7</definedName>
    <definedName name="TABLE_CLIENT_1" localSheetId="99">'x-810'!$B$7</definedName>
    <definedName name="TABLE_CLIENT_1" localSheetId="100">'x-811'!$B$7</definedName>
    <definedName name="TABLE_CLIENT_1" localSheetId="101">'x-812'!$B$7</definedName>
    <definedName name="TABLE_CLIENT_1" localSheetId="102">'x-813'!$B$7</definedName>
    <definedName name="TABLE_CLIENT_1" localSheetId="103">'x-814'!$B$7</definedName>
    <definedName name="TABLE_CLIENT_1" localSheetId="104">'x-815'!$B$7</definedName>
    <definedName name="TABLE_CLIENT_1" localSheetId="105">'x-817'!$B$7</definedName>
    <definedName name="TABLE_CLIENT_1" localSheetId="106">'x-818'!$B$7</definedName>
    <definedName name="TABLE_CLIENT_1" localSheetId="107">'x-819'!$B$7</definedName>
    <definedName name="TABLE_CLIENT_1" localSheetId="108">'x-820'!$B$7</definedName>
    <definedName name="TABLE_CLIENT_1" localSheetId="109">'x-821'!$B$7</definedName>
    <definedName name="TABLE_CLIENT_1" localSheetId="110">'x-822'!$B$7</definedName>
    <definedName name="TABLE_CLIENT_1" localSheetId="111">'x-823'!$B$7</definedName>
    <definedName name="TABLE_CLIENT_1" localSheetId="112">'x-824'!$B$7</definedName>
    <definedName name="TABLE_CLIENT_1" localSheetId="113">'x-825'!$B$7</definedName>
    <definedName name="TABLE_CLIENT_1" localSheetId="114">'x-826'!$B$7</definedName>
    <definedName name="TABLE_CLIENT_1" localSheetId="115">'x-827'!$B$7</definedName>
    <definedName name="TABLE_CLIENT_1" localSheetId="116">'x-template'!$B$7</definedName>
    <definedName name="TABLE_CLIENT_2" localSheetId="12">'x-204'!$I$7</definedName>
    <definedName name="TABLE_CLIENT_2" localSheetId="34">'x-403'!$Q$7</definedName>
    <definedName name="TABLE_CLIENT_2" localSheetId="35">'x-404'!$Q$7</definedName>
    <definedName name="TABLE_CLIENT_2" localSheetId="40">'x-409'!$Q$7</definedName>
    <definedName name="TABLE_CLIENT_2" localSheetId="41">'x-410'!$Q$7</definedName>
    <definedName name="TABLE_CLIENT_2" localSheetId="46">'x-415'!$Q$7</definedName>
    <definedName name="TABLE_CLIENT_2" localSheetId="99">'x-810'!$Q$7</definedName>
    <definedName name="TABLE_DATE_IMPLEMENTED_1" localSheetId="5">'x-101'!$B$19</definedName>
    <definedName name="TABLE_DATE_IMPLEMENTED_1" localSheetId="6">'x-102'!$B$19</definedName>
    <definedName name="TABLE_DATE_IMPLEMENTED_1" localSheetId="7">'x-103'!$B$19</definedName>
    <definedName name="TABLE_DATE_IMPLEMENTED_1" localSheetId="8">'x-104'!$B$19</definedName>
    <definedName name="TABLE_DATE_IMPLEMENTED_1" localSheetId="9">'x-201'!$B$19</definedName>
    <definedName name="TABLE_DATE_IMPLEMENTED_1" localSheetId="10">'x-202'!$B$19</definedName>
    <definedName name="TABLE_DATE_IMPLEMENTED_1" localSheetId="11">'x-203'!$B$19</definedName>
    <definedName name="TABLE_DATE_IMPLEMENTED_1" localSheetId="12">'x-204'!$B$19</definedName>
    <definedName name="TABLE_DATE_IMPLEMENTED_1" localSheetId="13">'x-205'!$B$19</definedName>
    <definedName name="TABLE_DATE_IMPLEMENTED_1" localSheetId="14">'x-206'!$B$19</definedName>
    <definedName name="TABLE_DATE_IMPLEMENTED_1" localSheetId="15">'x-207'!$B$19</definedName>
    <definedName name="TABLE_DATE_IMPLEMENTED_1" localSheetId="16">'x-208'!$B$19</definedName>
    <definedName name="TABLE_DATE_IMPLEMENTED_1" localSheetId="17">'x-209'!$B$19</definedName>
    <definedName name="TABLE_DATE_IMPLEMENTED_1" localSheetId="18">'x-214'!$B$19</definedName>
    <definedName name="TABLE_DATE_IMPLEMENTED_1" localSheetId="19">'x-215'!$B$19</definedName>
    <definedName name="TABLE_DATE_IMPLEMENTED_1" localSheetId="20">'x-216'!$B$19</definedName>
    <definedName name="TABLE_DATE_IMPLEMENTED_1" localSheetId="21">'x-217'!$B$19</definedName>
    <definedName name="TABLE_DATE_IMPLEMENTED_1" localSheetId="22">'x-218'!$B$19</definedName>
    <definedName name="TABLE_DATE_IMPLEMENTED_1" localSheetId="23">'x-219'!$B$19</definedName>
    <definedName name="TABLE_DATE_IMPLEMENTED_1" localSheetId="24">'x-301'!$B$19</definedName>
    <definedName name="TABLE_DATE_IMPLEMENTED_1" localSheetId="25">'x-302'!$B$19</definedName>
    <definedName name="TABLE_DATE_IMPLEMENTED_1" localSheetId="26">'x-303'!$B$19</definedName>
    <definedName name="TABLE_DATE_IMPLEMENTED_1" localSheetId="27">'x-304'!$B$19</definedName>
    <definedName name="TABLE_DATE_IMPLEMENTED_1" localSheetId="28">'x-305'!$B$19</definedName>
    <definedName name="TABLE_DATE_IMPLEMENTED_1" localSheetId="29">'x-306'!$B$19</definedName>
    <definedName name="TABLE_DATE_IMPLEMENTED_1" localSheetId="30">'x-307'!$B$19</definedName>
    <definedName name="TABLE_DATE_IMPLEMENTED_1" localSheetId="31">'x-308'!$B$19</definedName>
    <definedName name="TABLE_DATE_IMPLEMENTED_1" localSheetId="32">'x-401'!$B$19</definedName>
    <definedName name="TABLE_DATE_IMPLEMENTED_1" localSheetId="33">'x-402'!$B$19</definedName>
    <definedName name="TABLE_DATE_IMPLEMENTED_1" localSheetId="34">'x-403'!$B$19</definedName>
    <definedName name="TABLE_DATE_IMPLEMENTED_1" localSheetId="35">'x-404'!$B$19</definedName>
    <definedName name="TABLE_DATE_IMPLEMENTED_1" localSheetId="36">'x-405'!$B$19</definedName>
    <definedName name="TABLE_DATE_IMPLEMENTED_1" localSheetId="37">'x-406'!$B$19</definedName>
    <definedName name="TABLE_DATE_IMPLEMENTED_1" localSheetId="38">'x-407'!$B$19</definedName>
    <definedName name="TABLE_DATE_IMPLEMENTED_1" localSheetId="39">'x-408'!$B$19</definedName>
    <definedName name="TABLE_DATE_IMPLEMENTED_1" localSheetId="40">'x-409'!$B$19</definedName>
    <definedName name="TABLE_DATE_IMPLEMENTED_1" localSheetId="41">'x-410'!$B$19</definedName>
    <definedName name="TABLE_DATE_IMPLEMENTED_1" localSheetId="42">'x-411'!$B$19</definedName>
    <definedName name="TABLE_DATE_IMPLEMENTED_1" localSheetId="43">'x-412'!$B$19</definedName>
    <definedName name="TABLE_DATE_IMPLEMENTED_1" localSheetId="44">'x-413'!$B$19</definedName>
    <definedName name="TABLE_DATE_IMPLEMENTED_1" localSheetId="45">'x-414'!$B$19</definedName>
    <definedName name="TABLE_DATE_IMPLEMENTED_1" localSheetId="46">'x-415'!$B$19</definedName>
    <definedName name="TABLE_DATE_IMPLEMENTED_1" localSheetId="47">'x-416'!$B$19</definedName>
    <definedName name="TABLE_DATE_IMPLEMENTED_1" localSheetId="48">'x-417'!$B$19</definedName>
    <definedName name="TABLE_DATE_IMPLEMENTED_1" localSheetId="49">'x-418'!$B$19</definedName>
    <definedName name="TABLE_DATE_IMPLEMENTED_1" localSheetId="50">'x-419'!$B$19</definedName>
    <definedName name="TABLE_DATE_IMPLEMENTED_1" localSheetId="51">'x-420'!$B$19</definedName>
    <definedName name="TABLE_DATE_IMPLEMENTED_1" localSheetId="52">'x-421'!$B$19</definedName>
    <definedName name="TABLE_DATE_IMPLEMENTED_1" localSheetId="53">'x-422'!$B$19</definedName>
    <definedName name="TABLE_DATE_IMPLEMENTED_1" localSheetId="54">'x-423'!$B$19</definedName>
    <definedName name="TABLE_DATE_IMPLEMENTED_1" localSheetId="55">'x-424'!$B$19</definedName>
    <definedName name="TABLE_DATE_IMPLEMENTED_1" localSheetId="56">'x-501'!$B$19</definedName>
    <definedName name="TABLE_DATE_IMPLEMENTED_1" localSheetId="57">'x-502'!$B$19</definedName>
    <definedName name="TABLE_DATE_IMPLEMENTED_1" localSheetId="58">'x-503'!$B$19</definedName>
    <definedName name="TABLE_DATE_IMPLEMENTED_1" localSheetId="59">'x-504'!$B$19</definedName>
    <definedName name="TABLE_DATE_IMPLEMENTED_1" localSheetId="60">'x-505'!$B$19</definedName>
    <definedName name="TABLE_DATE_IMPLEMENTED_1" localSheetId="61">'x-605'!$B$19</definedName>
    <definedName name="TABLE_DATE_IMPLEMENTED_1" localSheetId="62">'x-606'!$B$19</definedName>
    <definedName name="TABLE_DATE_IMPLEMENTED_1" localSheetId="63">'x-607'!$B$19</definedName>
    <definedName name="TABLE_DATE_IMPLEMENTED_1" localSheetId="64">'x-608'!$B$19</definedName>
    <definedName name="TABLE_DATE_IMPLEMENTED_1" localSheetId="65">'x-609'!$B$19</definedName>
    <definedName name="TABLE_DATE_IMPLEMENTED_1" localSheetId="66">'x-610'!$B$19</definedName>
    <definedName name="TABLE_DATE_IMPLEMENTED_1" localSheetId="67">'x-611'!$B$19</definedName>
    <definedName name="TABLE_DATE_IMPLEMENTED_1" localSheetId="68">'x-612'!$B$19</definedName>
    <definedName name="TABLE_DATE_IMPLEMENTED_1" localSheetId="69">'x-613'!$B$19</definedName>
    <definedName name="TABLE_DATE_IMPLEMENTED_1" localSheetId="70">'x-614'!$B$19</definedName>
    <definedName name="TABLE_DATE_IMPLEMENTED_1" localSheetId="71">'x-615'!$B$19</definedName>
    <definedName name="TABLE_DATE_IMPLEMENTED_1" localSheetId="72">'x-703'!$B$19</definedName>
    <definedName name="TABLE_DATE_IMPLEMENTED_1" localSheetId="73">'x-704'!$B$19</definedName>
    <definedName name="TABLE_DATE_IMPLEMENTED_1" localSheetId="74">'x-705'!$B$19</definedName>
    <definedName name="TABLE_DATE_IMPLEMENTED_1" localSheetId="75">'x-706'!$B$19</definedName>
    <definedName name="TABLE_DATE_IMPLEMENTED_1" localSheetId="76">'x-707'!$B$19</definedName>
    <definedName name="TABLE_DATE_IMPLEMENTED_1" localSheetId="77">'x-708'!$B$19</definedName>
    <definedName name="TABLE_DATE_IMPLEMENTED_1" localSheetId="78">'x-709'!$B$19</definedName>
    <definedName name="TABLE_DATE_IMPLEMENTED_1" localSheetId="79">'x-710'!$B$19</definedName>
    <definedName name="TABLE_DATE_IMPLEMENTED_1" localSheetId="80">'x-711'!$B$19</definedName>
    <definedName name="TABLE_DATE_IMPLEMENTED_1" localSheetId="81">'x-712'!$B$19</definedName>
    <definedName name="TABLE_DATE_IMPLEMENTED_1" localSheetId="82">'x-713'!$B$19</definedName>
    <definedName name="TABLE_DATE_IMPLEMENTED_1" localSheetId="83">'x-714'!$B$19</definedName>
    <definedName name="TABLE_DATE_IMPLEMENTED_1" localSheetId="84">'x-715'!$B$19</definedName>
    <definedName name="TABLE_DATE_IMPLEMENTED_1" localSheetId="85">'x-716'!$B$19</definedName>
    <definedName name="TABLE_DATE_IMPLEMENTED_1" localSheetId="86">'x-717'!$B$19</definedName>
    <definedName name="TABLE_DATE_IMPLEMENTED_1" localSheetId="87">'x-718'!$B$19</definedName>
    <definedName name="TABLE_DATE_IMPLEMENTED_1" localSheetId="88">'x-719'!$B$19</definedName>
    <definedName name="TABLE_DATE_IMPLEMENTED_1" localSheetId="89">'x-720'!$B$19</definedName>
    <definedName name="TABLE_DATE_IMPLEMENTED_1" localSheetId="90">'x-801'!$B$19</definedName>
    <definedName name="TABLE_DATE_IMPLEMENTED_1" localSheetId="91">'x-802'!$B$19</definedName>
    <definedName name="TABLE_DATE_IMPLEMENTED_1" localSheetId="92">'x-803'!$B$19</definedName>
    <definedName name="TABLE_DATE_IMPLEMENTED_1" localSheetId="93">'x-804'!$B$19</definedName>
    <definedName name="TABLE_DATE_IMPLEMENTED_1" localSheetId="94">'x-805'!$B$19</definedName>
    <definedName name="TABLE_DATE_IMPLEMENTED_1" localSheetId="95">'x-806'!$B$19</definedName>
    <definedName name="TABLE_DATE_IMPLEMENTED_1" localSheetId="96">'x-807'!$B$19</definedName>
    <definedName name="TABLE_DATE_IMPLEMENTED_1" localSheetId="97">'x-808'!$B$19</definedName>
    <definedName name="TABLE_DATE_IMPLEMENTED_1" localSheetId="98">'x-809'!$B$19</definedName>
    <definedName name="TABLE_DATE_IMPLEMENTED_1" localSheetId="99">'x-810'!$B$19</definedName>
    <definedName name="TABLE_DATE_IMPLEMENTED_1" localSheetId="100">'x-811'!$B$19</definedName>
    <definedName name="TABLE_DATE_IMPLEMENTED_1" localSheetId="101">'x-812'!$B$19</definedName>
    <definedName name="TABLE_DATE_IMPLEMENTED_1" localSheetId="102">'x-813'!$B$19</definedName>
    <definedName name="TABLE_DATE_IMPLEMENTED_1" localSheetId="103">'x-814'!$B$19</definedName>
    <definedName name="TABLE_DATE_IMPLEMENTED_1" localSheetId="104">'x-815'!$B$19</definedName>
    <definedName name="TABLE_DATE_IMPLEMENTED_1" localSheetId="105">'x-817'!$B$19</definedName>
    <definedName name="TABLE_DATE_IMPLEMENTED_1" localSheetId="106">'x-818'!$B$19</definedName>
    <definedName name="TABLE_DATE_IMPLEMENTED_1" localSheetId="107">'x-819'!$B$19</definedName>
    <definedName name="TABLE_DATE_IMPLEMENTED_1" localSheetId="108">'x-820'!$B$19</definedName>
    <definedName name="TABLE_DATE_IMPLEMENTED_1" localSheetId="109">'x-821'!$B$19</definedName>
    <definedName name="TABLE_DATE_IMPLEMENTED_1" localSheetId="110">'x-822'!$B$19</definedName>
    <definedName name="TABLE_DATE_IMPLEMENTED_1" localSheetId="111">'x-823'!$B$19</definedName>
    <definedName name="TABLE_DATE_IMPLEMENTED_1" localSheetId="112">'x-824'!$B$19</definedName>
    <definedName name="TABLE_DATE_IMPLEMENTED_1" localSheetId="113">'x-825'!$B$19</definedName>
    <definedName name="TABLE_DATE_IMPLEMENTED_1" localSheetId="114">'x-826'!$B$19</definedName>
    <definedName name="TABLE_DATE_IMPLEMENTED_1" localSheetId="115">'x-827'!$B$19</definedName>
    <definedName name="TABLE_DATE_IMPLEMENTED_1" localSheetId="116">'x-template'!$B$19</definedName>
    <definedName name="TABLE_DATE_IMPLEMENTED_2" localSheetId="12">'x-204'!$I$19</definedName>
    <definedName name="TABLE_DATE_IMPLEMENTED_2" localSheetId="34">'x-403'!$Q$19</definedName>
    <definedName name="TABLE_DATE_IMPLEMENTED_2" localSheetId="35">'x-404'!$Q$19</definedName>
    <definedName name="TABLE_DATE_IMPLEMENTED_2" localSheetId="40">'x-409'!$Q$19</definedName>
    <definedName name="TABLE_DATE_IMPLEMENTED_2" localSheetId="41">'x-410'!$Q$19</definedName>
    <definedName name="TABLE_DATE_IMPLEMENTED_2" localSheetId="46">'x-415'!$Q$19</definedName>
    <definedName name="TABLE_DATE_IMPLEMENTED_2" localSheetId="99">'x-810'!$Q$19</definedName>
    <definedName name="TABLE_DATE_ISSUED_1" localSheetId="5">'x-101'!$B$18</definedName>
    <definedName name="TABLE_DATE_ISSUED_1" localSheetId="6">'x-102'!$B$18</definedName>
    <definedName name="TABLE_DATE_ISSUED_1" localSheetId="7">'x-103'!$B$18</definedName>
    <definedName name="TABLE_DATE_ISSUED_1" localSheetId="8">'x-104'!$B$18</definedName>
    <definedName name="TABLE_DATE_ISSUED_1" localSheetId="9">'x-201'!$B$18</definedName>
    <definedName name="TABLE_DATE_ISSUED_1" localSheetId="10">'x-202'!$B$18</definedName>
    <definedName name="TABLE_DATE_ISSUED_1" localSheetId="11">'x-203'!$B$18</definedName>
    <definedName name="TABLE_DATE_ISSUED_1" localSheetId="12">'x-204'!$B$18</definedName>
    <definedName name="TABLE_DATE_ISSUED_1" localSheetId="13">'x-205'!$B$18</definedName>
    <definedName name="TABLE_DATE_ISSUED_1" localSheetId="14">'x-206'!$B$18</definedName>
    <definedName name="TABLE_DATE_ISSUED_1" localSheetId="15">'x-207'!$B$18</definedName>
    <definedName name="TABLE_DATE_ISSUED_1" localSheetId="16">'x-208'!$B$18</definedName>
    <definedName name="TABLE_DATE_ISSUED_1" localSheetId="17">'x-209'!$B$18</definedName>
    <definedName name="TABLE_DATE_ISSUED_1" localSheetId="18">'x-214'!$B$18</definedName>
    <definedName name="TABLE_DATE_ISSUED_1" localSheetId="19">'x-215'!$B$18</definedName>
    <definedName name="TABLE_DATE_ISSUED_1" localSheetId="20">'x-216'!$B$18</definedName>
    <definedName name="TABLE_DATE_ISSUED_1" localSheetId="21">'x-217'!$B$18</definedName>
    <definedName name="TABLE_DATE_ISSUED_1" localSheetId="22">'x-218'!$B$18</definedName>
    <definedName name="TABLE_DATE_ISSUED_1" localSheetId="23">'x-219'!$B$18</definedName>
    <definedName name="TABLE_DATE_ISSUED_1" localSheetId="24">'x-301'!$B$18</definedName>
    <definedName name="TABLE_DATE_ISSUED_1" localSheetId="25">'x-302'!$B$18</definedName>
    <definedName name="TABLE_DATE_ISSUED_1" localSheetId="26">'x-303'!$B$18</definedName>
    <definedName name="TABLE_DATE_ISSUED_1" localSheetId="27">'x-304'!$B$18</definedName>
    <definedName name="TABLE_DATE_ISSUED_1" localSheetId="28">'x-305'!$B$18</definedName>
    <definedName name="TABLE_DATE_ISSUED_1" localSheetId="29">'x-306'!$B$18</definedName>
    <definedName name="TABLE_DATE_ISSUED_1" localSheetId="30">'x-307'!$B$18</definedName>
    <definedName name="TABLE_DATE_ISSUED_1" localSheetId="31">'x-308'!$B$18</definedName>
    <definedName name="TABLE_DATE_ISSUED_1" localSheetId="32">'x-401'!$B$18</definedName>
    <definedName name="TABLE_DATE_ISSUED_1" localSheetId="33">'x-402'!$B$18</definedName>
    <definedName name="TABLE_DATE_ISSUED_1" localSheetId="34">'x-403'!$B$18</definedName>
    <definedName name="TABLE_DATE_ISSUED_1" localSheetId="35">'x-404'!$B$18</definedName>
    <definedName name="TABLE_DATE_ISSUED_1" localSheetId="36">'x-405'!$B$18</definedName>
    <definedName name="TABLE_DATE_ISSUED_1" localSheetId="37">'x-406'!$B$18</definedName>
    <definedName name="TABLE_DATE_ISSUED_1" localSheetId="38">'x-407'!$B$18</definedName>
    <definedName name="TABLE_DATE_ISSUED_1" localSheetId="39">'x-408'!$B$18</definedName>
    <definedName name="TABLE_DATE_ISSUED_1" localSheetId="40">'x-409'!$B$18</definedName>
    <definedName name="TABLE_DATE_ISSUED_1" localSheetId="41">'x-410'!$B$18</definedName>
    <definedName name="TABLE_DATE_ISSUED_1" localSheetId="42">'x-411'!$B$18</definedName>
    <definedName name="TABLE_DATE_ISSUED_1" localSheetId="43">'x-412'!$B$18</definedName>
    <definedName name="TABLE_DATE_ISSUED_1" localSheetId="44">'x-413'!$B$18</definedName>
    <definedName name="TABLE_DATE_ISSUED_1" localSheetId="45">'x-414'!$B$18</definedName>
    <definedName name="TABLE_DATE_ISSUED_1" localSheetId="46">'x-415'!$B$18</definedName>
    <definedName name="TABLE_DATE_ISSUED_1" localSheetId="47">'x-416'!$B$18</definedName>
    <definedName name="TABLE_DATE_ISSUED_1" localSheetId="48">'x-417'!$B$18</definedName>
    <definedName name="TABLE_DATE_ISSUED_1" localSheetId="49">'x-418'!$B$18</definedName>
    <definedName name="TABLE_DATE_ISSUED_1" localSheetId="50">'x-419'!$B$18</definedName>
    <definedName name="TABLE_DATE_ISSUED_1" localSheetId="51">'x-420'!$B$18</definedName>
    <definedName name="TABLE_DATE_ISSUED_1" localSheetId="52">'x-421'!$B$18</definedName>
    <definedName name="TABLE_DATE_ISSUED_1" localSheetId="53">'x-422'!$B$18</definedName>
    <definedName name="TABLE_DATE_ISSUED_1" localSheetId="54">'x-423'!$B$18</definedName>
    <definedName name="TABLE_DATE_ISSUED_1" localSheetId="55">'x-424'!$B$18</definedName>
    <definedName name="TABLE_DATE_ISSUED_1" localSheetId="56">'x-501'!$B$18</definedName>
    <definedName name="TABLE_DATE_ISSUED_1" localSheetId="57">'x-502'!$B$18</definedName>
    <definedName name="TABLE_DATE_ISSUED_1" localSheetId="58">'x-503'!$B$18</definedName>
    <definedName name="TABLE_DATE_ISSUED_1" localSheetId="59">'x-504'!$B$18</definedName>
    <definedName name="TABLE_DATE_ISSUED_1" localSheetId="60">'x-505'!$B$18</definedName>
    <definedName name="TABLE_DATE_ISSUED_1" localSheetId="61">'x-605'!$B$18</definedName>
    <definedName name="TABLE_DATE_ISSUED_1" localSheetId="62">'x-606'!$B$18</definedName>
    <definedName name="TABLE_DATE_ISSUED_1" localSheetId="63">'x-607'!$B$18</definedName>
    <definedName name="TABLE_DATE_ISSUED_1" localSheetId="64">'x-608'!$B$18</definedName>
    <definedName name="TABLE_DATE_ISSUED_1" localSheetId="65">'x-609'!$B$18</definedName>
    <definedName name="TABLE_DATE_ISSUED_1" localSheetId="66">'x-610'!$B$18</definedName>
    <definedName name="TABLE_DATE_ISSUED_1" localSheetId="67">'x-611'!$B$18</definedName>
    <definedName name="TABLE_DATE_ISSUED_1" localSheetId="68">'x-612'!$B$18</definedName>
    <definedName name="TABLE_DATE_ISSUED_1" localSheetId="69">'x-613'!$B$18</definedName>
    <definedName name="TABLE_DATE_ISSUED_1" localSheetId="70">'x-614'!$B$18</definedName>
    <definedName name="TABLE_DATE_ISSUED_1" localSheetId="71">'x-615'!$B$18</definedName>
    <definedName name="TABLE_DATE_ISSUED_1" localSheetId="72">'x-703'!$B$18</definedName>
    <definedName name="TABLE_DATE_ISSUED_1" localSheetId="73">'x-704'!$B$18</definedName>
    <definedName name="TABLE_DATE_ISSUED_1" localSheetId="74">'x-705'!$B$18</definedName>
    <definedName name="TABLE_DATE_ISSUED_1" localSheetId="75">'x-706'!$B$18</definedName>
    <definedName name="TABLE_DATE_ISSUED_1" localSheetId="76">'x-707'!$B$18</definedName>
    <definedName name="TABLE_DATE_ISSUED_1" localSheetId="77">'x-708'!$B$18</definedName>
    <definedName name="TABLE_DATE_ISSUED_1" localSheetId="78">'x-709'!$B$18</definedName>
    <definedName name="TABLE_DATE_ISSUED_1" localSheetId="79">'x-710'!$B$18</definedName>
    <definedName name="TABLE_DATE_ISSUED_1" localSheetId="80">'x-711'!$B$18</definedName>
    <definedName name="TABLE_DATE_ISSUED_1" localSheetId="81">'x-712'!$B$18</definedName>
    <definedName name="TABLE_DATE_ISSUED_1" localSheetId="82">'x-713'!$B$18</definedName>
    <definedName name="TABLE_DATE_ISSUED_1" localSheetId="83">'x-714'!$B$18</definedName>
    <definedName name="TABLE_DATE_ISSUED_1" localSheetId="84">'x-715'!$B$18</definedName>
    <definedName name="TABLE_DATE_ISSUED_1" localSheetId="85">'x-716'!$B$18</definedName>
    <definedName name="TABLE_DATE_ISSUED_1" localSheetId="86">'x-717'!$B$18</definedName>
    <definedName name="TABLE_DATE_ISSUED_1" localSheetId="87">'x-718'!$B$18</definedName>
    <definedName name="TABLE_DATE_ISSUED_1" localSheetId="88">'x-719'!$B$18</definedName>
    <definedName name="TABLE_DATE_ISSUED_1" localSheetId="89">'x-720'!$B$18</definedName>
    <definedName name="TABLE_DATE_ISSUED_1" localSheetId="90">'x-801'!$B$18</definedName>
    <definedName name="TABLE_DATE_ISSUED_1" localSheetId="91">'x-802'!$B$18</definedName>
    <definedName name="TABLE_DATE_ISSUED_1" localSheetId="92">'x-803'!$B$18</definedName>
    <definedName name="TABLE_DATE_ISSUED_1" localSheetId="93">'x-804'!$B$18</definedName>
    <definedName name="TABLE_DATE_ISSUED_1" localSheetId="94">'x-805'!$B$18</definedName>
    <definedName name="TABLE_DATE_ISSUED_1" localSheetId="95">'x-806'!$B$18</definedName>
    <definedName name="TABLE_DATE_ISSUED_1" localSheetId="96">'x-807'!$B$18</definedName>
    <definedName name="TABLE_DATE_ISSUED_1" localSheetId="97">'x-808'!$B$18</definedName>
    <definedName name="TABLE_DATE_ISSUED_1" localSheetId="98">'x-809'!$B$18</definedName>
    <definedName name="TABLE_DATE_ISSUED_1" localSheetId="99">'x-810'!$B$18</definedName>
    <definedName name="TABLE_DATE_ISSUED_1" localSheetId="100">'x-811'!$B$18</definedName>
    <definedName name="TABLE_DATE_ISSUED_1" localSheetId="101">'x-812'!$B$18</definedName>
    <definedName name="TABLE_DATE_ISSUED_1" localSheetId="102">'x-813'!$B$18</definedName>
    <definedName name="TABLE_DATE_ISSUED_1" localSheetId="103">'x-814'!$B$18</definedName>
    <definedName name="TABLE_DATE_ISSUED_1" localSheetId="104">'x-815'!$B$18</definedName>
    <definedName name="TABLE_DATE_ISSUED_1" localSheetId="105">'x-817'!$B$18</definedName>
    <definedName name="TABLE_DATE_ISSUED_1" localSheetId="106">'x-818'!$B$18</definedName>
    <definedName name="TABLE_DATE_ISSUED_1" localSheetId="107">'x-819'!$B$18</definedName>
    <definedName name="TABLE_DATE_ISSUED_1" localSheetId="108">'x-820'!$B$18</definedName>
    <definedName name="TABLE_DATE_ISSUED_1" localSheetId="109">'x-821'!$B$18</definedName>
    <definedName name="TABLE_DATE_ISSUED_1" localSheetId="110">'x-822'!$B$18</definedName>
    <definedName name="TABLE_DATE_ISSUED_1" localSheetId="111">'x-823'!$B$18</definedName>
    <definedName name="TABLE_DATE_ISSUED_1" localSheetId="112">'x-824'!$B$18</definedName>
    <definedName name="TABLE_DATE_ISSUED_1" localSheetId="113">'x-825'!$B$18</definedName>
    <definedName name="TABLE_DATE_ISSUED_1" localSheetId="114">'x-826'!$B$18</definedName>
    <definedName name="TABLE_DATE_ISSUED_1" localSheetId="115">'x-827'!$B$18</definedName>
    <definedName name="TABLE_DATE_ISSUED_1" localSheetId="116">'x-template'!$B$18</definedName>
    <definedName name="TABLE_DATE_ISSUED_2" localSheetId="12">'x-204'!$I$18</definedName>
    <definedName name="TABLE_DATE_ISSUED_2" localSheetId="34">'x-403'!$Q$18</definedName>
    <definedName name="TABLE_DATE_ISSUED_2" localSheetId="35">'x-404'!$Q$18</definedName>
    <definedName name="TABLE_DATE_ISSUED_2" localSheetId="40">'x-409'!$Q$18</definedName>
    <definedName name="TABLE_DATE_ISSUED_2" localSheetId="41">'x-410'!$Q$18</definedName>
    <definedName name="TABLE_DATE_ISSUED_2" localSheetId="46">'x-415'!$Q$18</definedName>
    <definedName name="TABLE_DATE_ISSUED_2" localSheetId="99">'x-810'!$Q$18</definedName>
    <definedName name="TABLE_DESCRIPTION_1" localSheetId="5">'x-101'!$B$10</definedName>
    <definedName name="TABLE_DESCRIPTION_1" localSheetId="6">'x-102'!$B$10</definedName>
    <definedName name="TABLE_DESCRIPTION_1" localSheetId="7">'x-103'!$B$10</definedName>
    <definedName name="TABLE_DESCRIPTION_1" localSheetId="8">'x-104'!$B$10</definedName>
    <definedName name="TABLE_DESCRIPTION_1" localSheetId="9">'x-201'!$B$10</definedName>
    <definedName name="TABLE_DESCRIPTION_1" localSheetId="10">'x-202'!$B$10</definedName>
    <definedName name="TABLE_DESCRIPTION_1" localSheetId="11">'x-203'!$B$10</definedName>
    <definedName name="TABLE_DESCRIPTION_1" localSheetId="12">'x-204'!$B$10</definedName>
    <definedName name="TABLE_DESCRIPTION_1" localSheetId="13">'x-205'!$B$10</definedName>
    <definedName name="TABLE_DESCRIPTION_1" localSheetId="14">'x-206'!$B$10</definedName>
    <definedName name="TABLE_DESCRIPTION_1" localSheetId="15">'x-207'!$B$10</definedName>
    <definedName name="TABLE_DESCRIPTION_1" localSheetId="16">'x-208'!$B$10</definedName>
    <definedName name="TABLE_DESCRIPTION_1" localSheetId="17">'x-209'!$B$10</definedName>
    <definedName name="TABLE_DESCRIPTION_1" localSheetId="18">'x-214'!$B$10</definedName>
    <definedName name="TABLE_DESCRIPTION_1" localSheetId="19">'x-215'!$B$10</definedName>
    <definedName name="TABLE_DESCRIPTION_1" localSheetId="20">'x-216'!$B$10</definedName>
    <definedName name="TABLE_DESCRIPTION_1" localSheetId="21">'x-217'!$B$10</definedName>
    <definedName name="TABLE_DESCRIPTION_1" localSheetId="22">'x-218'!$B$10</definedName>
    <definedName name="TABLE_DESCRIPTION_1" localSheetId="23">'x-219'!$B$10</definedName>
    <definedName name="TABLE_DESCRIPTION_1" localSheetId="24">'x-301'!$B$10</definedName>
    <definedName name="TABLE_DESCRIPTION_1" localSheetId="25">'x-302'!$B$10</definedName>
    <definedName name="TABLE_DESCRIPTION_1" localSheetId="26">'x-303'!$B$10</definedName>
    <definedName name="TABLE_DESCRIPTION_1" localSheetId="27">'x-304'!$B$10</definedName>
    <definedName name="TABLE_DESCRIPTION_1" localSheetId="28">'x-305'!$B$10</definedName>
    <definedName name="TABLE_DESCRIPTION_1" localSheetId="29">'x-306'!$B$10</definedName>
    <definedName name="TABLE_DESCRIPTION_1" localSheetId="30">'x-307'!$B$10</definedName>
    <definedName name="TABLE_DESCRIPTION_1" localSheetId="31">'x-308'!$B$10</definedName>
    <definedName name="TABLE_DESCRIPTION_1" localSheetId="32">'x-401'!$B$10</definedName>
    <definedName name="TABLE_DESCRIPTION_1" localSheetId="33">'x-402'!$B$10</definedName>
    <definedName name="TABLE_DESCRIPTION_1" localSheetId="34">'x-403'!$B$10</definedName>
    <definedName name="TABLE_DESCRIPTION_1" localSheetId="35">'x-404'!$B$10</definedName>
    <definedName name="TABLE_DESCRIPTION_1" localSheetId="36">'x-405'!$B$10</definedName>
    <definedName name="TABLE_DESCRIPTION_1" localSheetId="37">'x-406'!$B$10</definedName>
    <definedName name="TABLE_DESCRIPTION_1" localSheetId="38">'x-407'!$B$10</definedName>
    <definedName name="TABLE_DESCRIPTION_1" localSheetId="39">'x-408'!$B$10</definedName>
    <definedName name="TABLE_DESCRIPTION_1" localSheetId="40">'x-409'!$B$10</definedName>
    <definedName name="TABLE_DESCRIPTION_1" localSheetId="41">'x-410'!$B$10</definedName>
    <definedName name="TABLE_DESCRIPTION_1" localSheetId="42">'x-411'!$B$10</definedName>
    <definedName name="TABLE_DESCRIPTION_1" localSheetId="43">'x-412'!$B$10</definedName>
    <definedName name="TABLE_DESCRIPTION_1" localSheetId="44">'x-413'!$B$10</definedName>
    <definedName name="TABLE_DESCRIPTION_1" localSheetId="45">'x-414'!$B$10</definedName>
    <definedName name="TABLE_DESCRIPTION_1" localSheetId="46">'x-415'!$B$10</definedName>
    <definedName name="TABLE_DESCRIPTION_1" localSheetId="47">'x-416'!$B$10</definedName>
    <definedName name="TABLE_DESCRIPTION_1" localSheetId="48">'x-417'!$B$10</definedName>
    <definedName name="TABLE_DESCRIPTION_1" localSheetId="49">'x-418'!$B$10</definedName>
    <definedName name="TABLE_DESCRIPTION_1" localSheetId="50">'x-419'!$B$10</definedName>
    <definedName name="TABLE_DESCRIPTION_1" localSheetId="51">'x-420'!$B$10</definedName>
    <definedName name="TABLE_DESCRIPTION_1" localSheetId="52">'x-421'!$B$10</definedName>
    <definedName name="TABLE_DESCRIPTION_1" localSheetId="53">'x-422'!$B$10</definedName>
    <definedName name="TABLE_DESCRIPTION_1" localSheetId="54">'x-423'!$B$10</definedName>
    <definedName name="TABLE_DESCRIPTION_1" localSheetId="55">'x-424'!$B$10</definedName>
    <definedName name="TABLE_DESCRIPTION_1" localSheetId="56">'x-501'!$B$10</definedName>
    <definedName name="TABLE_DESCRIPTION_1" localSheetId="57">'x-502'!$B$10</definedName>
    <definedName name="TABLE_DESCRIPTION_1" localSheetId="58">'x-503'!$B$10</definedName>
    <definedName name="TABLE_DESCRIPTION_1" localSheetId="59">'x-504'!$B$10</definedName>
    <definedName name="TABLE_DESCRIPTION_1" localSheetId="60">'x-505'!$B$10</definedName>
    <definedName name="TABLE_DESCRIPTION_1" localSheetId="61">'x-605'!$B$10</definedName>
    <definedName name="TABLE_DESCRIPTION_1" localSheetId="62">'x-606'!$B$10</definedName>
    <definedName name="TABLE_DESCRIPTION_1" localSheetId="63">'x-607'!$B$10</definedName>
    <definedName name="TABLE_DESCRIPTION_1" localSheetId="64">'x-608'!$B$10</definedName>
    <definedName name="TABLE_DESCRIPTION_1" localSheetId="65">'x-609'!$B$10</definedName>
    <definedName name="TABLE_DESCRIPTION_1" localSheetId="66">'x-610'!$B$10</definedName>
    <definedName name="TABLE_DESCRIPTION_1" localSheetId="67">'x-611'!$B$10</definedName>
    <definedName name="TABLE_DESCRIPTION_1" localSheetId="68">'x-612'!$B$10</definedName>
    <definedName name="TABLE_DESCRIPTION_1" localSheetId="69">'x-613'!$B$10</definedName>
    <definedName name="TABLE_DESCRIPTION_1" localSheetId="70">'x-614'!$B$10</definedName>
    <definedName name="TABLE_DESCRIPTION_1" localSheetId="71">'x-615'!$B$10</definedName>
    <definedName name="TABLE_DESCRIPTION_1" localSheetId="72">'x-703'!$B$10</definedName>
    <definedName name="TABLE_DESCRIPTION_1" localSheetId="73">'x-704'!$B$10</definedName>
    <definedName name="TABLE_DESCRIPTION_1" localSheetId="74">'x-705'!$B$10</definedName>
    <definedName name="TABLE_DESCRIPTION_1" localSheetId="75">'x-706'!$B$10</definedName>
    <definedName name="TABLE_DESCRIPTION_1" localSheetId="76">'x-707'!$B$10</definedName>
    <definedName name="TABLE_DESCRIPTION_1" localSheetId="77">'x-708'!$B$10</definedName>
    <definedName name="TABLE_DESCRIPTION_1" localSheetId="78">'x-709'!$B$10</definedName>
    <definedName name="TABLE_DESCRIPTION_1" localSheetId="79">'x-710'!$B$10</definedName>
    <definedName name="TABLE_DESCRIPTION_1" localSheetId="80">'x-711'!$B$10</definedName>
    <definedName name="TABLE_DESCRIPTION_1" localSheetId="81">'x-712'!$B$10</definedName>
    <definedName name="TABLE_DESCRIPTION_1" localSheetId="82">'x-713'!$B$10</definedName>
    <definedName name="TABLE_DESCRIPTION_1" localSheetId="83">'x-714'!$B$10</definedName>
    <definedName name="TABLE_DESCRIPTION_1" localSheetId="84">'x-715'!$B$10</definedName>
    <definedName name="TABLE_DESCRIPTION_1" localSheetId="85">'x-716'!$B$10</definedName>
    <definedName name="TABLE_DESCRIPTION_1" localSheetId="86">'x-717'!$B$10</definedName>
    <definedName name="TABLE_DESCRIPTION_1" localSheetId="87">'x-718'!$B$10</definedName>
    <definedName name="TABLE_DESCRIPTION_1" localSheetId="88">'x-719'!$B$10</definedName>
    <definedName name="TABLE_DESCRIPTION_1" localSheetId="89">'x-720'!$B$10</definedName>
    <definedName name="TABLE_DESCRIPTION_1" localSheetId="90">'x-801'!$B$10</definedName>
    <definedName name="TABLE_DESCRIPTION_1" localSheetId="91">'x-802'!$B$10</definedName>
    <definedName name="TABLE_DESCRIPTION_1" localSheetId="92">'x-803'!$B$10</definedName>
    <definedName name="TABLE_DESCRIPTION_1" localSheetId="93">'x-804'!$B$10</definedName>
    <definedName name="TABLE_DESCRIPTION_1" localSheetId="94">'x-805'!$B$10</definedName>
    <definedName name="TABLE_DESCRIPTION_1" localSheetId="95">'x-806'!$B$10</definedName>
    <definedName name="TABLE_DESCRIPTION_1" localSheetId="96">'x-807'!$B$10</definedName>
    <definedName name="TABLE_DESCRIPTION_1" localSheetId="97">'x-808'!$B$10</definedName>
    <definedName name="TABLE_DESCRIPTION_1" localSheetId="98">'x-809'!$B$10</definedName>
    <definedName name="TABLE_DESCRIPTION_1" localSheetId="99">'x-810'!$B$10</definedName>
    <definedName name="TABLE_DESCRIPTION_1" localSheetId="100">'x-811'!$B$10</definedName>
    <definedName name="TABLE_DESCRIPTION_1" localSheetId="101">'x-812'!$B$10</definedName>
    <definedName name="TABLE_DESCRIPTION_1" localSheetId="102">'x-813'!$B$10</definedName>
    <definedName name="TABLE_DESCRIPTION_1" localSheetId="103">'x-814'!$B$10</definedName>
    <definedName name="TABLE_DESCRIPTION_1" localSheetId="104">'x-815'!$B$10</definedName>
    <definedName name="TABLE_DESCRIPTION_1" localSheetId="105">'x-817'!$B$10</definedName>
    <definedName name="TABLE_DESCRIPTION_1" localSheetId="106">'x-818'!$B$10</definedName>
    <definedName name="TABLE_DESCRIPTION_1" localSheetId="107">'x-819'!$B$10</definedName>
    <definedName name="TABLE_DESCRIPTION_1" localSheetId="108">'x-820'!$B$10</definedName>
    <definedName name="TABLE_DESCRIPTION_1" localSheetId="109">'x-821'!$B$10</definedName>
    <definedName name="TABLE_DESCRIPTION_1" localSheetId="110">'x-822'!$B$10</definedName>
    <definedName name="TABLE_DESCRIPTION_1" localSheetId="111">'x-823'!$B$10</definedName>
    <definedName name="TABLE_DESCRIPTION_1" localSheetId="112">'x-824'!$B$10</definedName>
    <definedName name="TABLE_DESCRIPTION_1" localSheetId="113">'x-825'!$B$10</definedName>
    <definedName name="TABLE_DESCRIPTION_1" localSheetId="114">'x-826'!$B$10</definedName>
    <definedName name="TABLE_DESCRIPTION_1" localSheetId="115">'x-827'!$B$10</definedName>
    <definedName name="TABLE_DESCRIPTION_1" localSheetId="116">'x-template'!$B$10</definedName>
    <definedName name="TABLE_DESCRIPTION_2" localSheetId="12">'x-204'!$I$10</definedName>
    <definedName name="TABLE_DESCRIPTION_2" localSheetId="34">'x-403'!$Q$10</definedName>
    <definedName name="TABLE_DESCRIPTION_2" localSheetId="35">'x-404'!$Q$10</definedName>
    <definedName name="TABLE_DESCRIPTION_2" localSheetId="40">'x-409'!$Q$10</definedName>
    <definedName name="TABLE_DESCRIPTION_2" localSheetId="41">'x-410'!$Q$10</definedName>
    <definedName name="TABLE_DESCRIPTION_2" localSheetId="46">'x-415'!$Q$10</definedName>
    <definedName name="TABLE_DESCRIPTION_2" localSheetId="99">'x-810'!$Q$10</definedName>
    <definedName name="TABLE_FACTOR_STATUS_1" localSheetId="5">'x-101'!$B$20</definedName>
    <definedName name="TABLE_FACTOR_STATUS_1" localSheetId="6">'x-102'!$B$20</definedName>
    <definedName name="TABLE_FACTOR_STATUS_1" localSheetId="7">'x-103'!$B$20</definedName>
    <definedName name="TABLE_FACTOR_STATUS_1" localSheetId="8">'x-104'!$B$20</definedName>
    <definedName name="TABLE_FACTOR_STATUS_1" localSheetId="9">'x-201'!$B$20</definedName>
    <definedName name="TABLE_FACTOR_STATUS_1" localSheetId="10">'x-202'!$B$20</definedName>
    <definedName name="TABLE_FACTOR_STATUS_1" localSheetId="11">'x-203'!$B$20</definedName>
    <definedName name="TABLE_FACTOR_STATUS_1" localSheetId="12">'x-204'!$B$20</definedName>
    <definedName name="TABLE_FACTOR_STATUS_1" localSheetId="13">'x-205'!$B$20</definedName>
    <definedName name="TABLE_FACTOR_STATUS_1" localSheetId="14">'x-206'!$B$20</definedName>
    <definedName name="TABLE_FACTOR_STATUS_1" localSheetId="15">'x-207'!$B$20</definedName>
    <definedName name="TABLE_FACTOR_STATUS_1" localSheetId="16">'x-208'!$B$20</definedName>
    <definedName name="TABLE_FACTOR_STATUS_1" localSheetId="17">'x-209'!$B$20</definedName>
    <definedName name="TABLE_FACTOR_STATUS_1" localSheetId="18">'x-214'!$B$20</definedName>
    <definedName name="TABLE_FACTOR_STATUS_1" localSheetId="19">'x-215'!$B$20</definedName>
    <definedName name="TABLE_FACTOR_STATUS_1" localSheetId="20">'x-216'!$B$20</definedName>
    <definedName name="TABLE_FACTOR_STATUS_1" localSheetId="21">'x-217'!$B$20</definedName>
    <definedName name="TABLE_FACTOR_STATUS_1" localSheetId="22">'x-218'!$B$20</definedName>
    <definedName name="TABLE_FACTOR_STATUS_1" localSheetId="23">'x-219'!$B$20</definedName>
    <definedName name="TABLE_FACTOR_STATUS_1" localSheetId="24">'x-301'!$B$20</definedName>
    <definedName name="TABLE_FACTOR_STATUS_1" localSheetId="25">'x-302'!$B$20</definedName>
    <definedName name="TABLE_FACTOR_STATUS_1" localSheetId="26">'x-303'!$B$20</definedName>
    <definedName name="TABLE_FACTOR_STATUS_1" localSheetId="27">'x-304'!$B$20</definedName>
    <definedName name="TABLE_FACTOR_STATUS_1" localSheetId="28">'x-305'!$B$20</definedName>
    <definedName name="TABLE_FACTOR_STATUS_1" localSheetId="29">'x-306'!$B$20</definedName>
    <definedName name="TABLE_FACTOR_STATUS_1" localSheetId="30">'x-307'!$B$20</definedName>
    <definedName name="TABLE_FACTOR_STATUS_1" localSheetId="31">'x-308'!$B$20</definedName>
    <definedName name="TABLE_FACTOR_STATUS_1" localSheetId="32">'x-401'!$B$20</definedName>
    <definedName name="TABLE_FACTOR_STATUS_1" localSheetId="33">'x-402'!$B$20</definedName>
    <definedName name="TABLE_FACTOR_STATUS_1" localSheetId="34">'x-403'!$B$20</definedName>
    <definedName name="TABLE_FACTOR_STATUS_1" localSheetId="35">'x-404'!$B$20</definedName>
    <definedName name="TABLE_FACTOR_STATUS_1" localSheetId="36">'x-405'!$B$20</definedName>
    <definedName name="TABLE_FACTOR_STATUS_1" localSheetId="37">'x-406'!$B$20</definedName>
    <definedName name="TABLE_FACTOR_STATUS_1" localSheetId="38">'x-407'!$B$20</definedName>
    <definedName name="TABLE_FACTOR_STATUS_1" localSheetId="39">'x-408'!$B$20</definedName>
    <definedName name="TABLE_FACTOR_STATUS_1" localSheetId="40">'x-409'!$B$20</definedName>
    <definedName name="TABLE_FACTOR_STATUS_1" localSheetId="41">'x-410'!$B$20</definedName>
    <definedName name="TABLE_FACTOR_STATUS_1" localSheetId="42">'x-411'!$B$20</definedName>
    <definedName name="TABLE_FACTOR_STATUS_1" localSheetId="43">'x-412'!$B$20</definedName>
    <definedName name="TABLE_FACTOR_STATUS_1" localSheetId="44">'x-413'!$B$20</definedName>
    <definedName name="TABLE_FACTOR_STATUS_1" localSheetId="45">'x-414'!$B$20</definedName>
    <definedName name="TABLE_FACTOR_STATUS_1" localSheetId="46">'x-415'!$B$20</definedName>
    <definedName name="TABLE_FACTOR_STATUS_1" localSheetId="47">'x-416'!$B$20</definedName>
    <definedName name="TABLE_FACTOR_STATUS_1" localSheetId="48">'x-417'!$B$20</definedName>
    <definedName name="TABLE_FACTOR_STATUS_1" localSheetId="49">'x-418'!$B$20</definedName>
    <definedName name="TABLE_FACTOR_STATUS_1" localSheetId="50">'x-419'!$B$20</definedName>
    <definedName name="TABLE_FACTOR_STATUS_1" localSheetId="51">'x-420'!$B$20</definedName>
    <definedName name="TABLE_FACTOR_STATUS_1" localSheetId="52">'x-421'!$B$20</definedName>
    <definedName name="TABLE_FACTOR_STATUS_1" localSheetId="53">'x-422'!$B$20</definedName>
    <definedName name="TABLE_FACTOR_STATUS_1" localSheetId="54">'x-423'!$B$20</definedName>
    <definedName name="TABLE_FACTOR_STATUS_1" localSheetId="55">'x-424'!$B$20</definedName>
    <definedName name="TABLE_FACTOR_STATUS_1" localSheetId="56">'x-501'!$B$20</definedName>
    <definedName name="TABLE_FACTOR_STATUS_1" localSheetId="57">'x-502'!$B$20</definedName>
    <definedName name="TABLE_FACTOR_STATUS_1" localSheetId="58">'x-503'!$B$20</definedName>
    <definedName name="TABLE_FACTOR_STATUS_1" localSheetId="59">'x-504'!$B$20</definedName>
    <definedName name="TABLE_FACTOR_STATUS_1" localSheetId="60">'x-505'!$B$20</definedName>
    <definedName name="TABLE_FACTOR_STATUS_1" localSheetId="61">'x-605'!$B$20</definedName>
    <definedName name="TABLE_FACTOR_STATUS_1" localSheetId="62">'x-606'!$B$20</definedName>
    <definedName name="TABLE_FACTOR_STATUS_1" localSheetId="63">'x-607'!$B$20</definedName>
    <definedName name="TABLE_FACTOR_STATUS_1" localSheetId="64">'x-608'!$B$20</definedName>
    <definedName name="TABLE_FACTOR_STATUS_1" localSheetId="65">'x-609'!$B$20</definedName>
    <definedName name="TABLE_FACTOR_STATUS_1" localSheetId="66">'x-610'!$B$20</definedName>
    <definedName name="TABLE_FACTOR_STATUS_1" localSheetId="67">'x-611'!$B$20</definedName>
    <definedName name="TABLE_FACTOR_STATUS_1" localSheetId="68">'x-612'!$B$20</definedName>
    <definedName name="TABLE_FACTOR_STATUS_1" localSheetId="69">'x-613'!$B$20</definedName>
    <definedName name="TABLE_FACTOR_STATUS_1" localSheetId="70">'x-614'!$B$20</definedName>
    <definedName name="TABLE_FACTOR_STATUS_1" localSheetId="71">'x-615'!$B$20</definedName>
    <definedName name="TABLE_FACTOR_STATUS_1" localSheetId="72">'x-703'!$B$20</definedName>
    <definedName name="TABLE_FACTOR_STATUS_1" localSheetId="73">'x-704'!$B$20</definedName>
    <definedName name="TABLE_FACTOR_STATUS_1" localSheetId="74">'x-705'!$B$20</definedName>
    <definedName name="TABLE_FACTOR_STATUS_1" localSheetId="75">'x-706'!$B$20</definedName>
    <definedName name="TABLE_FACTOR_STATUS_1" localSheetId="76">'x-707'!$B$20</definedName>
    <definedName name="TABLE_FACTOR_STATUS_1" localSheetId="77">'x-708'!$B$20</definedName>
    <definedName name="TABLE_FACTOR_STATUS_1" localSheetId="78">'x-709'!$B$20</definedName>
    <definedName name="TABLE_FACTOR_STATUS_1" localSheetId="79">'x-710'!$B$20</definedName>
    <definedName name="TABLE_FACTOR_STATUS_1" localSheetId="80">'x-711'!$B$20</definedName>
    <definedName name="TABLE_FACTOR_STATUS_1" localSheetId="81">'x-712'!$B$20</definedName>
    <definedName name="TABLE_FACTOR_STATUS_1" localSheetId="82">'x-713'!$B$20</definedName>
    <definedName name="TABLE_FACTOR_STATUS_1" localSheetId="83">'x-714'!$B$20</definedName>
    <definedName name="TABLE_FACTOR_STATUS_1" localSheetId="84">'x-715'!$B$20</definedName>
    <definedName name="TABLE_FACTOR_STATUS_1" localSheetId="85">'x-716'!$B$20</definedName>
    <definedName name="TABLE_FACTOR_STATUS_1" localSheetId="86">'x-717'!$B$20</definedName>
    <definedName name="TABLE_FACTOR_STATUS_1" localSheetId="87">'x-718'!$B$20</definedName>
    <definedName name="TABLE_FACTOR_STATUS_1" localSheetId="88">'x-719'!$B$20</definedName>
    <definedName name="TABLE_FACTOR_STATUS_1" localSheetId="89">'x-720'!$B$20</definedName>
    <definedName name="TABLE_FACTOR_STATUS_1" localSheetId="90">'x-801'!$B$20</definedName>
    <definedName name="TABLE_FACTOR_STATUS_1" localSheetId="91">'x-802'!$B$20</definedName>
    <definedName name="TABLE_FACTOR_STATUS_1" localSheetId="92">'x-803'!$B$20</definedName>
    <definedName name="TABLE_FACTOR_STATUS_1" localSheetId="93">'x-804'!$B$20</definedName>
    <definedName name="TABLE_FACTOR_STATUS_1" localSheetId="94">'x-805'!$B$20</definedName>
    <definedName name="TABLE_FACTOR_STATUS_1" localSheetId="95">'x-806'!$B$20</definedName>
    <definedName name="TABLE_FACTOR_STATUS_1" localSheetId="96">'x-807'!$B$20</definedName>
    <definedName name="TABLE_FACTOR_STATUS_1" localSheetId="97">'x-808'!$B$20</definedName>
    <definedName name="TABLE_FACTOR_STATUS_1" localSheetId="98">'x-809'!$B$20</definedName>
    <definedName name="TABLE_FACTOR_STATUS_1" localSheetId="99">'x-810'!$B$20</definedName>
    <definedName name="TABLE_FACTOR_STATUS_1" localSheetId="100">'x-811'!$B$20</definedName>
    <definedName name="TABLE_FACTOR_STATUS_1" localSheetId="101">'x-812'!$B$20</definedName>
    <definedName name="TABLE_FACTOR_STATUS_1" localSheetId="102">'x-813'!$B$20</definedName>
    <definedName name="TABLE_FACTOR_STATUS_1" localSheetId="103">'x-814'!$B$20</definedName>
    <definedName name="TABLE_FACTOR_STATUS_1" localSheetId="104">'x-815'!$B$20</definedName>
    <definedName name="TABLE_FACTOR_STATUS_1" localSheetId="105">'x-817'!$B$20</definedName>
    <definedName name="TABLE_FACTOR_STATUS_1" localSheetId="106">'x-818'!$B$20</definedName>
    <definedName name="TABLE_FACTOR_STATUS_1" localSheetId="107">'x-819'!$B$20</definedName>
    <definedName name="TABLE_FACTOR_STATUS_1" localSheetId="108">'x-820'!$B$20</definedName>
    <definedName name="TABLE_FACTOR_STATUS_1" localSheetId="109">'x-821'!$B$20</definedName>
    <definedName name="TABLE_FACTOR_STATUS_1" localSheetId="110">'x-822'!$B$20</definedName>
    <definedName name="TABLE_FACTOR_STATUS_1" localSheetId="111">'x-823'!$B$20</definedName>
    <definedName name="TABLE_FACTOR_STATUS_1" localSheetId="112">'x-824'!$B$20</definedName>
    <definedName name="TABLE_FACTOR_STATUS_1" localSheetId="113">'x-825'!$B$20</definedName>
    <definedName name="TABLE_FACTOR_STATUS_1" localSheetId="114">'x-826'!$B$20</definedName>
    <definedName name="TABLE_FACTOR_STATUS_1" localSheetId="115">'x-827'!$B$20</definedName>
    <definedName name="TABLE_FACTOR_STATUS_1" localSheetId="116">'x-template'!$B$20</definedName>
    <definedName name="TABLE_FACTOR_STATUS_2" localSheetId="12">'x-204'!$I$20</definedName>
    <definedName name="TABLE_FACTOR_STATUS_2" localSheetId="34">'x-403'!$Q$20</definedName>
    <definedName name="TABLE_FACTOR_STATUS_2" localSheetId="35">'x-404'!$Q$20</definedName>
    <definedName name="TABLE_FACTOR_STATUS_2" localSheetId="40">'x-409'!$Q$20</definedName>
    <definedName name="TABLE_FACTOR_STATUS_2" localSheetId="41">'x-410'!$Q$20</definedName>
    <definedName name="TABLE_FACTOR_STATUS_2" localSheetId="46">'x-415'!$Q$20</definedName>
    <definedName name="TABLE_FACTOR_STATUS_2" localSheetId="99">'x-810'!$Q$20</definedName>
    <definedName name="TABLE_FACTOR_TYPE_1" localSheetId="5">'x-101'!$B$9</definedName>
    <definedName name="TABLE_FACTOR_TYPE_1" localSheetId="6">'x-102'!$B$9</definedName>
    <definedName name="TABLE_FACTOR_TYPE_1" localSheetId="7">'x-103'!$B$9</definedName>
    <definedName name="TABLE_FACTOR_TYPE_1" localSheetId="8">'x-104'!$B$9</definedName>
    <definedName name="TABLE_FACTOR_TYPE_1" localSheetId="9">'x-201'!$B$9</definedName>
    <definedName name="TABLE_FACTOR_TYPE_1" localSheetId="10">'x-202'!$B$9</definedName>
    <definedName name="TABLE_FACTOR_TYPE_1" localSheetId="11">'x-203'!$B$9</definedName>
    <definedName name="TABLE_FACTOR_TYPE_1" localSheetId="12">'x-204'!$B$9</definedName>
    <definedName name="TABLE_FACTOR_TYPE_1" localSheetId="13">'x-205'!$B$9</definedName>
    <definedName name="TABLE_FACTOR_TYPE_1" localSheetId="14">'x-206'!$B$9</definedName>
    <definedName name="TABLE_FACTOR_TYPE_1" localSheetId="15">'x-207'!$B$9</definedName>
    <definedName name="TABLE_FACTOR_TYPE_1" localSheetId="16">'x-208'!$B$9</definedName>
    <definedName name="TABLE_FACTOR_TYPE_1" localSheetId="17">'x-209'!$B$9</definedName>
    <definedName name="TABLE_FACTOR_TYPE_1" localSheetId="18">'x-214'!$B$9</definedName>
    <definedName name="TABLE_FACTOR_TYPE_1" localSheetId="19">'x-215'!$B$9</definedName>
    <definedName name="TABLE_FACTOR_TYPE_1" localSheetId="20">'x-216'!$B$9</definedName>
    <definedName name="TABLE_FACTOR_TYPE_1" localSheetId="21">'x-217'!$B$9</definedName>
    <definedName name="TABLE_FACTOR_TYPE_1" localSheetId="22">'x-218'!$B$9</definedName>
    <definedName name="TABLE_FACTOR_TYPE_1" localSheetId="23">'x-219'!$B$9</definedName>
    <definedName name="TABLE_FACTOR_TYPE_1" localSheetId="24">'x-301'!$B$9</definedName>
    <definedName name="TABLE_FACTOR_TYPE_1" localSheetId="25">'x-302'!$B$9</definedName>
    <definedName name="TABLE_FACTOR_TYPE_1" localSheetId="26">'x-303'!$B$9</definedName>
    <definedName name="TABLE_FACTOR_TYPE_1" localSheetId="27">'x-304'!$B$9</definedName>
    <definedName name="TABLE_FACTOR_TYPE_1" localSheetId="28">'x-305'!$B$9</definedName>
    <definedName name="TABLE_FACTOR_TYPE_1" localSheetId="29">'x-306'!$B$9</definedName>
    <definedName name="TABLE_FACTOR_TYPE_1" localSheetId="30">'x-307'!$B$9</definedName>
    <definedName name="TABLE_FACTOR_TYPE_1" localSheetId="31">'x-308'!$B$9</definedName>
    <definedName name="TABLE_FACTOR_TYPE_1" localSheetId="32">'x-401'!$B$9</definedName>
    <definedName name="TABLE_FACTOR_TYPE_1" localSheetId="33">'x-402'!$B$9</definedName>
    <definedName name="TABLE_FACTOR_TYPE_1" localSheetId="34">'x-403'!$B$9</definedName>
    <definedName name="TABLE_FACTOR_TYPE_1" localSheetId="35">'x-404'!$B$9</definedName>
    <definedName name="TABLE_FACTOR_TYPE_1" localSheetId="36">'x-405'!$B$9</definedName>
    <definedName name="TABLE_FACTOR_TYPE_1" localSheetId="37">'x-406'!$B$9</definedName>
    <definedName name="TABLE_FACTOR_TYPE_1" localSheetId="38">'x-407'!$B$9</definedName>
    <definedName name="TABLE_FACTOR_TYPE_1" localSheetId="39">'x-408'!$B$9</definedName>
    <definedName name="TABLE_FACTOR_TYPE_1" localSheetId="40">'x-409'!$B$9</definedName>
    <definedName name="TABLE_FACTOR_TYPE_1" localSheetId="41">'x-410'!$B$9</definedName>
    <definedName name="TABLE_FACTOR_TYPE_1" localSheetId="42">'x-411'!$B$9</definedName>
    <definedName name="TABLE_FACTOR_TYPE_1" localSheetId="43">'x-412'!$B$9</definedName>
    <definedName name="TABLE_FACTOR_TYPE_1" localSheetId="44">'x-413'!$B$9</definedName>
    <definedName name="TABLE_FACTOR_TYPE_1" localSheetId="45">'x-414'!$B$9</definedName>
    <definedName name="TABLE_FACTOR_TYPE_1" localSheetId="46">'x-415'!$B$9</definedName>
    <definedName name="TABLE_FACTOR_TYPE_1" localSheetId="47">'x-416'!$B$9</definedName>
    <definedName name="TABLE_FACTOR_TYPE_1" localSheetId="48">'x-417'!$B$9</definedName>
    <definedName name="TABLE_FACTOR_TYPE_1" localSheetId="49">'x-418'!$B$9</definedName>
    <definedName name="TABLE_FACTOR_TYPE_1" localSheetId="50">'x-419'!$B$9</definedName>
    <definedName name="TABLE_FACTOR_TYPE_1" localSheetId="51">'x-420'!$B$9</definedName>
    <definedName name="TABLE_FACTOR_TYPE_1" localSheetId="52">'x-421'!$B$9</definedName>
    <definedName name="TABLE_FACTOR_TYPE_1" localSheetId="53">'x-422'!$B$9</definedName>
    <definedName name="TABLE_FACTOR_TYPE_1" localSheetId="54">'x-423'!$B$9</definedName>
    <definedName name="TABLE_FACTOR_TYPE_1" localSheetId="55">'x-424'!$B$9</definedName>
    <definedName name="TABLE_FACTOR_TYPE_1" localSheetId="56">'x-501'!$B$9</definedName>
    <definedName name="TABLE_FACTOR_TYPE_1" localSheetId="57">'x-502'!$B$9</definedName>
    <definedName name="TABLE_FACTOR_TYPE_1" localSheetId="58">'x-503'!$B$9</definedName>
    <definedName name="TABLE_FACTOR_TYPE_1" localSheetId="59">'x-504'!$B$9</definedName>
    <definedName name="TABLE_FACTOR_TYPE_1" localSheetId="60">'x-505'!$B$9</definedName>
    <definedName name="TABLE_FACTOR_TYPE_1" localSheetId="61">'x-605'!$B$9</definedName>
    <definedName name="TABLE_FACTOR_TYPE_1" localSheetId="62">'x-606'!$B$9</definedName>
    <definedName name="TABLE_FACTOR_TYPE_1" localSheetId="63">'x-607'!$B$9</definedName>
    <definedName name="TABLE_FACTOR_TYPE_1" localSheetId="64">'x-608'!$B$9</definedName>
    <definedName name="TABLE_FACTOR_TYPE_1" localSheetId="65">'x-609'!$B$9</definedName>
    <definedName name="TABLE_FACTOR_TYPE_1" localSheetId="66">'x-610'!$B$9</definedName>
    <definedName name="TABLE_FACTOR_TYPE_1" localSheetId="67">'x-611'!$B$9</definedName>
    <definedName name="TABLE_FACTOR_TYPE_1" localSheetId="68">'x-612'!$B$9</definedName>
    <definedName name="TABLE_FACTOR_TYPE_1" localSheetId="69">'x-613'!$B$9</definedName>
    <definedName name="TABLE_FACTOR_TYPE_1" localSheetId="70">'x-614'!$B$9</definedName>
    <definedName name="TABLE_FACTOR_TYPE_1" localSheetId="71">'x-615'!$B$9</definedName>
    <definedName name="TABLE_FACTOR_TYPE_1" localSheetId="72">'x-703'!$B$9</definedName>
    <definedName name="TABLE_FACTOR_TYPE_1" localSheetId="73">'x-704'!$B$9</definedName>
    <definedName name="TABLE_FACTOR_TYPE_1" localSheetId="74">'x-705'!$B$9</definedName>
    <definedName name="TABLE_FACTOR_TYPE_1" localSheetId="75">'x-706'!$B$9</definedName>
    <definedName name="TABLE_FACTOR_TYPE_1" localSheetId="76">'x-707'!$B$9</definedName>
    <definedName name="TABLE_FACTOR_TYPE_1" localSheetId="77">'x-708'!$B$9</definedName>
    <definedName name="TABLE_FACTOR_TYPE_1" localSheetId="78">'x-709'!$B$9</definedName>
    <definedName name="TABLE_FACTOR_TYPE_1" localSheetId="79">'x-710'!$B$9</definedName>
    <definedName name="TABLE_FACTOR_TYPE_1" localSheetId="80">'x-711'!$B$9</definedName>
    <definedName name="TABLE_FACTOR_TYPE_1" localSheetId="81">'x-712'!$B$9</definedName>
    <definedName name="TABLE_FACTOR_TYPE_1" localSheetId="82">'x-713'!$B$9</definedName>
    <definedName name="TABLE_FACTOR_TYPE_1" localSheetId="83">'x-714'!$B$9</definedName>
    <definedName name="TABLE_FACTOR_TYPE_1" localSheetId="84">'x-715'!$B$9</definedName>
    <definedName name="TABLE_FACTOR_TYPE_1" localSheetId="85">'x-716'!$B$9</definedName>
    <definedName name="TABLE_FACTOR_TYPE_1" localSheetId="86">'x-717'!$B$9</definedName>
    <definedName name="TABLE_FACTOR_TYPE_1" localSheetId="87">'x-718'!$B$9</definedName>
    <definedName name="TABLE_FACTOR_TYPE_1" localSheetId="88">'x-719'!$B$9</definedName>
    <definedName name="TABLE_FACTOR_TYPE_1" localSheetId="89">'x-720'!$B$9</definedName>
    <definedName name="TABLE_FACTOR_TYPE_1" localSheetId="90">'x-801'!$B$9</definedName>
    <definedName name="TABLE_FACTOR_TYPE_1" localSheetId="91">'x-802'!$B$9</definedName>
    <definedName name="TABLE_FACTOR_TYPE_1" localSheetId="92">'x-803'!$B$9</definedName>
    <definedName name="TABLE_FACTOR_TYPE_1" localSheetId="93">'x-804'!$B$9</definedName>
    <definedName name="TABLE_FACTOR_TYPE_1" localSheetId="94">'x-805'!$B$9</definedName>
    <definedName name="TABLE_FACTOR_TYPE_1" localSheetId="95">'x-806'!$B$9</definedName>
    <definedName name="TABLE_FACTOR_TYPE_1" localSheetId="96">'x-807'!$B$9</definedName>
    <definedName name="TABLE_FACTOR_TYPE_1" localSheetId="97">'x-808'!$B$9</definedName>
    <definedName name="TABLE_FACTOR_TYPE_1" localSheetId="98">'x-809'!$B$9</definedName>
    <definedName name="TABLE_FACTOR_TYPE_1" localSheetId="99">'x-810'!$B$9</definedName>
    <definedName name="TABLE_FACTOR_TYPE_1" localSheetId="100">'x-811'!$B$9</definedName>
    <definedName name="TABLE_FACTOR_TYPE_1" localSheetId="101">'x-812'!$B$9</definedName>
    <definedName name="TABLE_FACTOR_TYPE_1" localSheetId="102">'x-813'!$B$9</definedName>
    <definedName name="TABLE_FACTOR_TYPE_1" localSheetId="103">'x-814'!$B$9</definedName>
    <definedName name="TABLE_FACTOR_TYPE_1" localSheetId="104">'x-815'!$B$9</definedName>
    <definedName name="TABLE_FACTOR_TYPE_1" localSheetId="105">'x-817'!$B$9</definedName>
    <definedName name="TABLE_FACTOR_TYPE_1" localSheetId="106">'x-818'!$B$9</definedName>
    <definedName name="TABLE_FACTOR_TYPE_1" localSheetId="107">'x-819'!$B$9</definedName>
    <definedName name="TABLE_FACTOR_TYPE_1" localSheetId="108">'x-820'!$B$9</definedName>
    <definedName name="TABLE_FACTOR_TYPE_1" localSheetId="109">'x-821'!$B$9</definedName>
    <definedName name="TABLE_FACTOR_TYPE_1" localSheetId="110">'x-822'!$B$9</definedName>
    <definedName name="TABLE_FACTOR_TYPE_1" localSheetId="111">'x-823'!$B$9</definedName>
    <definedName name="TABLE_FACTOR_TYPE_1" localSheetId="112">'x-824'!$B$9</definedName>
    <definedName name="TABLE_FACTOR_TYPE_1" localSheetId="113">'x-825'!$B$9</definedName>
    <definedName name="TABLE_FACTOR_TYPE_1" localSheetId="114">'x-826'!$B$9</definedName>
    <definedName name="TABLE_FACTOR_TYPE_1" localSheetId="115">'x-827'!$B$9</definedName>
    <definedName name="TABLE_FACTOR_TYPE_1" localSheetId="116">'x-template'!$B$9</definedName>
    <definedName name="TABLE_FACTOR_TYPE_2" localSheetId="12">'x-204'!$I$9</definedName>
    <definedName name="TABLE_FACTOR_TYPE_2" localSheetId="34">'x-403'!$Q$9</definedName>
    <definedName name="TABLE_FACTOR_TYPE_2" localSheetId="35">'x-404'!$Q$9</definedName>
    <definedName name="TABLE_FACTOR_TYPE_2" localSheetId="40">'x-409'!$Q$9</definedName>
    <definedName name="TABLE_FACTOR_TYPE_2" localSheetId="41">'x-410'!$Q$9</definedName>
    <definedName name="TABLE_FACTOR_TYPE_2" localSheetId="46">'x-415'!$Q$9</definedName>
    <definedName name="TABLE_FACTOR_TYPE_2" localSheetId="99">'x-810'!$Q$9</definedName>
    <definedName name="TABLE_GENDER_1" localSheetId="5">'x-101'!$B$11</definedName>
    <definedName name="TABLE_GENDER_1" localSheetId="6">'x-102'!$B$11</definedName>
    <definedName name="TABLE_GENDER_1" localSheetId="7">'x-103'!$B$11</definedName>
    <definedName name="TABLE_GENDER_1" localSheetId="8">'x-104'!$B$11</definedName>
    <definedName name="TABLE_GENDER_1" localSheetId="9">'x-201'!$B$11</definedName>
    <definedName name="TABLE_GENDER_1" localSheetId="10">'x-202'!$B$11</definedName>
    <definedName name="TABLE_GENDER_1" localSheetId="11">'x-203'!$B$11</definedName>
    <definedName name="TABLE_GENDER_1" localSheetId="12">'x-204'!$B$11</definedName>
    <definedName name="TABLE_GENDER_1" localSheetId="13">'x-205'!$B$11</definedName>
    <definedName name="TABLE_GENDER_1" localSheetId="14">'x-206'!$B$11</definedName>
    <definedName name="TABLE_GENDER_1" localSheetId="15">'x-207'!$B$11</definedName>
    <definedName name="TABLE_GENDER_1" localSheetId="16">'x-208'!$B$11</definedName>
    <definedName name="TABLE_GENDER_1" localSheetId="17">'x-209'!$B$11</definedName>
    <definedName name="TABLE_GENDER_1" localSheetId="18">'x-214'!$B$11</definedName>
    <definedName name="TABLE_GENDER_1" localSheetId="19">'x-215'!$B$11</definedName>
    <definedName name="TABLE_GENDER_1" localSheetId="20">'x-216'!$B$11</definedName>
    <definedName name="TABLE_GENDER_1" localSheetId="21">'x-217'!$B$11</definedName>
    <definedName name="TABLE_GENDER_1" localSheetId="22">'x-218'!$B$11</definedName>
    <definedName name="TABLE_GENDER_1" localSheetId="23">'x-219'!$B$11</definedName>
    <definedName name="TABLE_GENDER_1" localSheetId="24">'x-301'!$B$11</definedName>
    <definedName name="TABLE_GENDER_1" localSheetId="25">'x-302'!$B$11</definedName>
    <definedName name="TABLE_GENDER_1" localSheetId="26">'x-303'!$B$11</definedName>
    <definedName name="TABLE_GENDER_1" localSheetId="27">'x-304'!$B$11</definedName>
    <definedName name="TABLE_GENDER_1" localSheetId="28">'x-305'!$B$11</definedName>
    <definedName name="TABLE_GENDER_1" localSheetId="29">'x-306'!$B$11</definedName>
    <definedName name="TABLE_GENDER_1" localSheetId="30">'x-307'!$B$11</definedName>
    <definedName name="TABLE_GENDER_1" localSheetId="31">'x-308'!$B$11</definedName>
    <definedName name="TABLE_GENDER_1" localSheetId="32">'x-401'!$B$11</definedName>
    <definedName name="TABLE_GENDER_1" localSheetId="33">'x-402'!$B$11</definedName>
    <definedName name="TABLE_GENDER_1" localSheetId="34">'x-403'!$B$11</definedName>
    <definedName name="TABLE_GENDER_1" localSheetId="35">'x-404'!$B$11</definedName>
    <definedName name="TABLE_GENDER_1" localSheetId="36">'x-405'!$B$11</definedName>
    <definedName name="TABLE_GENDER_1" localSheetId="37">'x-406'!$B$11</definedName>
    <definedName name="TABLE_GENDER_1" localSheetId="38">'x-407'!$B$11</definedName>
    <definedName name="TABLE_GENDER_1" localSheetId="39">'x-408'!$B$11</definedName>
    <definedName name="TABLE_GENDER_1" localSheetId="40">'x-409'!$B$11</definedName>
    <definedName name="TABLE_GENDER_1" localSheetId="41">'x-410'!$B$11</definedName>
    <definedName name="TABLE_GENDER_1" localSheetId="42">'x-411'!$B$11</definedName>
    <definedName name="TABLE_GENDER_1" localSheetId="43">'x-412'!$B$11</definedName>
    <definedName name="TABLE_GENDER_1" localSheetId="44">'x-413'!$B$11</definedName>
    <definedName name="TABLE_GENDER_1" localSheetId="45">'x-414'!$B$11</definedName>
    <definedName name="TABLE_GENDER_1" localSheetId="46">'x-415'!$B$11</definedName>
    <definedName name="TABLE_GENDER_1" localSheetId="47">'x-416'!$B$11</definedName>
    <definedName name="TABLE_GENDER_1" localSheetId="48">'x-417'!$B$11</definedName>
    <definedName name="TABLE_GENDER_1" localSheetId="49">'x-418'!$B$11</definedName>
    <definedName name="TABLE_GENDER_1" localSheetId="50">'x-419'!$B$11</definedName>
    <definedName name="TABLE_GENDER_1" localSheetId="51">'x-420'!$B$11</definedName>
    <definedName name="TABLE_GENDER_1" localSheetId="52">'x-421'!$B$11</definedName>
    <definedName name="TABLE_GENDER_1" localSheetId="53">'x-422'!$B$11</definedName>
    <definedName name="TABLE_GENDER_1" localSheetId="54">'x-423'!$B$11</definedName>
    <definedName name="TABLE_GENDER_1" localSheetId="55">'x-424'!$B$11</definedName>
    <definedName name="TABLE_GENDER_1" localSheetId="56">'x-501'!$B$11</definedName>
    <definedName name="TABLE_GENDER_1" localSheetId="57">'x-502'!$B$11</definedName>
    <definedName name="TABLE_GENDER_1" localSheetId="58">'x-503'!$B$11</definedName>
    <definedName name="TABLE_GENDER_1" localSheetId="59">'x-504'!$B$11</definedName>
    <definedName name="TABLE_GENDER_1" localSheetId="60">'x-505'!$B$11</definedName>
    <definedName name="TABLE_GENDER_1" localSheetId="61">'x-605'!$B$11</definedName>
    <definedName name="TABLE_GENDER_1" localSheetId="62">'x-606'!$B$11</definedName>
    <definedName name="TABLE_GENDER_1" localSheetId="63">'x-607'!$B$11</definedName>
    <definedName name="TABLE_GENDER_1" localSheetId="64">'x-608'!$B$11</definedName>
    <definedName name="TABLE_GENDER_1" localSheetId="65">'x-609'!$B$11</definedName>
    <definedName name="TABLE_GENDER_1" localSheetId="66">'x-610'!$B$11</definedName>
    <definedName name="TABLE_GENDER_1" localSheetId="67">'x-611'!$B$11</definedName>
    <definedName name="TABLE_GENDER_1" localSheetId="68">'x-612'!$B$11</definedName>
    <definedName name="TABLE_GENDER_1" localSheetId="69">'x-613'!$B$11</definedName>
    <definedName name="TABLE_GENDER_1" localSheetId="70">'x-614'!$B$11</definedName>
    <definedName name="TABLE_GENDER_1" localSheetId="71">'x-615'!$B$11</definedName>
    <definedName name="TABLE_GENDER_1" localSheetId="72">'x-703'!$B$11</definedName>
    <definedName name="TABLE_GENDER_1" localSheetId="73">'x-704'!$B$11</definedName>
    <definedName name="TABLE_GENDER_1" localSheetId="74">'x-705'!$B$11</definedName>
    <definedName name="TABLE_GENDER_1" localSheetId="75">'x-706'!$B$11</definedName>
    <definedName name="TABLE_GENDER_1" localSheetId="76">'x-707'!$B$11</definedName>
    <definedName name="TABLE_GENDER_1" localSheetId="77">'x-708'!$B$11</definedName>
    <definedName name="TABLE_GENDER_1" localSheetId="78">'x-709'!$B$11</definedName>
    <definedName name="TABLE_GENDER_1" localSheetId="79">'x-710'!$B$11</definedName>
    <definedName name="TABLE_GENDER_1" localSheetId="80">'x-711'!$B$11</definedName>
    <definedName name="TABLE_GENDER_1" localSheetId="81">'x-712'!$B$11</definedName>
    <definedName name="TABLE_GENDER_1" localSheetId="82">'x-713'!$B$11</definedName>
    <definedName name="TABLE_GENDER_1" localSheetId="83">'x-714'!$B$11</definedName>
    <definedName name="TABLE_GENDER_1" localSheetId="84">'x-715'!$B$11</definedName>
    <definedName name="TABLE_GENDER_1" localSheetId="85">'x-716'!$B$11</definedName>
    <definedName name="TABLE_GENDER_1" localSheetId="86">'x-717'!$B$11</definedName>
    <definedName name="TABLE_GENDER_1" localSheetId="87">'x-718'!$B$11</definedName>
    <definedName name="TABLE_GENDER_1" localSheetId="88">'x-719'!$B$11</definedName>
    <definedName name="TABLE_GENDER_1" localSheetId="89">'x-720'!$B$11</definedName>
    <definedName name="TABLE_GENDER_1" localSheetId="90">'x-801'!$B$11</definedName>
    <definedName name="TABLE_GENDER_1" localSheetId="91">'x-802'!$B$11</definedName>
    <definedName name="TABLE_GENDER_1" localSheetId="92">'x-803'!$B$11</definedName>
    <definedName name="TABLE_GENDER_1" localSheetId="93">'x-804'!$B$11</definedName>
    <definedName name="TABLE_GENDER_1" localSheetId="94">'x-805'!$B$11</definedName>
    <definedName name="TABLE_GENDER_1" localSheetId="95">'x-806'!$B$11</definedName>
    <definedName name="TABLE_GENDER_1" localSheetId="96">'x-807'!$B$11</definedName>
    <definedName name="TABLE_GENDER_1" localSheetId="97">'x-808'!$B$11</definedName>
    <definedName name="TABLE_GENDER_1" localSheetId="98">'x-809'!$B$11</definedName>
    <definedName name="TABLE_GENDER_1" localSheetId="99">'x-810'!$B$11</definedName>
    <definedName name="TABLE_GENDER_1" localSheetId="100">'x-811'!$B$11</definedName>
    <definedName name="TABLE_GENDER_1" localSheetId="101">'x-812'!$B$11</definedName>
    <definedName name="TABLE_GENDER_1" localSheetId="102">'x-813'!$B$11</definedName>
    <definedName name="TABLE_GENDER_1" localSheetId="103">'x-814'!$B$11</definedName>
    <definedName name="TABLE_GENDER_1" localSheetId="104">'x-815'!$B$11</definedName>
    <definedName name="TABLE_GENDER_1" localSheetId="105">'x-817'!$B$11</definedName>
    <definedName name="TABLE_GENDER_1" localSheetId="106">'x-818'!$B$11</definedName>
    <definedName name="TABLE_GENDER_1" localSheetId="107">'x-819'!$B$11</definedName>
    <definedName name="TABLE_GENDER_1" localSheetId="108">'x-820'!$B$11</definedName>
    <definedName name="TABLE_GENDER_1" localSheetId="109">'x-821'!$B$11</definedName>
    <definedName name="TABLE_GENDER_1" localSheetId="110">'x-822'!$B$11</definedName>
    <definedName name="TABLE_GENDER_1" localSheetId="111">'x-823'!$B$11</definedName>
    <definedName name="TABLE_GENDER_1" localSheetId="112">'x-824'!$B$11</definedName>
    <definedName name="TABLE_GENDER_1" localSheetId="113">'x-825'!$B$11</definedName>
    <definedName name="TABLE_GENDER_1" localSheetId="114">'x-826'!$B$11</definedName>
    <definedName name="TABLE_GENDER_1" localSheetId="115">'x-827'!$B$11</definedName>
    <definedName name="TABLE_GENDER_1" localSheetId="116">'x-template'!$B$11</definedName>
    <definedName name="TABLE_GENDER_2" localSheetId="12">'x-204'!$I$11</definedName>
    <definedName name="TABLE_GENDER_2" localSheetId="34">'x-403'!$Q$11</definedName>
    <definedName name="TABLE_GENDER_2" localSheetId="35">'x-404'!$Q$11</definedName>
    <definedName name="TABLE_GENDER_2" localSheetId="40">'x-409'!$Q$11</definedName>
    <definedName name="TABLE_GENDER_2" localSheetId="41">'x-410'!$Q$11</definedName>
    <definedName name="TABLE_GENDER_2" localSheetId="46">'x-415'!$Q$11</definedName>
    <definedName name="TABLE_GENDER_2" localSheetId="99">'x-810'!$Q$11</definedName>
    <definedName name="TABLE_INFO_1" localSheetId="5">'x-101'!$A$6:$B$21</definedName>
    <definedName name="TABLE_INFO_1" localSheetId="6">'x-102'!$A$6:$B$21</definedName>
    <definedName name="TABLE_INFO_1" localSheetId="7">'x-103'!$A$6:$B$21</definedName>
    <definedName name="TABLE_INFO_1" localSheetId="8">'x-104'!$A$6:$B$21</definedName>
    <definedName name="TABLE_INFO_1" localSheetId="9">'x-201'!$A$6:$B$21</definedName>
    <definedName name="TABLE_INFO_1" localSheetId="10">'x-202'!$A$6:$B$21</definedName>
    <definedName name="TABLE_INFO_1" localSheetId="11">'x-203'!$A$6:$B$21</definedName>
    <definedName name="TABLE_INFO_1" localSheetId="12">'x-204'!$A$6:$B$21</definedName>
    <definedName name="TABLE_INFO_1" localSheetId="13">'x-205'!$A$6:$B$21</definedName>
    <definedName name="TABLE_INFO_1" localSheetId="14">'x-206'!$A$6:$B$21</definedName>
    <definedName name="TABLE_INFO_1" localSheetId="15">'x-207'!$A$6:$B$21</definedName>
    <definedName name="TABLE_INFO_1" localSheetId="16">'x-208'!$A$6:$B$21</definedName>
    <definedName name="TABLE_INFO_1" localSheetId="17">'x-209'!$A$6:$B$21</definedName>
    <definedName name="TABLE_INFO_1" localSheetId="18">'x-214'!$A$6:$B$21</definedName>
    <definedName name="TABLE_INFO_1" localSheetId="19">'x-215'!$A$6:$B$21</definedName>
    <definedName name="TABLE_INFO_1" localSheetId="20">'x-216'!$A$6:$B$21</definedName>
    <definedName name="TABLE_INFO_1" localSheetId="21">'x-217'!$A$6:$B$21</definedName>
    <definedName name="TABLE_INFO_1" localSheetId="22">'x-218'!$A$6:$B$21</definedName>
    <definedName name="TABLE_INFO_1" localSheetId="23">'x-219'!$A$6:$B$21</definedName>
    <definedName name="TABLE_INFO_1" localSheetId="24">'x-301'!$A$6:$B$21</definedName>
    <definedName name="TABLE_INFO_1" localSheetId="25">'x-302'!$A$6:$B$21</definedName>
    <definedName name="TABLE_INFO_1" localSheetId="26">'x-303'!$A$6:$B$21</definedName>
    <definedName name="TABLE_INFO_1" localSheetId="27">'x-304'!$A$6:$B$21</definedName>
    <definedName name="TABLE_INFO_1" localSheetId="28">'x-305'!$A$6:$B$21</definedName>
    <definedName name="TABLE_INFO_1" localSheetId="29">'x-306'!$A$6:$B$21</definedName>
    <definedName name="TABLE_INFO_1" localSheetId="30">'x-307'!$A$6:$B$21</definedName>
    <definedName name="TABLE_INFO_1" localSheetId="31">'x-308'!$A$6:$B$21</definedName>
    <definedName name="TABLE_INFO_1" localSheetId="32">'x-401'!$A$6:$B$21</definedName>
    <definedName name="TABLE_INFO_1" localSheetId="33">'x-402'!$A$6:$B$21</definedName>
    <definedName name="TABLE_INFO_1" localSheetId="34">'x-403'!$A$6:$B$21</definedName>
    <definedName name="TABLE_INFO_1" localSheetId="35">'x-404'!$A$6:$B$21</definedName>
    <definedName name="TABLE_INFO_1" localSheetId="36">'x-405'!$A$6:$B$21</definedName>
    <definedName name="TABLE_INFO_1" localSheetId="37">'x-406'!$A$6:$B$21</definedName>
    <definedName name="TABLE_INFO_1" localSheetId="38">'x-407'!$A$6:$B$21</definedName>
    <definedName name="TABLE_INFO_1" localSheetId="39">'x-408'!$A$6:$B$21</definedName>
    <definedName name="TABLE_INFO_1" localSheetId="40">'x-409'!$A$6:$B$21</definedName>
    <definedName name="TABLE_INFO_1" localSheetId="41">'x-410'!$A$6:$B$21</definedName>
    <definedName name="TABLE_INFO_1" localSheetId="42">'x-411'!$A$6:$B$21</definedName>
    <definedName name="TABLE_INFO_1" localSheetId="43">'x-412'!$A$6:$B$21</definedName>
    <definedName name="TABLE_INFO_1" localSheetId="44">'x-413'!$A$6:$B$21</definedName>
    <definedName name="TABLE_INFO_1" localSheetId="45">'x-414'!$A$6:$B$21</definedName>
    <definedName name="TABLE_INFO_1" localSheetId="46">'x-415'!$A$6:$B$21</definedName>
    <definedName name="TABLE_INFO_1" localSheetId="47">'x-416'!$A$6:$B$21</definedName>
    <definedName name="TABLE_INFO_1" localSheetId="48">'x-417'!$A$6:$B$21</definedName>
    <definedName name="TABLE_INFO_1" localSheetId="49">'x-418'!$A$6:$B$21</definedName>
    <definedName name="TABLE_INFO_1" localSheetId="50">'x-419'!$A$6:$B$21</definedName>
    <definedName name="TABLE_INFO_1" localSheetId="51">'x-420'!$A$6:$B$21</definedName>
    <definedName name="TABLE_INFO_1" localSheetId="52">'x-421'!$A$6:$B$21</definedName>
    <definedName name="TABLE_INFO_1" localSheetId="53">'x-422'!$A$6:$B$21</definedName>
    <definedName name="TABLE_INFO_1" localSheetId="54">'x-423'!$A$6:$B$21</definedName>
    <definedName name="TABLE_INFO_1" localSheetId="55">'x-424'!$A$6:$B$21</definedName>
    <definedName name="TABLE_INFO_1" localSheetId="56">'x-501'!$A$6:$B$21</definedName>
    <definedName name="TABLE_INFO_1" localSheetId="57">'x-502'!$A$6:$B$21</definedName>
    <definedName name="TABLE_INFO_1" localSheetId="58">'x-503'!$A$6:$B$21</definedName>
    <definedName name="TABLE_INFO_1" localSheetId="59">'x-504'!$A$6:$B$21</definedName>
    <definedName name="TABLE_INFO_1" localSheetId="60">'x-505'!$A$6:$B$21</definedName>
    <definedName name="TABLE_INFO_1" localSheetId="61">'x-605'!$A$6:$B$21</definedName>
    <definedName name="TABLE_INFO_1" localSheetId="62">'x-606'!$A$6:$B$21</definedName>
    <definedName name="TABLE_INFO_1" localSheetId="63">'x-607'!$A$6:$B$21</definedName>
    <definedName name="TABLE_INFO_1" localSheetId="64">'x-608'!$A$6:$B$21</definedName>
    <definedName name="TABLE_INFO_1" localSheetId="65">'x-609'!$A$6:$B$21</definedName>
    <definedName name="TABLE_INFO_1" localSheetId="66">'x-610'!$A$6:$B$21</definedName>
    <definedName name="TABLE_INFO_1" localSheetId="67">'x-611'!$A$6:$B$21</definedName>
    <definedName name="TABLE_INFO_1" localSheetId="68">'x-612'!$A$6:$B$21</definedName>
    <definedName name="TABLE_INFO_1" localSheetId="69">'x-613'!$A$6:$B$21</definedName>
    <definedName name="TABLE_INFO_1" localSheetId="70">'x-614'!$A$6:$B$21</definedName>
    <definedName name="TABLE_INFO_1" localSheetId="71">'x-615'!$A$6:$B$21</definedName>
    <definedName name="TABLE_INFO_1" localSheetId="72">'x-703'!$A$6:$B$21</definedName>
    <definedName name="TABLE_INFO_1" localSheetId="73">'x-704'!$A$6:$B$21</definedName>
    <definedName name="TABLE_INFO_1" localSheetId="74">'x-705'!$A$6:$B$21</definedName>
    <definedName name="TABLE_INFO_1" localSheetId="75">'x-706'!$A$6:$B$21</definedName>
    <definedName name="TABLE_INFO_1" localSheetId="76">'x-707'!$A$6:$B$21</definedName>
    <definedName name="TABLE_INFO_1" localSheetId="77">'x-708'!$A$6:$B$21</definedName>
    <definedName name="TABLE_INFO_1" localSheetId="78">'x-709'!$A$6:$B$21</definedName>
    <definedName name="TABLE_INFO_1" localSheetId="79">'x-710'!$A$6:$B$21</definedName>
    <definedName name="TABLE_INFO_1" localSheetId="80">'x-711'!$A$6:$B$21</definedName>
    <definedName name="TABLE_INFO_1" localSheetId="81">'x-712'!$A$6:$B$21</definedName>
    <definedName name="TABLE_INFO_1" localSheetId="82">'x-713'!$A$6:$B$21</definedName>
    <definedName name="TABLE_INFO_1" localSheetId="83">'x-714'!$A$6:$B$21</definedName>
    <definedName name="TABLE_INFO_1" localSheetId="84">'x-715'!$A$6:$B$21</definedName>
    <definedName name="TABLE_INFO_1" localSheetId="85">'x-716'!$A$6:$B$21</definedName>
    <definedName name="TABLE_INFO_1" localSheetId="86">'x-717'!$A$6:$B$21</definedName>
    <definedName name="TABLE_INFO_1" localSheetId="87">'x-718'!$A$6:$B$21</definedName>
    <definedName name="TABLE_INFO_1" localSheetId="88">'x-719'!$A$6:$B$21</definedName>
    <definedName name="TABLE_INFO_1" localSheetId="89">'x-720'!$A$6:$B$21</definedName>
    <definedName name="TABLE_INFO_1" localSheetId="90">'x-801'!$A$6:$B$21</definedName>
    <definedName name="TABLE_INFO_1" localSheetId="91">'x-802'!$A$6:$B$21</definedName>
    <definedName name="TABLE_INFO_1" localSheetId="92">'x-803'!$A$6:$B$21</definedName>
    <definedName name="TABLE_INFO_1" localSheetId="93">'x-804'!$A$6:$B$21</definedName>
    <definedName name="TABLE_INFO_1" localSheetId="94">'x-805'!$A$6:$B$21</definedName>
    <definedName name="TABLE_INFO_1" localSheetId="95">'x-806'!$A$6:$B$21</definedName>
    <definedName name="TABLE_INFO_1" localSheetId="96">'x-807'!$A$6:$B$21</definedName>
    <definedName name="TABLE_INFO_1" localSheetId="97">'x-808'!$A$6:$B$21</definedName>
    <definedName name="TABLE_INFO_1" localSheetId="98">'x-809'!$A$6:$B$21</definedName>
    <definedName name="TABLE_INFO_1" localSheetId="99">'x-810'!$A$6:$B$21</definedName>
    <definedName name="TABLE_INFO_1" localSheetId="100">'x-811'!$A$6:$B$21</definedName>
    <definedName name="TABLE_INFO_1" localSheetId="101">'x-812'!$A$6:$B$21</definedName>
    <definedName name="TABLE_INFO_1" localSheetId="102">'x-813'!$A$6:$B$21</definedName>
    <definedName name="TABLE_INFO_1" localSheetId="103">'x-814'!$A$6:$B$21</definedName>
    <definedName name="TABLE_INFO_1" localSheetId="104">'x-815'!$A$6:$B$21</definedName>
    <definedName name="TABLE_INFO_1" localSheetId="105">'x-817'!$A$6:$B$21</definedName>
    <definedName name="TABLE_INFO_1" localSheetId="106">'x-818'!$A$6:$B$21</definedName>
    <definedName name="TABLE_INFO_1" localSheetId="107">'x-819'!$A$6:$B$21</definedName>
    <definedName name="TABLE_INFO_1" localSheetId="108">'x-820'!$A$6:$B$21</definedName>
    <definedName name="TABLE_INFO_1" localSheetId="109">'x-821'!$A$6:$B$21</definedName>
    <definedName name="TABLE_INFO_1" localSheetId="110">'x-822'!$A$6:$B$21</definedName>
    <definedName name="TABLE_INFO_1" localSheetId="111">'x-823'!$A$6:$B$21</definedName>
    <definedName name="TABLE_INFO_1" localSheetId="112">'x-824'!$A$6:$B$21</definedName>
    <definedName name="TABLE_INFO_1" localSheetId="113">'x-825'!$A$6:$B$21</definedName>
    <definedName name="TABLE_INFO_1" localSheetId="114">'x-826'!$A$6:$B$21</definedName>
    <definedName name="TABLE_INFO_1" localSheetId="115">'x-827'!$A$6:$B$21</definedName>
    <definedName name="TABLE_INFO_1" localSheetId="116">'x-template'!$A$6:$B$21</definedName>
    <definedName name="TABLE_INFO_2" localSheetId="12">'x-204'!$H$6:$I$21</definedName>
    <definedName name="TABLE_INFO_2" localSheetId="34">'x-403'!$P$6:$Q$21</definedName>
    <definedName name="TABLE_INFO_2" localSheetId="35">'x-404'!$P$6:$Q$21</definedName>
    <definedName name="TABLE_INFO_2" localSheetId="40">'x-409'!$P$6:$Q$21</definedName>
    <definedName name="TABLE_INFO_2" localSheetId="41">'x-410'!$P$6:$Q$21</definedName>
    <definedName name="TABLE_INFO_2" localSheetId="46">'x-415'!$P$6:$Q$21</definedName>
    <definedName name="TABLE_INFO_2" localSheetId="99">'x-810'!$P$6:$Q$21</definedName>
    <definedName name="TABLE_REFERENCE_1" localSheetId="5">'x-101'!$B$15</definedName>
    <definedName name="TABLE_REFERENCE_1" localSheetId="6">'x-102'!$B$15</definedName>
    <definedName name="TABLE_REFERENCE_1" localSheetId="7">'x-103'!$B$15</definedName>
    <definedName name="TABLE_REFERENCE_1" localSheetId="8">'x-104'!$B$15</definedName>
    <definedName name="TABLE_REFERENCE_1" localSheetId="9">'x-201'!$B$15</definedName>
    <definedName name="TABLE_REFERENCE_1" localSheetId="10">'x-202'!$B$15</definedName>
    <definedName name="TABLE_REFERENCE_1" localSheetId="11">'x-203'!$B$15</definedName>
    <definedName name="TABLE_REFERENCE_1" localSheetId="12">'x-204'!$B$15</definedName>
    <definedName name="TABLE_REFERENCE_1" localSheetId="13">'x-205'!$B$15</definedName>
    <definedName name="TABLE_REFERENCE_1" localSheetId="14">'x-206'!$B$15</definedName>
    <definedName name="TABLE_REFERENCE_1" localSheetId="15">'x-207'!$B$15</definedName>
    <definedName name="TABLE_REFERENCE_1" localSheetId="16">'x-208'!$B$15</definedName>
    <definedName name="TABLE_REFERENCE_1" localSheetId="17">'x-209'!$B$15</definedName>
    <definedName name="TABLE_REFERENCE_1" localSheetId="18">'x-214'!$B$15</definedName>
    <definedName name="TABLE_REFERENCE_1" localSheetId="19">'x-215'!$B$15</definedName>
    <definedName name="TABLE_REFERENCE_1" localSheetId="20">'x-216'!$B$15</definedName>
    <definedName name="TABLE_REFERENCE_1" localSheetId="21">'x-217'!$B$15</definedName>
    <definedName name="TABLE_REFERENCE_1" localSheetId="22">'x-218'!$B$15</definedName>
    <definedName name="TABLE_REFERENCE_1" localSheetId="23">'x-219'!$B$15</definedName>
    <definedName name="TABLE_REFERENCE_1" localSheetId="24">'x-301'!$B$15</definedName>
    <definedName name="TABLE_REFERENCE_1" localSheetId="25">'x-302'!$B$15</definedName>
    <definedName name="TABLE_REFERENCE_1" localSheetId="26">'x-303'!$B$15</definedName>
    <definedName name="TABLE_REFERENCE_1" localSheetId="27">'x-304'!$B$15</definedName>
    <definedName name="TABLE_REFERENCE_1" localSheetId="28">'x-305'!$B$15</definedName>
    <definedName name="TABLE_REFERENCE_1" localSheetId="29">'x-306'!$B$15</definedName>
    <definedName name="TABLE_REFERENCE_1" localSheetId="30">'x-307'!$B$15</definedName>
    <definedName name="TABLE_REFERENCE_1" localSheetId="31">'x-308'!$B$15</definedName>
    <definedName name="TABLE_REFERENCE_1" localSheetId="32">'x-401'!$B$15</definedName>
    <definedName name="TABLE_REFERENCE_1" localSheetId="33">'x-402'!$B$15</definedName>
    <definedName name="TABLE_REFERENCE_1" localSheetId="34">'x-403'!$B$15</definedName>
    <definedName name="TABLE_REFERENCE_1" localSheetId="35">'x-404'!$B$15</definedName>
    <definedName name="TABLE_REFERENCE_1" localSheetId="36">'x-405'!$B$15</definedName>
    <definedName name="TABLE_REFERENCE_1" localSheetId="37">'x-406'!$B$15</definedName>
    <definedName name="TABLE_REFERENCE_1" localSheetId="38">'x-407'!$B$15</definedName>
    <definedName name="TABLE_REFERENCE_1" localSheetId="39">'x-408'!$B$15</definedName>
    <definedName name="TABLE_REFERENCE_1" localSheetId="40">'x-409'!$B$15</definedName>
    <definedName name="TABLE_REFERENCE_1" localSheetId="41">'x-410'!$B$15</definedName>
    <definedName name="TABLE_REFERENCE_1" localSheetId="42">'x-411'!$B$15</definedName>
    <definedName name="TABLE_REFERENCE_1" localSheetId="43">'x-412'!$B$15</definedName>
    <definedName name="TABLE_REFERENCE_1" localSheetId="44">'x-413'!$B$15</definedName>
    <definedName name="TABLE_REFERENCE_1" localSheetId="45">'x-414'!$B$15</definedName>
    <definedName name="TABLE_REFERENCE_1" localSheetId="46">'x-415'!$B$15</definedName>
    <definedName name="TABLE_REFERENCE_1" localSheetId="47">'x-416'!$B$15</definedName>
    <definedName name="TABLE_REFERENCE_1" localSheetId="48">'x-417'!$B$15</definedName>
    <definedName name="TABLE_REFERENCE_1" localSheetId="49">'x-418'!$B$15</definedName>
    <definedName name="TABLE_REFERENCE_1" localSheetId="50">'x-419'!$B$15</definedName>
    <definedName name="TABLE_REFERENCE_1" localSheetId="51">'x-420'!$B$15</definedName>
    <definedName name="TABLE_REFERENCE_1" localSheetId="52">'x-421'!$B$15</definedName>
    <definedName name="TABLE_REFERENCE_1" localSheetId="53">'x-422'!$B$15</definedName>
    <definedName name="TABLE_REFERENCE_1" localSheetId="54">'x-423'!$B$15</definedName>
    <definedName name="TABLE_REFERENCE_1" localSheetId="55">'x-424'!$B$15</definedName>
    <definedName name="TABLE_REFERENCE_1" localSheetId="56">'x-501'!$B$15</definedName>
    <definedName name="TABLE_REFERENCE_1" localSheetId="57">'x-502'!$B$15</definedName>
    <definedName name="TABLE_REFERENCE_1" localSheetId="58">'x-503'!$B$15</definedName>
    <definedName name="TABLE_REFERENCE_1" localSheetId="59">'x-504'!$B$15</definedName>
    <definedName name="TABLE_REFERENCE_1" localSheetId="60">'x-505'!$B$15</definedName>
    <definedName name="TABLE_REFERENCE_1" localSheetId="61">'x-605'!$B$15</definedName>
    <definedName name="TABLE_REFERENCE_1" localSheetId="62">'x-606'!$B$15</definedName>
    <definedName name="TABLE_REFERENCE_1" localSheetId="63">'x-607'!$B$15</definedName>
    <definedName name="TABLE_REFERENCE_1" localSheetId="64">'x-608'!$B$15</definedName>
    <definedName name="TABLE_REFERENCE_1" localSheetId="65">'x-609'!$B$15</definedName>
    <definedName name="TABLE_REFERENCE_1" localSheetId="66">'x-610'!$B$15</definedName>
    <definedName name="TABLE_REFERENCE_1" localSheetId="67">'x-611'!$B$15</definedName>
    <definedName name="TABLE_REFERENCE_1" localSheetId="68">'x-612'!$B$15</definedName>
    <definedName name="TABLE_REFERENCE_1" localSheetId="69">'x-613'!$B$15</definedName>
    <definedName name="TABLE_REFERENCE_1" localSheetId="70">'x-614'!$B$15</definedName>
    <definedName name="TABLE_REFERENCE_1" localSheetId="71">'x-615'!$B$15</definedName>
    <definedName name="TABLE_REFERENCE_1" localSheetId="72">'x-703'!$B$15</definedName>
    <definedName name="TABLE_REFERENCE_1" localSheetId="73">'x-704'!$B$15</definedName>
    <definedName name="TABLE_REFERENCE_1" localSheetId="74">'x-705'!$B$15</definedName>
    <definedName name="TABLE_REFERENCE_1" localSheetId="75">'x-706'!$B$15</definedName>
    <definedName name="TABLE_REFERENCE_1" localSheetId="76">'x-707'!$B$15</definedName>
    <definedName name="TABLE_REFERENCE_1" localSheetId="77">'x-708'!$B$15</definedName>
    <definedName name="TABLE_REFERENCE_1" localSheetId="78">'x-709'!$B$15</definedName>
    <definedName name="TABLE_REFERENCE_1" localSheetId="79">'x-710'!$B$15</definedName>
    <definedName name="TABLE_REFERENCE_1" localSheetId="80">'x-711'!$B$15</definedName>
    <definedName name="TABLE_REFERENCE_1" localSheetId="81">'x-712'!$B$15</definedName>
    <definedName name="TABLE_REFERENCE_1" localSheetId="82">'x-713'!$B$15</definedName>
    <definedName name="TABLE_REFERENCE_1" localSheetId="83">'x-714'!$B$15</definedName>
    <definedName name="TABLE_REFERENCE_1" localSheetId="84">'x-715'!$B$15</definedName>
    <definedName name="TABLE_REFERENCE_1" localSheetId="85">'x-716'!$B$15</definedName>
    <definedName name="TABLE_REFERENCE_1" localSheetId="86">'x-717'!$B$15</definedName>
    <definedName name="TABLE_REFERENCE_1" localSheetId="87">'x-718'!$B$15</definedName>
    <definedName name="TABLE_REFERENCE_1" localSheetId="88">'x-719'!$B$15</definedName>
    <definedName name="TABLE_REFERENCE_1" localSheetId="89">'x-720'!$B$15</definedName>
    <definedName name="TABLE_REFERENCE_1" localSheetId="90">'x-801'!$B$15</definedName>
    <definedName name="TABLE_REFERENCE_1" localSheetId="91">'x-802'!$B$15</definedName>
    <definedName name="TABLE_REFERENCE_1" localSheetId="92">'x-803'!$B$15</definedName>
    <definedName name="TABLE_REFERENCE_1" localSheetId="93">'x-804'!$B$15</definedName>
    <definedName name="TABLE_REFERENCE_1" localSheetId="94">'x-805'!$B$15</definedName>
    <definedName name="TABLE_REFERENCE_1" localSheetId="95">'x-806'!$B$15</definedName>
    <definedName name="TABLE_REFERENCE_1" localSheetId="96">'x-807'!$B$15</definedName>
    <definedName name="TABLE_REFERENCE_1" localSheetId="97">'x-808'!$B$15</definedName>
    <definedName name="TABLE_REFERENCE_1" localSheetId="98">'x-809'!$B$15</definedName>
    <definedName name="TABLE_REFERENCE_1" localSheetId="99">'x-810'!$B$15</definedName>
    <definedName name="TABLE_REFERENCE_1" localSheetId="100">'x-811'!$B$15</definedName>
    <definedName name="TABLE_REFERENCE_1" localSheetId="101">'x-812'!$B$15</definedName>
    <definedName name="TABLE_REFERENCE_1" localSheetId="102">'x-813'!$B$15</definedName>
    <definedName name="TABLE_REFERENCE_1" localSheetId="103">'x-814'!$B$15</definedName>
    <definedName name="TABLE_REFERENCE_1" localSheetId="104">'x-815'!$B$15</definedName>
    <definedName name="TABLE_REFERENCE_1" localSheetId="105">'x-817'!$B$15</definedName>
    <definedName name="TABLE_REFERENCE_1" localSheetId="106">'x-818'!$B$15</definedName>
    <definedName name="TABLE_REFERENCE_1" localSheetId="107">'x-819'!$B$15</definedName>
    <definedName name="TABLE_REFERENCE_1" localSheetId="108">'x-820'!$B$15</definedName>
    <definedName name="TABLE_REFERENCE_1" localSheetId="109">'x-821'!$B$15</definedName>
    <definedName name="TABLE_REFERENCE_1" localSheetId="110">'x-822'!$B$15</definedName>
    <definedName name="TABLE_REFERENCE_1" localSheetId="111">'x-823'!$B$15</definedName>
    <definedName name="TABLE_REFERENCE_1" localSheetId="112">'x-824'!$B$15</definedName>
    <definedName name="TABLE_REFERENCE_1" localSheetId="113">'x-825'!$B$15</definedName>
    <definedName name="TABLE_REFERENCE_1" localSheetId="114">'x-826'!$B$15</definedName>
    <definedName name="TABLE_REFERENCE_1" localSheetId="115">'x-827'!$B$15</definedName>
    <definedName name="TABLE_REFERENCE_1" localSheetId="116">'x-template'!$B$15</definedName>
    <definedName name="TABLE_REFERENCE_2" localSheetId="12">'x-204'!$I$15</definedName>
    <definedName name="TABLE_REFERENCE_2" localSheetId="34">'x-403'!$Q$15</definedName>
    <definedName name="TABLE_REFERENCE_2" localSheetId="35">'x-404'!$Q$15</definedName>
    <definedName name="TABLE_REFERENCE_2" localSheetId="40">'x-409'!$Q$15</definedName>
    <definedName name="TABLE_REFERENCE_2" localSheetId="41">'x-410'!$Q$15</definedName>
    <definedName name="TABLE_REFERENCE_2" localSheetId="46">'x-415'!$Q$15</definedName>
    <definedName name="TABLE_REFERENCE_2" localSheetId="99">'x-810'!$Q$15</definedName>
    <definedName name="TABLE_REFERENCE_GUIDANCE_1" localSheetId="5">'x-101'!$B$16</definedName>
    <definedName name="TABLE_REFERENCE_GUIDANCE_1" localSheetId="6">'x-102'!$B$16</definedName>
    <definedName name="TABLE_REFERENCE_GUIDANCE_1" localSheetId="7">'x-103'!$B$16</definedName>
    <definedName name="TABLE_REFERENCE_GUIDANCE_1" localSheetId="8">'x-104'!$B$16</definedName>
    <definedName name="TABLE_REFERENCE_GUIDANCE_1" localSheetId="9">'x-201'!$B$16</definedName>
    <definedName name="TABLE_REFERENCE_GUIDANCE_1" localSheetId="10">'x-202'!$B$16</definedName>
    <definedName name="TABLE_REFERENCE_GUIDANCE_1" localSheetId="11">'x-203'!$B$16</definedName>
    <definedName name="TABLE_REFERENCE_GUIDANCE_1" localSheetId="12">'x-204'!$B$16</definedName>
    <definedName name="TABLE_REFERENCE_GUIDANCE_1" localSheetId="13">'x-205'!$B$16</definedName>
    <definedName name="TABLE_REFERENCE_GUIDANCE_1" localSheetId="14">'x-206'!$B$16</definedName>
    <definedName name="TABLE_REFERENCE_GUIDANCE_1" localSheetId="15">'x-207'!$B$16</definedName>
    <definedName name="TABLE_REFERENCE_GUIDANCE_1" localSheetId="16">'x-208'!$B$16</definedName>
    <definedName name="TABLE_REFERENCE_GUIDANCE_1" localSheetId="17">'x-209'!$B$16</definedName>
    <definedName name="TABLE_REFERENCE_GUIDANCE_1" localSheetId="18">'x-214'!$B$16</definedName>
    <definedName name="TABLE_REFERENCE_GUIDANCE_1" localSheetId="19">'x-215'!$B$16</definedName>
    <definedName name="TABLE_REFERENCE_GUIDANCE_1" localSheetId="20">'x-216'!$B$16</definedName>
    <definedName name="TABLE_REFERENCE_GUIDANCE_1" localSheetId="21">'x-217'!$B$16</definedName>
    <definedName name="TABLE_REFERENCE_GUIDANCE_1" localSheetId="22">'x-218'!$B$16</definedName>
    <definedName name="TABLE_REFERENCE_GUIDANCE_1" localSheetId="23">'x-219'!$B$16</definedName>
    <definedName name="TABLE_REFERENCE_GUIDANCE_1" localSheetId="24">'x-301'!$B$16</definedName>
    <definedName name="TABLE_REFERENCE_GUIDANCE_1" localSheetId="25">'x-302'!$B$16</definedName>
    <definedName name="TABLE_REFERENCE_GUIDANCE_1" localSheetId="26">'x-303'!$B$16</definedName>
    <definedName name="TABLE_REFERENCE_GUIDANCE_1" localSheetId="27">'x-304'!$B$16</definedName>
    <definedName name="TABLE_REFERENCE_GUIDANCE_1" localSheetId="28">'x-305'!$B$16</definedName>
    <definedName name="TABLE_REFERENCE_GUIDANCE_1" localSheetId="29">'x-306'!$B$16</definedName>
    <definedName name="TABLE_REFERENCE_GUIDANCE_1" localSheetId="30">'x-307'!$B$16</definedName>
    <definedName name="TABLE_REFERENCE_GUIDANCE_1" localSheetId="31">'x-308'!$B$16</definedName>
    <definedName name="TABLE_REFERENCE_GUIDANCE_1" localSheetId="32">'x-401'!$B$16</definedName>
    <definedName name="TABLE_REFERENCE_GUIDANCE_1" localSheetId="33">'x-402'!$B$16</definedName>
    <definedName name="TABLE_REFERENCE_GUIDANCE_1" localSheetId="34">'x-403'!$B$16</definedName>
    <definedName name="TABLE_REFERENCE_GUIDANCE_1" localSheetId="35">'x-404'!$B$16</definedName>
    <definedName name="TABLE_REFERENCE_GUIDANCE_1" localSheetId="36">'x-405'!$B$16</definedName>
    <definedName name="TABLE_REFERENCE_GUIDANCE_1" localSheetId="37">'x-406'!$B$16</definedName>
    <definedName name="TABLE_REFERENCE_GUIDANCE_1" localSheetId="38">'x-407'!$B$16</definedName>
    <definedName name="TABLE_REFERENCE_GUIDANCE_1" localSheetId="39">'x-408'!$B$16</definedName>
    <definedName name="TABLE_REFERENCE_GUIDANCE_1" localSheetId="40">'x-409'!$B$16</definedName>
    <definedName name="TABLE_REFERENCE_GUIDANCE_1" localSheetId="41">'x-410'!$B$16</definedName>
    <definedName name="TABLE_REFERENCE_GUIDANCE_1" localSheetId="42">'x-411'!$B$16</definedName>
    <definedName name="TABLE_REFERENCE_GUIDANCE_1" localSheetId="43">'x-412'!$B$16</definedName>
    <definedName name="TABLE_REFERENCE_GUIDANCE_1" localSheetId="44">'x-413'!$B$16</definedName>
    <definedName name="TABLE_REFERENCE_GUIDANCE_1" localSheetId="45">'x-414'!$B$16</definedName>
    <definedName name="TABLE_REFERENCE_GUIDANCE_1" localSheetId="46">'x-415'!$B$16</definedName>
    <definedName name="TABLE_REFERENCE_GUIDANCE_1" localSheetId="47">'x-416'!$B$16</definedName>
    <definedName name="TABLE_REFERENCE_GUIDANCE_1" localSheetId="48">'x-417'!$B$16</definedName>
    <definedName name="TABLE_REFERENCE_GUIDANCE_1" localSheetId="49">'x-418'!$B$16</definedName>
    <definedName name="TABLE_REFERENCE_GUIDANCE_1" localSheetId="50">'x-419'!$B$16</definedName>
    <definedName name="TABLE_REFERENCE_GUIDANCE_1" localSheetId="51">'x-420'!$B$16</definedName>
    <definedName name="TABLE_REFERENCE_GUIDANCE_1" localSheetId="52">'x-421'!$B$16</definedName>
    <definedName name="TABLE_REFERENCE_GUIDANCE_1" localSheetId="53">'x-422'!$B$16</definedName>
    <definedName name="TABLE_REFERENCE_GUIDANCE_1" localSheetId="54">'x-423'!$B$16</definedName>
    <definedName name="TABLE_REFERENCE_GUIDANCE_1" localSheetId="55">'x-424'!$B$16</definedName>
    <definedName name="TABLE_REFERENCE_GUIDANCE_1" localSheetId="56">'x-501'!$B$16</definedName>
    <definedName name="TABLE_REFERENCE_GUIDANCE_1" localSheetId="57">'x-502'!$B$16</definedName>
    <definedName name="TABLE_REFERENCE_GUIDANCE_1" localSheetId="58">'x-503'!$B$16</definedName>
    <definedName name="TABLE_REFERENCE_GUIDANCE_1" localSheetId="59">'x-504'!$B$16</definedName>
    <definedName name="TABLE_REFERENCE_GUIDANCE_1" localSheetId="60">'x-505'!$B$16</definedName>
    <definedName name="TABLE_REFERENCE_GUIDANCE_1" localSheetId="61">'x-605'!$B$16</definedName>
    <definedName name="TABLE_REFERENCE_GUIDANCE_1" localSheetId="62">'x-606'!$B$16</definedName>
    <definedName name="TABLE_REFERENCE_GUIDANCE_1" localSheetId="63">'x-607'!$B$16</definedName>
    <definedName name="TABLE_REFERENCE_GUIDANCE_1" localSheetId="64">'x-608'!$B$16</definedName>
    <definedName name="TABLE_REFERENCE_GUIDANCE_1" localSheetId="65">'x-609'!$B$16</definedName>
    <definedName name="TABLE_REFERENCE_GUIDANCE_1" localSheetId="66">'x-610'!$B$16</definedName>
    <definedName name="TABLE_REFERENCE_GUIDANCE_1" localSheetId="67">'x-611'!$B$16</definedName>
    <definedName name="TABLE_REFERENCE_GUIDANCE_1" localSheetId="68">'x-612'!$B$16</definedName>
    <definedName name="TABLE_REFERENCE_GUIDANCE_1" localSheetId="69">'x-613'!$B$16</definedName>
    <definedName name="TABLE_REFERENCE_GUIDANCE_1" localSheetId="70">'x-614'!$B$16</definedName>
    <definedName name="TABLE_REFERENCE_GUIDANCE_1" localSheetId="71">'x-615'!$B$16</definedName>
    <definedName name="TABLE_REFERENCE_GUIDANCE_1" localSheetId="72">'x-703'!$B$16</definedName>
    <definedName name="TABLE_REFERENCE_GUIDANCE_1" localSheetId="73">'x-704'!$B$16</definedName>
    <definedName name="TABLE_REFERENCE_GUIDANCE_1" localSheetId="74">'x-705'!$B$16</definedName>
    <definedName name="TABLE_REFERENCE_GUIDANCE_1" localSheetId="75">'x-706'!$B$16</definedName>
    <definedName name="TABLE_REFERENCE_GUIDANCE_1" localSheetId="76">'x-707'!$B$16</definedName>
    <definedName name="TABLE_REFERENCE_GUIDANCE_1" localSheetId="77">'x-708'!$B$16</definedName>
    <definedName name="TABLE_REFERENCE_GUIDANCE_1" localSheetId="78">'x-709'!$B$16</definedName>
    <definedName name="TABLE_REFERENCE_GUIDANCE_1" localSheetId="79">'x-710'!$B$16</definedName>
    <definedName name="TABLE_REFERENCE_GUIDANCE_1" localSheetId="80">'x-711'!$B$16</definedName>
    <definedName name="TABLE_REFERENCE_GUIDANCE_1" localSheetId="81">'x-712'!$B$16</definedName>
    <definedName name="TABLE_REFERENCE_GUIDANCE_1" localSheetId="82">'x-713'!$B$16</definedName>
    <definedName name="TABLE_REFERENCE_GUIDANCE_1" localSheetId="83">'x-714'!$B$16</definedName>
    <definedName name="TABLE_REFERENCE_GUIDANCE_1" localSheetId="84">'x-715'!$B$16</definedName>
    <definedName name="TABLE_REFERENCE_GUIDANCE_1" localSheetId="85">'x-716'!$B$16</definedName>
    <definedName name="TABLE_REFERENCE_GUIDANCE_1" localSheetId="86">'x-717'!$B$16</definedName>
    <definedName name="TABLE_REFERENCE_GUIDANCE_1" localSheetId="87">'x-718'!$B$16</definedName>
    <definedName name="TABLE_REFERENCE_GUIDANCE_1" localSheetId="88">'x-719'!$B$16</definedName>
    <definedName name="TABLE_REFERENCE_GUIDANCE_1" localSheetId="89">'x-720'!$B$16</definedName>
    <definedName name="TABLE_REFERENCE_GUIDANCE_1" localSheetId="90">'x-801'!$B$16</definedName>
    <definedName name="TABLE_REFERENCE_GUIDANCE_1" localSheetId="91">'x-802'!$B$16</definedName>
    <definedName name="TABLE_REFERENCE_GUIDANCE_1" localSheetId="92">'x-803'!$B$16</definedName>
    <definedName name="TABLE_REFERENCE_GUIDANCE_1" localSheetId="93">'x-804'!$B$16</definedName>
    <definedName name="TABLE_REFERENCE_GUIDANCE_1" localSheetId="94">'x-805'!$B$16</definedName>
    <definedName name="TABLE_REFERENCE_GUIDANCE_1" localSheetId="95">'x-806'!$B$16</definedName>
    <definedName name="TABLE_REFERENCE_GUIDANCE_1" localSheetId="96">'x-807'!$B$16</definedName>
    <definedName name="TABLE_REFERENCE_GUIDANCE_1" localSheetId="97">'x-808'!$B$16</definedName>
    <definedName name="TABLE_REFERENCE_GUIDANCE_1" localSheetId="98">'x-809'!$B$16</definedName>
    <definedName name="TABLE_REFERENCE_GUIDANCE_1" localSheetId="99">'x-810'!$B$16</definedName>
    <definedName name="TABLE_REFERENCE_GUIDANCE_1" localSheetId="100">'x-811'!$B$16</definedName>
    <definedName name="TABLE_REFERENCE_GUIDANCE_1" localSheetId="101">'x-812'!$B$16</definedName>
    <definedName name="TABLE_REFERENCE_GUIDANCE_1" localSheetId="102">'x-813'!$B$16</definedName>
    <definedName name="TABLE_REFERENCE_GUIDANCE_1" localSheetId="103">'x-814'!$B$16</definedName>
    <definedName name="TABLE_REFERENCE_GUIDANCE_1" localSheetId="104">'x-815'!$B$16</definedName>
    <definedName name="TABLE_REFERENCE_GUIDANCE_1" localSheetId="105">'x-817'!$B$16</definedName>
    <definedName name="TABLE_REFERENCE_GUIDANCE_1" localSheetId="106">'x-818'!$B$16</definedName>
    <definedName name="TABLE_REFERENCE_GUIDANCE_1" localSheetId="107">'x-819'!$B$16</definedName>
    <definedName name="TABLE_REFERENCE_GUIDANCE_1" localSheetId="108">'x-820'!$B$16</definedName>
    <definedName name="TABLE_REFERENCE_GUIDANCE_1" localSheetId="109">'x-821'!$B$16</definedName>
    <definedName name="TABLE_REFERENCE_GUIDANCE_1" localSheetId="110">'x-822'!$B$16</definedName>
    <definedName name="TABLE_REFERENCE_GUIDANCE_1" localSheetId="111">'x-823'!$B$16</definedName>
    <definedName name="TABLE_REFERENCE_GUIDANCE_1" localSheetId="112">'x-824'!$B$16</definedName>
    <definedName name="TABLE_REFERENCE_GUIDANCE_1" localSheetId="113">'x-825'!$B$16</definedName>
    <definedName name="TABLE_REFERENCE_GUIDANCE_1" localSheetId="114">'x-826'!$B$16</definedName>
    <definedName name="TABLE_REFERENCE_GUIDANCE_1" localSheetId="115">'x-827'!$B$16</definedName>
    <definedName name="TABLE_REFERENCE_GUIDANCE_1" localSheetId="116">'x-template'!$B$16</definedName>
    <definedName name="TABLE_REFERENCE_GUIDANCE_2" localSheetId="12">'x-204'!$I$16</definedName>
    <definedName name="TABLE_REFERENCE_GUIDANCE_2" localSheetId="34">'x-403'!$Q$16</definedName>
    <definedName name="TABLE_REFERENCE_GUIDANCE_2" localSheetId="35">'x-404'!$Q$16</definedName>
    <definedName name="TABLE_REFERENCE_GUIDANCE_2" localSheetId="40">'x-409'!$Q$16</definedName>
    <definedName name="TABLE_REFERENCE_GUIDANCE_2" localSheetId="41">'x-410'!$Q$16</definedName>
    <definedName name="TABLE_REFERENCE_GUIDANCE_2" localSheetId="46">'x-415'!$Q$16</definedName>
    <definedName name="TABLE_REFERENCE_GUIDANCE_2" localSheetId="99">'x-810'!$Q$16</definedName>
    <definedName name="TABLE_RELATED_1" localSheetId="5">'x-101'!$B$17</definedName>
    <definedName name="TABLE_RELATED_1" localSheetId="6">'x-102'!$B$17</definedName>
    <definedName name="TABLE_RELATED_1" localSheetId="7">'x-103'!$B$17</definedName>
    <definedName name="TABLE_RELATED_1" localSheetId="8">'x-104'!$B$17</definedName>
    <definedName name="TABLE_RELATED_1" localSheetId="9">'x-201'!$B$17</definedName>
    <definedName name="TABLE_RELATED_1" localSheetId="10">'x-202'!$B$17</definedName>
    <definedName name="TABLE_RELATED_1" localSheetId="11">'x-203'!$B$17</definedName>
    <definedName name="TABLE_RELATED_1" localSheetId="12">'x-204'!$B$17</definedName>
    <definedName name="TABLE_RELATED_1" localSheetId="13">'x-205'!$B$17</definedName>
    <definedName name="TABLE_RELATED_1" localSheetId="14">'x-206'!$B$17</definedName>
    <definedName name="TABLE_RELATED_1" localSheetId="15">'x-207'!$B$17</definedName>
    <definedName name="TABLE_RELATED_1" localSheetId="16">'x-208'!$B$17</definedName>
    <definedName name="TABLE_RELATED_1" localSheetId="17">'x-209'!$B$17</definedName>
    <definedName name="TABLE_RELATED_1" localSheetId="18">'x-214'!$B$17</definedName>
    <definedName name="TABLE_RELATED_1" localSheetId="19">'x-215'!$B$17</definedName>
    <definedName name="TABLE_RELATED_1" localSheetId="20">'x-216'!$B$17</definedName>
    <definedName name="TABLE_RELATED_1" localSheetId="21">'x-217'!$B$17</definedName>
    <definedName name="TABLE_RELATED_1" localSheetId="22">'x-218'!$B$17</definedName>
    <definedName name="TABLE_RELATED_1" localSheetId="23">'x-219'!$B$17</definedName>
    <definedName name="TABLE_RELATED_1" localSheetId="24">'x-301'!$B$17</definedName>
    <definedName name="TABLE_RELATED_1" localSheetId="25">'x-302'!$B$17</definedName>
    <definedName name="TABLE_RELATED_1" localSheetId="26">'x-303'!$B$17</definedName>
    <definedName name="TABLE_RELATED_1" localSheetId="27">'x-304'!$B$17</definedName>
    <definedName name="TABLE_RELATED_1" localSheetId="28">'x-305'!$B$17</definedName>
    <definedName name="TABLE_RELATED_1" localSheetId="29">'x-306'!$B$17</definedName>
    <definedName name="TABLE_RELATED_1" localSheetId="30">'x-307'!$B$17</definedName>
    <definedName name="TABLE_RELATED_1" localSheetId="31">'x-308'!$B$17</definedName>
    <definedName name="TABLE_RELATED_1" localSheetId="32">'x-401'!$B$17</definedName>
    <definedName name="TABLE_RELATED_1" localSheetId="33">'x-402'!$B$17</definedName>
    <definedName name="TABLE_RELATED_1" localSheetId="34">'x-403'!$B$17</definedName>
    <definedName name="TABLE_RELATED_1" localSheetId="35">'x-404'!$B$17</definedName>
    <definedName name="TABLE_RELATED_1" localSheetId="36">'x-405'!$B$17</definedName>
    <definedName name="TABLE_RELATED_1" localSheetId="37">'x-406'!$B$17</definedName>
    <definedName name="TABLE_RELATED_1" localSheetId="38">'x-407'!$B$17</definedName>
    <definedName name="TABLE_RELATED_1" localSheetId="39">'x-408'!$B$17</definedName>
    <definedName name="TABLE_RELATED_1" localSheetId="40">'x-409'!$B$17</definedName>
    <definedName name="TABLE_RELATED_1" localSheetId="41">'x-410'!$B$17</definedName>
    <definedName name="TABLE_RELATED_1" localSheetId="42">'x-411'!$B$17</definedName>
    <definedName name="TABLE_RELATED_1" localSheetId="43">'x-412'!$B$17</definedName>
    <definedName name="TABLE_RELATED_1" localSheetId="44">'x-413'!$B$17</definedName>
    <definedName name="TABLE_RELATED_1" localSheetId="45">'x-414'!$B$17</definedName>
    <definedName name="TABLE_RELATED_1" localSheetId="46">'x-415'!$B$17</definedName>
    <definedName name="TABLE_RELATED_1" localSheetId="47">'x-416'!$B$17</definedName>
    <definedName name="TABLE_RELATED_1" localSheetId="48">'x-417'!$B$17</definedName>
    <definedName name="TABLE_RELATED_1" localSheetId="49">'x-418'!$B$17</definedName>
    <definedName name="TABLE_RELATED_1" localSheetId="50">'x-419'!$B$17</definedName>
    <definedName name="TABLE_RELATED_1" localSheetId="51">'x-420'!$B$17</definedName>
    <definedName name="TABLE_RELATED_1" localSheetId="52">'x-421'!$B$17</definedName>
    <definedName name="TABLE_RELATED_1" localSheetId="53">'x-422'!$B$17</definedName>
    <definedName name="TABLE_RELATED_1" localSheetId="54">'x-423'!$B$17</definedName>
    <definedName name="TABLE_RELATED_1" localSheetId="55">'x-424'!$B$17</definedName>
    <definedName name="TABLE_RELATED_1" localSheetId="56">'x-501'!$B$17</definedName>
    <definedName name="TABLE_RELATED_1" localSheetId="57">'x-502'!$B$17</definedName>
    <definedName name="TABLE_RELATED_1" localSheetId="58">'x-503'!$B$17</definedName>
    <definedName name="TABLE_RELATED_1" localSheetId="59">'x-504'!$B$17</definedName>
    <definedName name="TABLE_RELATED_1" localSheetId="60">'x-505'!$B$17</definedName>
    <definedName name="TABLE_RELATED_1" localSheetId="61">'x-605'!$B$17</definedName>
    <definedName name="TABLE_RELATED_1" localSheetId="62">'x-606'!$B$17</definedName>
    <definedName name="TABLE_RELATED_1" localSheetId="63">'x-607'!$B$17</definedName>
    <definedName name="TABLE_RELATED_1" localSheetId="64">'x-608'!$B$17</definedName>
    <definedName name="TABLE_RELATED_1" localSheetId="65">'x-609'!$B$17</definedName>
    <definedName name="TABLE_RELATED_1" localSheetId="66">'x-610'!$B$17</definedName>
    <definedName name="TABLE_RELATED_1" localSheetId="67">'x-611'!$B$17</definedName>
    <definedName name="TABLE_RELATED_1" localSheetId="68">'x-612'!$B$17</definedName>
    <definedName name="TABLE_RELATED_1" localSheetId="69">'x-613'!$B$17</definedName>
    <definedName name="TABLE_RELATED_1" localSheetId="70">'x-614'!$B$17</definedName>
    <definedName name="TABLE_RELATED_1" localSheetId="71">'x-615'!$B$17</definedName>
    <definedName name="TABLE_RELATED_1" localSheetId="72">'x-703'!$B$17</definedName>
    <definedName name="TABLE_RELATED_1" localSheetId="73">'x-704'!$B$17</definedName>
    <definedName name="TABLE_RELATED_1" localSheetId="74">'x-705'!$B$17</definedName>
    <definedName name="TABLE_RELATED_1" localSheetId="75">'x-706'!$B$17</definedName>
    <definedName name="TABLE_RELATED_1" localSheetId="76">'x-707'!$B$17</definedName>
    <definedName name="TABLE_RELATED_1" localSheetId="77">'x-708'!$B$17</definedName>
    <definedName name="TABLE_RELATED_1" localSheetId="78">'x-709'!$B$17</definedName>
    <definedName name="TABLE_RELATED_1" localSheetId="79">'x-710'!$B$17</definedName>
    <definedName name="TABLE_RELATED_1" localSheetId="80">'x-711'!$B$17</definedName>
    <definedName name="TABLE_RELATED_1" localSheetId="81">'x-712'!$B$17</definedName>
    <definedName name="TABLE_RELATED_1" localSheetId="82">'x-713'!$B$17</definedName>
    <definedName name="TABLE_RELATED_1" localSheetId="83">'x-714'!$B$17</definedName>
    <definedName name="TABLE_RELATED_1" localSheetId="84">'x-715'!$B$17</definedName>
    <definedName name="TABLE_RELATED_1" localSheetId="85">'x-716'!$B$17</definedName>
    <definedName name="TABLE_RELATED_1" localSheetId="86">'x-717'!$B$17</definedName>
    <definedName name="TABLE_RELATED_1" localSheetId="87">'x-718'!$B$17</definedName>
    <definedName name="TABLE_RELATED_1" localSheetId="88">'x-719'!$B$17</definedName>
    <definedName name="TABLE_RELATED_1" localSheetId="89">'x-720'!$B$17</definedName>
    <definedName name="TABLE_RELATED_1" localSheetId="90">'x-801'!$B$17</definedName>
    <definedName name="TABLE_RELATED_1" localSheetId="91">'x-802'!$B$17</definedName>
    <definedName name="TABLE_RELATED_1" localSheetId="92">'x-803'!$B$17</definedName>
    <definedName name="TABLE_RELATED_1" localSheetId="93">'x-804'!$B$17</definedName>
    <definedName name="TABLE_RELATED_1" localSheetId="94">'x-805'!$B$17</definedName>
    <definedName name="TABLE_RELATED_1" localSheetId="95">'x-806'!$B$17</definedName>
    <definedName name="TABLE_RELATED_1" localSheetId="96">'x-807'!$B$17</definedName>
    <definedName name="TABLE_RELATED_1" localSheetId="97">'x-808'!$B$17</definedName>
    <definedName name="TABLE_RELATED_1" localSheetId="98">'x-809'!$B$17</definedName>
    <definedName name="TABLE_RELATED_1" localSheetId="99">'x-810'!$B$17</definedName>
    <definedName name="TABLE_RELATED_1" localSheetId="100">'x-811'!$B$17</definedName>
    <definedName name="TABLE_RELATED_1" localSheetId="101">'x-812'!$B$17</definedName>
    <definedName name="TABLE_RELATED_1" localSheetId="102">'x-813'!$B$17</definedName>
    <definedName name="TABLE_RELATED_1" localSheetId="103">'x-814'!$B$17</definedName>
    <definedName name="TABLE_RELATED_1" localSheetId="104">'x-815'!$B$17</definedName>
    <definedName name="TABLE_RELATED_1" localSheetId="105">'x-817'!$B$17</definedName>
    <definedName name="TABLE_RELATED_1" localSheetId="106">'x-818'!$B$17</definedName>
    <definedName name="TABLE_RELATED_1" localSheetId="107">'x-819'!$B$17</definedName>
    <definedName name="TABLE_RELATED_1" localSheetId="108">'x-820'!$B$17</definedName>
    <definedName name="TABLE_RELATED_1" localSheetId="109">'x-821'!$B$17</definedName>
    <definedName name="TABLE_RELATED_1" localSheetId="110">'x-822'!$B$17</definedName>
    <definedName name="TABLE_RELATED_1" localSheetId="111">'x-823'!$B$17</definedName>
    <definedName name="TABLE_RELATED_1" localSheetId="112">'x-824'!$B$17</definedName>
    <definedName name="TABLE_RELATED_1" localSheetId="113">'x-825'!$B$17</definedName>
    <definedName name="TABLE_RELATED_1" localSheetId="114">'x-826'!$B$17</definedName>
    <definedName name="TABLE_RELATED_1" localSheetId="115">'x-827'!$B$17</definedName>
    <definedName name="TABLE_RELATED_1" localSheetId="116">'x-template'!$B$17</definedName>
    <definedName name="TABLE_RELATED_2" localSheetId="12">'x-204'!$I$17</definedName>
    <definedName name="TABLE_RELATED_2" localSheetId="34">'x-403'!$Q$17</definedName>
    <definedName name="TABLE_RELATED_2" localSheetId="35">'x-404'!$Q$17</definedName>
    <definedName name="TABLE_RELATED_2" localSheetId="40">'x-409'!$Q$17</definedName>
    <definedName name="TABLE_RELATED_2" localSheetId="41">'x-410'!$Q$17</definedName>
    <definedName name="TABLE_RELATED_2" localSheetId="46">'x-415'!$Q$17</definedName>
    <definedName name="TABLE_RELATED_2" localSheetId="99">'x-810'!$Q$17</definedName>
    <definedName name="TABLE_SECTION_1" localSheetId="5">'x-101'!$B$8</definedName>
    <definedName name="TABLE_SECTION_1" localSheetId="6">'x-102'!$B$8</definedName>
    <definedName name="TABLE_SECTION_1" localSheetId="7">'x-103'!$B$8</definedName>
    <definedName name="TABLE_SECTION_1" localSheetId="8">'x-104'!$B$8</definedName>
    <definedName name="TABLE_SECTION_1" localSheetId="9">'x-201'!$B$8</definedName>
    <definedName name="TABLE_SECTION_1" localSheetId="10">'x-202'!$B$8</definedName>
    <definedName name="TABLE_SECTION_1" localSheetId="11">'x-203'!$B$8</definedName>
    <definedName name="TABLE_SECTION_1" localSheetId="12">'x-204'!$B$8</definedName>
    <definedName name="TABLE_SECTION_1" localSheetId="13">'x-205'!$B$8</definedName>
    <definedName name="TABLE_SECTION_1" localSheetId="14">'x-206'!$B$8</definedName>
    <definedName name="TABLE_SECTION_1" localSheetId="15">'x-207'!$B$8</definedName>
    <definedName name="TABLE_SECTION_1" localSheetId="16">'x-208'!$B$8</definedName>
    <definedName name="TABLE_SECTION_1" localSheetId="17">'x-209'!$B$8</definedName>
    <definedName name="TABLE_SECTION_1" localSheetId="18">'x-214'!$B$8</definedName>
    <definedName name="TABLE_SECTION_1" localSheetId="19">'x-215'!$B$8</definedName>
    <definedName name="TABLE_SECTION_1" localSheetId="20">'x-216'!$B$8</definedName>
    <definedName name="TABLE_SECTION_1" localSheetId="21">'x-217'!$B$8</definedName>
    <definedName name="TABLE_SECTION_1" localSheetId="22">'x-218'!$B$8</definedName>
    <definedName name="TABLE_SECTION_1" localSheetId="23">'x-219'!$B$8</definedName>
    <definedName name="TABLE_SECTION_1" localSheetId="24">'x-301'!$B$8</definedName>
    <definedName name="TABLE_SECTION_1" localSheetId="25">'x-302'!$B$8</definedName>
    <definedName name="TABLE_SECTION_1" localSheetId="26">'x-303'!$B$8</definedName>
    <definedName name="TABLE_SECTION_1" localSheetId="27">'x-304'!$B$8</definedName>
    <definedName name="TABLE_SECTION_1" localSheetId="28">'x-305'!$B$8</definedName>
    <definedName name="TABLE_SECTION_1" localSheetId="29">'x-306'!$B$8</definedName>
    <definedName name="TABLE_SECTION_1" localSheetId="30">'x-307'!$B$8</definedName>
    <definedName name="TABLE_SECTION_1" localSheetId="31">'x-308'!$B$8</definedName>
    <definedName name="TABLE_SECTION_1" localSheetId="32">'x-401'!$B$8</definedName>
    <definedName name="TABLE_SECTION_1" localSheetId="33">'x-402'!$B$8</definedName>
    <definedName name="TABLE_SECTION_1" localSheetId="34">'x-403'!$B$8</definedName>
    <definedName name="TABLE_SECTION_1" localSheetId="35">'x-404'!$B$8</definedName>
    <definedName name="TABLE_SECTION_1" localSheetId="36">'x-405'!$B$8</definedName>
    <definedName name="TABLE_SECTION_1" localSheetId="37">'x-406'!$B$8</definedName>
    <definedName name="TABLE_SECTION_1" localSheetId="38">'x-407'!$B$8</definedName>
    <definedName name="TABLE_SECTION_1" localSheetId="39">'x-408'!$B$8</definedName>
    <definedName name="TABLE_SECTION_1" localSheetId="40">'x-409'!$B$8</definedName>
    <definedName name="TABLE_SECTION_1" localSheetId="41">'x-410'!$B$8</definedName>
    <definedName name="TABLE_SECTION_1" localSheetId="42">'x-411'!$B$8</definedName>
    <definedName name="TABLE_SECTION_1" localSheetId="43">'x-412'!$B$8</definedName>
    <definedName name="TABLE_SECTION_1" localSheetId="44">'x-413'!$B$8</definedName>
    <definedName name="TABLE_SECTION_1" localSheetId="45">'x-414'!$B$8</definedName>
    <definedName name="TABLE_SECTION_1" localSheetId="46">'x-415'!$B$8</definedName>
    <definedName name="TABLE_SECTION_1" localSheetId="47">'x-416'!$B$8</definedName>
    <definedName name="TABLE_SECTION_1" localSheetId="48">'x-417'!$B$8</definedName>
    <definedName name="TABLE_SECTION_1" localSheetId="49">'x-418'!$B$8</definedName>
    <definedName name="TABLE_SECTION_1" localSheetId="50">'x-419'!$B$8</definedName>
    <definedName name="TABLE_SECTION_1" localSheetId="51">'x-420'!$B$8</definedName>
    <definedName name="TABLE_SECTION_1" localSheetId="52">'x-421'!$B$8</definedName>
    <definedName name="TABLE_SECTION_1" localSheetId="53">'x-422'!$B$8</definedName>
    <definedName name="TABLE_SECTION_1" localSheetId="54">'x-423'!$B$8</definedName>
    <definedName name="TABLE_SECTION_1" localSheetId="55">'x-424'!$B$8</definedName>
    <definedName name="TABLE_SECTION_1" localSheetId="56">'x-501'!$B$8</definedName>
    <definedName name="TABLE_SECTION_1" localSheetId="57">'x-502'!$B$8</definedName>
    <definedName name="TABLE_SECTION_1" localSheetId="58">'x-503'!$B$8</definedName>
    <definedName name="TABLE_SECTION_1" localSheetId="59">'x-504'!$B$8</definedName>
    <definedName name="TABLE_SECTION_1" localSheetId="60">'x-505'!$B$8</definedName>
    <definedName name="TABLE_SECTION_1" localSheetId="61">'x-605'!$B$8</definedName>
    <definedName name="TABLE_SECTION_1" localSheetId="62">'x-606'!$B$8</definedName>
    <definedName name="TABLE_SECTION_1" localSheetId="63">'x-607'!$B$8</definedName>
    <definedName name="TABLE_SECTION_1" localSheetId="64">'x-608'!$B$8</definedName>
    <definedName name="TABLE_SECTION_1" localSheetId="65">'x-609'!$B$8</definedName>
    <definedName name="TABLE_SECTION_1" localSheetId="66">'x-610'!$B$8</definedName>
    <definedName name="TABLE_SECTION_1" localSheetId="67">'x-611'!$B$8</definedName>
    <definedName name="TABLE_SECTION_1" localSheetId="68">'x-612'!$B$8</definedName>
    <definedName name="TABLE_SECTION_1" localSheetId="69">'x-613'!$B$8</definedName>
    <definedName name="TABLE_SECTION_1" localSheetId="70">'x-614'!$B$8</definedName>
    <definedName name="TABLE_SECTION_1" localSheetId="71">'x-615'!$B$8</definedName>
    <definedName name="TABLE_SECTION_1" localSheetId="72">'x-703'!$B$8</definedName>
    <definedName name="TABLE_SECTION_1" localSheetId="73">'x-704'!$B$8</definedName>
    <definedName name="TABLE_SECTION_1" localSheetId="74">'x-705'!$B$8</definedName>
    <definedName name="TABLE_SECTION_1" localSheetId="75">'x-706'!$B$8</definedName>
    <definedName name="TABLE_SECTION_1" localSheetId="76">'x-707'!$B$8</definedName>
    <definedName name="TABLE_SECTION_1" localSheetId="77">'x-708'!$B$8</definedName>
    <definedName name="TABLE_SECTION_1" localSheetId="78">'x-709'!$B$8</definedName>
    <definedName name="TABLE_SECTION_1" localSheetId="79">'x-710'!$B$8</definedName>
    <definedName name="TABLE_SECTION_1" localSheetId="80">'x-711'!$B$8</definedName>
    <definedName name="TABLE_SECTION_1" localSheetId="81">'x-712'!$B$8</definedName>
    <definedName name="TABLE_SECTION_1" localSheetId="82">'x-713'!$B$8</definedName>
    <definedName name="TABLE_SECTION_1" localSheetId="83">'x-714'!$B$8</definedName>
    <definedName name="TABLE_SECTION_1" localSheetId="84">'x-715'!$B$8</definedName>
    <definedName name="TABLE_SECTION_1" localSheetId="85">'x-716'!$B$8</definedName>
    <definedName name="TABLE_SECTION_1" localSheetId="86">'x-717'!$B$8</definedName>
    <definedName name="TABLE_SECTION_1" localSheetId="87">'x-718'!$B$8</definedName>
    <definedName name="TABLE_SECTION_1" localSheetId="88">'x-719'!$B$8</definedName>
    <definedName name="TABLE_SECTION_1" localSheetId="89">'x-720'!$B$8</definedName>
    <definedName name="TABLE_SECTION_1" localSheetId="90">'x-801'!$B$8</definedName>
    <definedName name="TABLE_SECTION_1" localSheetId="91">'x-802'!$B$8</definedName>
    <definedName name="TABLE_SECTION_1" localSheetId="92">'x-803'!$B$8</definedName>
    <definedName name="TABLE_SECTION_1" localSheetId="93">'x-804'!$B$8</definedName>
    <definedName name="TABLE_SECTION_1" localSheetId="94">'x-805'!$B$8</definedName>
    <definedName name="TABLE_SECTION_1" localSheetId="95">'x-806'!$B$8</definedName>
    <definedName name="TABLE_SECTION_1" localSheetId="96">'x-807'!$B$8</definedName>
    <definedName name="TABLE_SECTION_1" localSheetId="97">'x-808'!$B$8</definedName>
    <definedName name="TABLE_SECTION_1" localSheetId="98">'x-809'!$B$8</definedName>
    <definedName name="TABLE_SECTION_1" localSheetId="99">'x-810'!$B$8</definedName>
    <definedName name="TABLE_SECTION_1" localSheetId="100">'x-811'!$B$8</definedName>
    <definedName name="TABLE_SECTION_1" localSheetId="101">'x-812'!$B$8</definedName>
    <definedName name="TABLE_SECTION_1" localSheetId="102">'x-813'!$B$8</definedName>
    <definedName name="TABLE_SECTION_1" localSheetId="103">'x-814'!$B$8</definedName>
    <definedName name="TABLE_SECTION_1" localSheetId="104">'x-815'!$B$8</definedName>
    <definedName name="TABLE_SECTION_1" localSheetId="105">'x-817'!$B$8</definedName>
    <definedName name="TABLE_SECTION_1" localSheetId="106">'x-818'!$B$8</definedName>
    <definedName name="TABLE_SECTION_1" localSheetId="107">'x-819'!$B$8</definedName>
    <definedName name="TABLE_SECTION_1" localSheetId="108">'x-820'!$B$8</definedName>
    <definedName name="TABLE_SECTION_1" localSheetId="109">'x-821'!$B$8</definedName>
    <definedName name="TABLE_SECTION_1" localSheetId="110">'x-822'!$B$8</definedName>
    <definedName name="TABLE_SECTION_1" localSheetId="111">'x-823'!$B$8</definedName>
    <definedName name="TABLE_SECTION_1" localSheetId="112">'x-824'!$B$8</definedName>
    <definedName name="TABLE_SECTION_1" localSheetId="113">'x-825'!$B$8</definedName>
    <definedName name="TABLE_SECTION_1" localSheetId="114">'x-826'!$B$8</definedName>
    <definedName name="TABLE_SECTION_1" localSheetId="115">'x-827'!$B$8</definedName>
    <definedName name="TABLE_SECTION_1" localSheetId="116">'x-template'!$B$8</definedName>
    <definedName name="TABLE_SECTION_2" localSheetId="12">'x-204'!$I$8</definedName>
    <definedName name="TABLE_SECTION_2" localSheetId="34">'x-403'!$Q$8</definedName>
    <definedName name="TABLE_SECTION_2" localSheetId="35">'x-404'!$Q$8</definedName>
    <definedName name="TABLE_SECTION_2" localSheetId="40">'x-409'!$Q$8</definedName>
    <definedName name="TABLE_SECTION_2" localSheetId="41">'x-410'!$Q$8</definedName>
    <definedName name="TABLE_SECTION_2" localSheetId="46">'x-415'!$Q$8</definedName>
    <definedName name="TABLE_SECTION_2" localSheetId="99">'x-810'!$Q$8</definedName>
    <definedName name="TABLE_SECTION_NUMBER_1" localSheetId="5">'x-101'!$B$13</definedName>
    <definedName name="TABLE_SECTION_NUMBER_1" localSheetId="6">'x-102'!$B$13</definedName>
    <definedName name="TABLE_SECTION_NUMBER_1" localSheetId="7">'x-103'!$B$13</definedName>
    <definedName name="TABLE_SECTION_NUMBER_1" localSheetId="8">'x-104'!$B$13</definedName>
    <definedName name="TABLE_SECTION_NUMBER_1" localSheetId="9">'x-201'!$B$13</definedName>
    <definedName name="TABLE_SECTION_NUMBER_1" localSheetId="10">'x-202'!$B$13</definedName>
    <definedName name="TABLE_SECTION_NUMBER_1" localSheetId="11">'x-203'!$B$13</definedName>
    <definedName name="TABLE_SECTION_NUMBER_1" localSheetId="12">'x-204'!$B$13</definedName>
    <definedName name="TABLE_SECTION_NUMBER_1" localSheetId="13">'x-205'!$B$13</definedName>
    <definedName name="TABLE_SECTION_NUMBER_1" localSheetId="14">'x-206'!$B$13</definedName>
    <definedName name="TABLE_SECTION_NUMBER_1" localSheetId="15">'x-207'!$B$13</definedName>
    <definedName name="TABLE_SECTION_NUMBER_1" localSheetId="16">'x-208'!$B$13</definedName>
    <definedName name="TABLE_SECTION_NUMBER_1" localSheetId="17">'x-209'!$B$13</definedName>
    <definedName name="TABLE_SECTION_NUMBER_1" localSheetId="18">'x-214'!$B$13</definedName>
    <definedName name="TABLE_SECTION_NUMBER_1" localSheetId="19">'x-215'!$B$13</definedName>
    <definedName name="TABLE_SECTION_NUMBER_1" localSheetId="20">'x-216'!$B$13</definedName>
    <definedName name="TABLE_SECTION_NUMBER_1" localSheetId="21">'x-217'!$B$13</definedName>
    <definedName name="TABLE_SECTION_NUMBER_1" localSheetId="22">'x-218'!$B$13</definedName>
    <definedName name="TABLE_SECTION_NUMBER_1" localSheetId="23">'x-219'!$B$13</definedName>
    <definedName name="TABLE_SECTION_NUMBER_1" localSheetId="24">'x-301'!$B$13</definedName>
    <definedName name="TABLE_SECTION_NUMBER_1" localSheetId="25">'x-302'!$B$13</definedName>
    <definedName name="TABLE_SECTION_NUMBER_1" localSheetId="26">'x-303'!$B$13</definedName>
    <definedName name="TABLE_SECTION_NUMBER_1" localSheetId="27">'x-304'!$B$13</definedName>
    <definedName name="TABLE_SECTION_NUMBER_1" localSheetId="28">'x-305'!$B$13</definedName>
    <definedName name="TABLE_SECTION_NUMBER_1" localSheetId="29">'x-306'!$B$13</definedName>
    <definedName name="TABLE_SECTION_NUMBER_1" localSheetId="30">'x-307'!$B$13</definedName>
    <definedName name="TABLE_SECTION_NUMBER_1" localSheetId="31">'x-308'!$B$13</definedName>
    <definedName name="TABLE_SECTION_NUMBER_1" localSheetId="32">'x-401'!$B$13</definedName>
    <definedName name="TABLE_SECTION_NUMBER_1" localSheetId="33">'x-402'!$B$13</definedName>
    <definedName name="TABLE_SECTION_NUMBER_1" localSheetId="34">'x-403'!$B$13</definedName>
    <definedName name="TABLE_SECTION_NUMBER_1" localSheetId="35">'x-404'!$B$13</definedName>
    <definedName name="TABLE_SECTION_NUMBER_1" localSheetId="36">'x-405'!$B$13</definedName>
    <definedName name="TABLE_SECTION_NUMBER_1" localSheetId="37">'x-406'!$B$13</definedName>
    <definedName name="TABLE_SECTION_NUMBER_1" localSheetId="38">'x-407'!$B$13</definedName>
    <definedName name="TABLE_SECTION_NUMBER_1" localSheetId="39">'x-408'!$B$13</definedName>
    <definedName name="TABLE_SECTION_NUMBER_1" localSheetId="40">'x-409'!$B$13</definedName>
    <definedName name="TABLE_SECTION_NUMBER_1" localSheetId="41">'x-410'!$B$13</definedName>
    <definedName name="TABLE_SECTION_NUMBER_1" localSheetId="42">'x-411'!$B$13</definedName>
    <definedName name="TABLE_SECTION_NUMBER_1" localSheetId="43">'x-412'!$B$13</definedName>
    <definedName name="TABLE_SECTION_NUMBER_1" localSheetId="44">'x-413'!$B$13</definedName>
    <definedName name="TABLE_SECTION_NUMBER_1" localSheetId="45">'x-414'!$B$13</definedName>
    <definedName name="TABLE_SECTION_NUMBER_1" localSheetId="46">'x-415'!$B$13</definedName>
    <definedName name="TABLE_SECTION_NUMBER_1" localSheetId="47">'x-416'!$B$13</definedName>
    <definedName name="TABLE_SECTION_NUMBER_1" localSheetId="48">'x-417'!$B$13</definedName>
    <definedName name="TABLE_SECTION_NUMBER_1" localSheetId="49">'x-418'!$B$13</definedName>
    <definedName name="TABLE_SECTION_NUMBER_1" localSheetId="50">'x-419'!$B$13</definedName>
    <definedName name="TABLE_SECTION_NUMBER_1" localSheetId="51">'x-420'!$B$13</definedName>
    <definedName name="TABLE_SECTION_NUMBER_1" localSheetId="52">'x-421'!$B$13</definedName>
    <definedName name="TABLE_SECTION_NUMBER_1" localSheetId="53">'x-422'!$B$13</definedName>
    <definedName name="TABLE_SECTION_NUMBER_1" localSheetId="54">'x-423'!$B$13</definedName>
    <definedName name="TABLE_SECTION_NUMBER_1" localSheetId="55">'x-424'!$B$13</definedName>
    <definedName name="TABLE_SECTION_NUMBER_1" localSheetId="56">'x-501'!$B$13</definedName>
    <definedName name="TABLE_SECTION_NUMBER_1" localSheetId="57">'x-502'!$B$13</definedName>
    <definedName name="TABLE_SECTION_NUMBER_1" localSheetId="58">'x-503'!$B$13</definedName>
    <definedName name="TABLE_SECTION_NUMBER_1" localSheetId="59">'x-504'!$B$13</definedName>
    <definedName name="TABLE_SECTION_NUMBER_1" localSheetId="60">'x-505'!$B$13</definedName>
    <definedName name="TABLE_SECTION_NUMBER_1" localSheetId="61">'x-605'!$B$13</definedName>
    <definedName name="TABLE_SECTION_NUMBER_1" localSheetId="62">'x-606'!$B$13</definedName>
    <definedName name="TABLE_SECTION_NUMBER_1" localSheetId="63">'x-607'!$B$13</definedName>
    <definedName name="TABLE_SECTION_NUMBER_1" localSheetId="64">'x-608'!$B$13</definedName>
    <definedName name="TABLE_SECTION_NUMBER_1" localSheetId="65">'x-609'!$B$13</definedName>
    <definedName name="TABLE_SECTION_NUMBER_1" localSheetId="66">'x-610'!$B$13</definedName>
    <definedName name="TABLE_SECTION_NUMBER_1" localSheetId="67">'x-611'!$B$13</definedName>
    <definedName name="TABLE_SECTION_NUMBER_1" localSheetId="68">'x-612'!$B$13</definedName>
    <definedName name="TABLE_SECTION_NUMBER_1" localSheetId="69">'x-613'!$B$13</definedName>
    <definedName name="TABLE_SECTION_NUMBER_1" localSheetId="70">'x-614'!$B$13</definedName>
    <definedName name="TABLE_SECTION_NUMBER_1" localSheetId="71">'x-615'!$B$13</definedName>
    <definedName name="TABLE_SECTION_NUMBER_1" localSheetId="72">'x-703'!$B$13</definedName>
    <definedName name="TABLE_SECTION_NUMBER_1" localSheetId="73">'x-704'!$B$13</definedName>
    <definedName name="TABLE_SECTION_NUMBER_1" localSheetId="74">'x-705'!$B$13</definedName>
    <definedName name="TABLE_SECTION_NUMBER_1" localSheetId="75">'x-706'!$B$13</definedName>
    <definedName name="TABLE_SECTION_NUMBER_1" localSheetId="76">'x-707'!$B$13</definedName>
    <definedName name="TABLE_SECTION_NUMBER_1" localSheetId="77">'x-708'!$B$13</definedName>
    <definedName name="TABLE_SECTION_NUMBER_1" localSheetId="78">'x-709'!$B$13</definedName>
    <definedName name="TABLE_SECTION_NUMBER_1" localSheetId="79">'x-710'!$B$13</definedName>
    <definedName name="TABLE_SECTION_NUMBER_1" localSheetId="80">'x-711'!$B$13</definedName>
    <definedName name="TABLE_SECTION_NUMBER_1" localSheetId="81">'x-712'!$B$13</definedName>
    <definedName name="TABLE_SECTION_NUMBER_1" localSheetId="82">'x-713'!$B$13</definedName>
    <definedName name="TABLE_SECTION_NUMBER_1" localSheetId="83">'x-714'!$B$13</definedName>
    <definedName name="TABLE_SECTION_NUMBER_1" localSheetId="84">'x-715'!$B$13</definedName>
    <definedName name="TABLE_SECTION_NUMBER_1" localSheetId="85">'x-716'!$B$13</definedName>
    <definedName name="TABLE_SECTION_NUMBER_1" localSheetId="86">'x-717'!$B$13</definedName>
    <definedName name="TABLE_SECTION_NUMBER_1" localSheetId="87">'x-718'!$B$13</definedName>
    <definedName name="TABLE_SECTION_NUMBER_1" localSheetId="88">'x-719'!$B$13</definedName>
    <definedName name="TABLE_SECTION_NUMBER_1" localSheetId="89">'x-720'!$B$13</definedName>
    <definedName name="TABLE_SECTION_NUMBER_1" localSheetId="90">'x-801'!$B$13</definedName>
    <definedName name="TABLE_SECTION_NUMBER_1" localSheetId="91">'x-802'!$B$13</definedName>
    <definedName name="TABLE_SECTION_NUMBER_1" localSheetId="92">'x-803'!$B$13</definedName>
    <definedName name="TABLE_SECTION_NUMBER_1" localSheetId="93">'x-804'!$B$13</definedName>
    <definedName name="TABLE_SECTION_NUMBER_1" localSheetId="94">'x-805'!$B$13</definedName>
    <definedName name="TABLE_SECTION_NUMBER_1" localSheetId="95">'x-806'!$B$13</definedName>
    <definedName name="TABLE_SECTION_NUMBER_1" localSheetId="96">'x-807'!$B$13</definedName>
    <definedName name="TABLE_SECTION_NUMBER_1" localSheetId="97">'x-808'!$B$13</definedName>
    <definedName name="TABLE_SECTION_NUMBER_1" localSheetId="98">'x-809'!$B$13</definedName>
    <definedName name="TABLE_SECTION_NUMBER_1" localSheetId="99">'x-810'!$B$13</definedName>
    <definedName name="TABLE_SECTION_NUMBER_1" localSheetId="100">'x-811'!$B$13</definedName>
    <definedName name="TABLE_SECTION_NUMBER_1" localSheetId="101">'x-812'!$B$13</definedName>
    <definedName name="TABLE_SECTION_NUMBER_1" localSheetId="102">'x-813'!$B$13</definedName>
    <definedName name="TABLE_SECTION_NUMBER_1" localSheetId="103">'x-814'!$B$13</definedName>
    <definedName name="TABLE_SECTION_NUMBER_1" localSheetId="104">'x-815'!$B$13</definedName>
    <definedName name="TABLE_SECTION_NUMBER_1" localSheetId="105">'x-817'!$B$13</definedName>
    <definedName name="TABLE_SECTION_NUMBER_1" localSheetId="106">'x-818'!$B$13</definedName>
    <definedName name="TABLE_SECTION_NUMBER_1" localSheetId="107">'x-819'!$B$13</definedName>
    <definedName name="TABLE_SECTION_NUMBER_1" localSheetId="108">'x-820'!$B$13</definedName>
    <definedName name="TABLE_SECTION_NUMBER_1" localSheetId="109">'x-821'!$B$13</definedName>
    <definedName name="TABLE_SECTION_NUMBER_1" localSheetId="110">'x-822'!$B$13</definedName>
    <definedName name="TABLE_SECTION_NUMBER_1" localSheetId="111">'x-823'!$B$13</definedName>
    <definedName name="TABLE_SECTION_NUMBER_1" localSheetId="112">'x-824'!$B$13</definedName>
    <definedName name="TABLE_SECTION_NUMBER_1" localSheetId="113">'x-825'!$B$13</definedName>
    <definedName name="TABLE_SECTION_NUMBER_1" localSheetId="114">'x-826'!$B$13</definedName>
    <definedName name="TABLE_SECTION_NUMBER_1" localSheetId="115">'x-827'!$B$13</definedName>
    <definedName name="TABLE_SECTION_NUMBER_1" localSheetId="116">'x-template'!$B$13</definedName>
    <definedName name="TABLE_SECTION_NUMBER_2" localSheetId="12">'x-204'!$I$13</definedName>
    <definedName name="TABLE_SECTION_NUMBER_2" localSheetId="34">'x-403'!$Q$13</definedName>
    <definedName name="TABLE_SECTION_NUMBER_2" localSheetId="35">'x-404'!$Q$13</definedName>
    <definedName name="TABLE_SECTION_NUMBER_2" localSheetId="40">'x-409'!$Q$13</definedName>
    <definedName name="TABLE_SECTION_NUMBER_2" localSheetId="41">'x-410'!$Q$13</definedName>
    <definedName name="TABLE_SECTION_NUMBER_2" localSheetId="46">'x-415'!$Q$13</definedName>
    <definedName name="TABLE_SECTION_NUMBER_2" localSheetId="99">'x-810'!$Q$13</definedName>
    <definedName name="TABLE_SERIES_NUMBER_1" localSheetId="5">'x-101'!$B$14</definedName>
    <definedName name="TABLE_SERIES_NUMBER_1" localSheetId="6">'x-102'!$B$14</definedName>
    <definedName name="TABLE_SERIES_NUMBER_1" localSheetId="7">'x-103'!$B$14</definedName>
    <definedName name="TABLE_SERIES_NUMBER_1" localSheetId="8">'x-104'!$B$14</definedName>
    <definedName name="TABLE_SERIES_NUMBER_1" localSheetId="9">'x-201'!$B$14</definedName>
    <definedName name="TABLE_SERIES_NUMBER_1" localSheetId="10">'x-202'!$B$14</definedName>
    <definedName name="TABLE_SERIES_NUMBER_1" localSheetId="11">'x-203'!$B$14</definedName>
    <definedName name="TABLE_SERIES_NUMBER_1" localSheetId="12">'x-204'!$B$14</definedName>
    <definedName name="TABLE_SERIES_NUMBER_1" localSheetId="13">'x-205'!$B$14</definedName>
    <definedName name="TABLE_SERIES_NUMBER_1" localSheetId="14">'x-206'!$B$14</definedName>
    <definedName name="TABLE_SERIES_NUMBER_1" localSheetId="15">'x-207'!$B$14</definedName>
    <definedName name="TABLE_SERIES_NUMBER_1" localSheetId="16">'x-208'!$B$14</definedName>
    <definedName name="TABLE_SERIES_NUMBER_1" localSheetId="17">'x-209'!$B$14</definedName>
    <definedName name="TABLE_SERIES_NUMBER_1" localSheetId="18">'x-214'!$B$14</definedName>
    <definedName name="TABLE_SERIES_NUMBER_1" localSheetId="19">'x-215'!$B$14</definedName>
    <definedName name="TABLE_SERIES_NUMBER_1" localSheetId="20">'x-216'!$B$14</definedName>
    <definedName name="TABLE_SERIES_NUMBER_1" localSheetId="21">'x-217'!$B$14</definedName>
    <definedName name="TABLE_SERIES_NUMBER_1" localSheetId="22">'x-218'!$B$14</definedName>
    <definedName name="TABLE_SERIES_NUMBER_1" localSheetId="23">'x-219'!$B$14</definedName>
    <definedName name="TABLE_SERIES_NUMBER_1" localSheetId="24">'x-301'!$B$14</definedName>
    <definedName name="TABLE_SERIES_NUMBER_1" localSheetId="25">'x-302'!$B$14</definedName>
    <definedName name="TABLE_SERIES_NUMBER_1" localSheetId="26">'x-303'!$B$14</definedName>
    <definedName name="TABLE_SERIES_NUMBER_1" localSheetId="27">'x-304'!$B$14</definedName>
    <definedName name="TABLE_SERIES_NUMBER_1" localSheetId="28">'x-305'!$B$14</definedName>
    <definedName name="TABLE_SERIES_NUMBER_1" localSheetId="29">'x-306'!$B$14</definedName>
    <definedName name="TABLE_SERIES_NUMBER_1" localSheetId="30">'x-307'!$B$14</definedName>
    <definedName name="TABLE_SERIES_NUMBER_1" localSheetId="31">'x-308'!$B$14</definedName>
    <definedName name="TABLE_SERIES_NUMBER_1" localSheetId="32">'x-401'!$B$14</definedName>
    <definedName name="TABLE_SERIES_NUMBER_1" localSheetId="33">'x-402'!$B$14</definedName>
    <definedName name="TABLE_SERIES_NUMBER_1" localSheetId="34">'x-403'!$B$14</definedName>
    <definedName name="TABLE_SERIES_NUMBER_1" localSheetId="35">'x-404'!$B$14</definedName>
    <definedName name="TABLE_SERIES_NUMBER_1" localSheetId="36">'x-405'!$B$14</definedName>
    <definedName name="TABLE_SERIES_NUMBER_1" localSheetId="37">'x-406'!$B$14</definedName>
    <definedName name="TABLE_SERIES_NUMBER_1" localSheetId="38">'x-407'!$B$14</definedName>
    <definedName name="TABLE_SERIES_NUMBER_1" localSheetId="39">'x-408'!$B$14</definedName>
    <definedName name="TABLE_SERIES_NUMBER_1" localSheetId="40">'x-409'!$B$14</definedName>
    <definedName name="TABLE_SERIES_NUMBER_1" localSheetId="41">'x-410'!$B$14</definedName>
    <definedName name="TABLE_SERIES_NUMBER_1" localSheetId="42">'x-411'!$B$14</definedName>
    <definedName name="TABLE_SERIES_NUMBER_1" localSheetId="43">'x-412'!$B$14</definedName>
    <definedName name="TABLE_SERIES_NUMBER_1" localSheetId="44">'x-413'!$B$14</definedName>
    <definedName name="TABLE_SERIES_NUMBER_1" localSheetId="45">'x-414'!$B$14</definedName>
    <definedName name="TABLE_SERIES_NUMBER_1" localSheetId="46">'x-415'!$B$14</definedName>
    <definedName name="TABLE_SERIES_NUMBER_1" localSheetId="47">'x-416'!$B$14</definedName>
    <definedName name="TABLE_SERIES_NUMBER_1" localSheetId="48">'x-417'!$B$14</definedName>
    <definedName name="TABLE_SERIES_NUMBER_1" localSheetId="49">'x-418'!$B$14</definedName>
    <definedName name="TABLE_SERIES_NUMBER_1" localSheetId="50">'x-419'!$B$14</definedName>
    <definedName name="TABLE_SERIES_NUMBER_1" localSheetId="51">'x-420'!$B$14</definedName>
    <definedName name="TABLE_SERIES_NUMBER_1" localSheetId="52">'x-421'!$B$14</definedName>
    <definedName name="TABLE_SERIES_NUMBER_1" localSheetId="53">'x-422'!$B$14</definedName>
    <definedName name="TABLE_SERIES_NUMBER_1" localSheetId="54">'x-423'!$B$14</definedName>
    <definedName name="TABLE_SERIES_NUMBER_1" localSheetId="55">'x-424'!$B$14</definedName>
    <definedName name="TABLE_SERIES_NUMBER_1" localSheetId="56">'x-501'!$B$14</definedName>
    <definedName name="TABLE_SERIES_NUMBER_1" localSheetId="57">'x-502'!$B$14</definedName>
    <definedName name="TABLE_SERIES_NUMBER_1" localSheetId="58">'x-503'!$B$14</definedName>
    <definedName name="TABLE_SERIES_NUMBER_1" localSheetId="59">'x-504'!$B$14</definedName>
    <definedName name="TABLE_SERIES_NUMBER_1" localSheetId="60">'x-505'!$B$14</definedName>
    <definedName name="TABLE_SERIES_NUMBER_1" localSheetId="61">'x-605'!$B$14</definedName>
    <definedName name="TABLE_SERIES_NUMBER_1" localSheetId="62">'x-606'!$B$14</definedName>
    <definedName name="TABLE_SERIES_NUMBER_1" localSheetId="63">'x-607'!$B$14</definedName>
    <definedName name="TABLE_SERIES_NUMBER_1" localSheetId="64">'x-608'!$B$14</definedName>
    <definedName name="TABLE_SERIES_NUMBER_1" localSheetId="65">'x-609'!$B$14</definedName>
    <definedName name="TABLE_SERIES_NUMBER_1" localSheetId="66">'x-610'!$B$14</definedName>
    <definedName name="TABLE_SERIES_NUMBER_1" localSheetId="67">'x-611'!$B$14</definedName>
    <definedName name="TABLE_SERIES_NUMBER_1" localSheetId="68">'x-612'!$B$14</definedName>
    <definedName name="TABLE_SERIES_NUMBER_1" localSheetId="69">'x-613'!$B$14</definedName>
    <definedName name="TABLE_SERIES_NUMBER_1" localSheetId="70">'x-614'!$B$14</definedName>
    <definedName name="TABLE_SERIES_NUMBER_1" localSheetId="71">'x-615'!$B$14</definedName>
    <definedName name="TABLE_SERIES_NUMBER_1" localSheetId="72">'x-703'!$B$14</definedName>
    <definedName name="TABLE_SERIES_NUMBER_1" localSheetId="73">'x-704'!$B$14</definedName>
    <definedName name="TABLE_SERIES_NUMBER_1" localSheetId="74">'x-705'!$B$14</definedName>
    <definedName name="TABLE_SERIES_NUMBER_1" localSheetId="75">'x-706'!$B$14</definedName>
    <definedName name="TABLE_SERIES_NUMBER_1" localSheetId="76">'x-707'!$B$14</definedName>
    <definedName name="TABLE_SERIES_NUMBER_1" localSheetId="77">'x-708'!$B$14</definedName>
    <definedName name="TABLE_SERIES_NUMBER_1" localSheetId="78">'x-709'!$B$14</definedName>
    <definedName name="TABLE_SERIES_NUMBER_1" localSheetId="79">'x-710'!$B$14</definedName>
    <definedName name="TABLE_SERIES_NUMBER_1" localSheetId="80">'x-711'!$B$14</definedName>
    <definedName name="TABLE_SERIES_NUMBER_1" localSheetId="81">'x-712'!$B$14</definedName>
    <definedName name="TABLE_SERIES_NUMBER_1" localSheetId="82">'x-713'!$B$14</definedName>
    <definedName name="TABLE_SERIES_NUMBER_1" localSheetId="83">'x-714'!$B$14</definedName>
    <definedName name="TABLE_SERIES_NUMBER_1" localSheetId="84">'x-715'!$B$14</definedName>
    <definedName name="TABLE_SERIES_NUMBER_1" localSheetId="85">'x-716'!$B$14</definedName>
    <definedName name="TABLE_SERIES_NUMBER_1" localSheetId="86">'x-717'!$B$14</definedName>
    <definedName name="TABLE_SERIES_NUMBER_1" localSheetId="87">'x-718'!$B$14</definedName>
    <definedName name="TABLE_SERIES_NUMBER_1" localSheetId="88">'x-719'!$B$14</definedName>
    <definedName name="TABLE_SERIES_NUMBER_1" localSheetId="89">'x-720'!$B$14</definedName>
    <definedName name="TABLE_SERIES_NUMBER_1" localSheetId="90">'x-801'!$B$14</definedName>
    <definedName name="TABLE_SERIES_NUMBER_1" localSheetId="91">'x-802'!$B$14</definedName>
    <definedName name="TABLE_SERIES_NUMBER_1" localSheetId="92">'x-803'!$B$14</definedName>
    <definedName name="TABLE_SERIES_NUMBER_1" localSheetId="93">'x-804'!$B$14</definedName>
    <definedName name="TABLE_SERIES_NUMBER_1" localSheetId="94">'x-805'!$B$14</definedName>
    <definedName name="TABLE_SERIES_NUMBER_1" localSheetId="95">'x-806'!$B$14</definedName>
    <definedName name="TABLE_SERIES_NUMBER_1" localSheetId="96">'x-807'!$B$14</definedName>
    <definedName name="TABLE_SERIES_NUMBER_1" localSheetId="97">'x-808'!$B$14</definedName>
    <definedName name="TABLE_SERIES_NUMBER_1" localSheetId="98">'x-809'!$B$14</definedName>
    <definedName name="TABLE_SERIES_NUMBER_1" localSheetId="99">'x-810'!$B$14</definedName>
    <definedName name="TABLE_SERIES_NUMBER_1" localSheetId="100">'x-811'!$B$14</definedName>
    <definedName name="TABLE_SERIES_NUMBER_1" localSheetId="101">'x-812'!$B$14</definedName>
    <definedName name="TABLE_SERIES_NUMBER_1" localSheetId="102">'x-813'!$B$14</definedName>
    <definedName name="TABLE_SERIES_NUMBER_1" localSheetId="103">'x-814'!$B$14</definedName>
    <definedName name="TABLE_SERIES_NUMBER_1" localSheetId="104">'x-815'!$B$14</definedName>
    <definedName name="TABLE_SERIES_NUMBER_1" localSheetId="105">'x-817'!$B$14</definedName>
    <definedName name="TABLE_SERIES_NUMBER_1" localSheetId="106">'x-818'!$B$14</definedName>
    <definedName name="TABLE_SERIES_NUMBER_1" localSheetId="107">'x-819'!$B$14</definedName>
    <definedName name="TABLE_SERIES_NUMBER_1" localSheetId="108">'x-820'!$B$14</definedName>
    <definedName name="TABLE_SERIES_NUMBER_1" localSheetId="109">'x-821'!$B$14</definedName>
    <definedName name="TABLE_SERIES_NUMBER_1" localSheetId="110">'x-822'!$B$14</definedName>
    <definedName name="TABLE_SERIES_NUMBER_1" localSheetId="111">'x-823'!$B$14</definedName>
    <definedName name="TABLE_SERIES_NUMBER_1" localSheetId="112">'x-824'!$B$14</definedName>
    <definedName name="TABLE_SERIES_NUMBER_1" localSheetId="113">'x-825'!$B$14</definedName>
    <definedName name="TABLE_SERIES_NUMBER_1" localSheetId="114">'x-826'!$B$14</definedName>
    <definedName name="TABLE_SERIES_NUMBER_1" localSheetId="115">'x-827'!$B$14</definedName>
    <definedName name="TABLE_SERIES_NUMBER_1" localSheetId="116">'x-template'!$B$14</definedName>
    <definedName name="TABLE_SERIES_NUMBER_2" localSheetId="12">'x-204'!$I$14</definedName>
    <definedName name="TABLE_SERIES_NUMBER_2" localSheetId="34">'x-403'!$Q$14</definedName>
    <definedName name="TABLE_SERIES_NUMBER_2" localSheetId="35">'x-404'!$Q$14</definedName>
    <definedName name="TABLE_SERIES_NUMBER_2" localSheetId="40">'x-409'!$Q$14</definedName>
    <definedName name="TABLE_SERIES_NUMBER_2" localSheetId="41">'x-410'!$Q$14</definedName>
    <definedName name="TABLE_SERIES_NUMBER_2" localSheetId="46">'x-415'!$Q$14</definedName>
    <definedName name="TABLE_SERIES_NUMBER_2" localSheetId="99">'x-810'!$Q$14</definedName>
    <definedName name="update_from_factor_list">#REF!</definedName>
    <definedName name="wb_title">Cover!$B$2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9" l="1"/>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111" i="9"/>
  <c r="A112" i="9"/>
  <c r="A113" i="9"/>
  <c r="A114" i="9"/>
  <c r="A115" i="9"/>
  <c r="A116" i="9"/>
  <c r="A117" i="9"/>
  <c r="A118" i="9"/>
  <c r="A119" i="9"/>
  <c r="A120" i="9"/>
  <c r="A121" i="9"/>
  <c r="A122" i="9"/>
  <c r="A123" i="9"/>
  <c r="A124" i="9"/>
  <c r="A125" i="9"/>
  <c r="B23" i="126"/>
  <c r="A23" i="126"/>
  <c r="B3" i="126"/>
  <c r="B23" i="125"/>
  <c r="A23" i="125"/>
  <c r="B3" i="125"/>
  <c r="B23" i="124"/>
  <c r="A23" i="124"/>
  <c r="B3" i="124"/>
  <c r="B23" i="123"/>
  <c r="A23" i="123"/>
  <c r="B3" i="123"/>
  <c r="B23" i="122"/>
  <c r="A23" i="122"/>
  <c r="B3" i="122"/>
  <c r="B23" i="121"/>
  <c r="A23" i="121"/>
  <c r="B3" i="121"/>
  <c r="B23" i="120"/>
  <c r="A23" i="120"/>
  <c r="B3" i="120"/>
  <c r="B23" i="119"/>
  <c r="A23" i="119"/>
  <c r="B3" i="119"/>
  <c r="B23" i="118"/>
  <c r="A23" i="118"/>
  <c r="B3" i="118"/>
  <c r="B23" i="117"/>
  <c r="A23" i="117"/>
  <c r="B3" i="117"/>
  <c r="B23" i="116"/>
  <c r="A23" i="116"/>
  <c r="B3" i="116"/>
  <c r="B23" i="115"/>
  <c r="A23" i="115"/>
  <c r="B3" i="115"/>
  <c r="B23" i="114"/>
  <c r="A23" i="114"/>
  <c r="B3" i="114"/>
  <c r="B23" i="113"/>
  <c r="A23" i="113"/>
  <c r="B3" i="113"/>
  <c r="B23" i="112"/>
  <c r="A23" i="112"/>
  <c r="B3" i="112"/>
  <c r="B23" i="111"/>
  <c r="A23" i="111"/>
  <c r="B3" i="111"/>
  <c r="B23" i="110"/>
  <c r="A23" i="110"/>
  <c r="B3" i="110"/>
  <c r="B23" i="109"/>
  <c r="A23" i="109"/>
  <c r="B3" i="109"/>
  <c r="B23" i="108"/>
  <c r="A23" i="108"/>
  <c r="B3" i="108"/>
  <c r="B23" i="107"/>
  <c r="A23" i="107"/>
  <c r="B3" i="107"/>
  <c r="B23" i="106"/>
  <c r="A23" i="106"/>
  <c r="B3" i="106"/>
  <c r="B23" i="105"/>
  <c r="A23" i="105"/>
  <c r="B3" i="105"/>
  <c r="B23" i="104"/>
  <c r="A23" i="104"/>
  <c r="B3" i="104"/>
  <c r="B23" i="103"/>
  <c r="A23" i="103"/>
  <c r="B3" i="103"/>
  <c r="B23" i="102"/>
  <c r="A23" i="102"/>
  <c r="B3" i="102"/>
  <c r="B23" i="101"/>
  <c r="A23" i="101"/>
  <c r="B3" i="101"/>
  <c r="B23" i="100"/>
  <c r="A23" i="100"/>
  <c r="B3" i="100"/>
  <c r="B23" i="99"/>
  <c r="A23" i="99"/>
  <c r="B3" i="99"/>
  <c r="B23" i="98"/>
  <c r="A23" i="98"/>
  <c r="B3" i="98"/>
  <c r="B23" i="97"/>
  <c r="A23" i="97"/>
  <c r="B3" i="97"/>
  <c r="B23" i="96"/>
  <c r="A23" i="96"/>
  <c r="B3" i="96"/>
  <c r="B23" i="95"/>
  <c r="A23" i="95"/>
  <c r="B3" i="95"/>
  <c r="B23" i="94"/>
  <c r="A23" i="94"/>
  <c r="B3" i="94"/>
  <c r="B23" i="93"/>
  <c r="A23" i="93"/>
  <c r="B3" i="93"/>
  <c r="B23" i="92"/>
  <c r="A23" i="92"/>
  <c r="B3" i="92"/>
  <c r="B23" i="91"/>
  <c r="A23" i="91"/>
  <c r="B3" i="91"/>
  <c r="B23" i="90"/>
  <c r="A23" i="90"/>
  <c r="B3" i="90"/>
  <c r="B23" i="89"/>
  <c r="A23" i="89"/>
  <c r="B3" i="89"/>
  <c r="B23" i="88"/>
  <c r="A23" i="88"/>
  <c r="B3" i="88"/>
  <c r="B23" i="87"/>
  <c r="A23" i="87"/>
  <c r="B3" i="87"/>
  <c r="B23" i="86"/>
  <c r="A23" i="86"/>
  <c r="B3" i="86"/>
  <c r="B23" i="85"/>
  <c r="A23" i="85"/>
  <c r="B3" i="85"/>
  <c r="B23" i="84"/>
  <c r="A23" i="84"/>
  <c r="B3" i="84"/>
  <c r="B23" i="83"/>
  <c r="A23" i="83"/>
  <c r="B3" i="83"/>
  <c r="B23" i="82"/>
  <c r="A23" i="82"/>
  <c r="B3" i="82"/>
  <c r="B23" i="81"/>
  <c r="A23" i="81"/>
  <c r="B3" i="81"/>
  <c r="B23" i="80"/>
  <c r="A23" i="80"/>
  <c r="B3" i="80"/>
  <c r="B23" i="79"/>
  <c r="A23" i="79"/>
  <c r="B3" i="79"/>
  <c r="B23" i="78"/>
  <c r="A23" i="78"/>
  <c r="B3" i="78"/>
  <c r="B23" i="77"/>
  <c r="A23" i="77"/>
  <c r="B3" i="77"/>
  <c r="B23" i="76"/>
  <c r="A23" i="76"/>
  <c r="B3" i="76"/>
  <c r="B23" i="75"/>
  <c r="A23" i="75"/>
  <c r="B3" i="75"/>
  <c r="B23" i="74"/>
  <c r="A23" i="74"/>
  <c r="B3" i="74"/>
  <c r="B23" i="73"/>
  <c r="A23" i="73"/>
  <c r="B3" i="73"/>
  <c r="B23" i="72"/>
  <c r="A23" i="72"/>
  <c r="B3" i="72"/>
  <c r="B23" i="71"/>
  <c r="A23" i="71"/>
  <c r="B3" i="71"/>
  <c r="B23" i="70"/>
  <c r="A23" i="70"/>
  <c r="B3" i="70"/>
  <c r="B23" i="69"/>
  <c r="A23" i="69"/>
  <c r="B3" i="69"/>
  <c r="B23" i="68"/>
  <c r="A23" i="68"/>
  <c r="B3" i="68"/>
  <c r="B23" i="67"/>
  <c r="A23" i="67"/>
  <c r="B3" i="67"/>
  <c r="B23" i="66"/>
  <c r="A23" i="66"/>
  <c r="B3" i="66"/>
  <c r="B23" i="65"/>
  <c r="A23" i="65"/>
  <c r="B3" i="65"/>
  <c r="B23" i="64"/>
  <c r="A23" i="64"/>
  <c r="B3" i="64"/>
  <c r="B23" i="63"/>
  <c r="A23" i="63"/>
  <c r="B3" i="63"/>
  <c r="B23" i="62"/>
  <c r="A23" i="62"/>
  <c r="B3" i="62"/>
  <c r="B23" i="61"/>
  <c r="A23" i="61"/>
  <c r="B3" i="61"/>
  <c r="B23" i="60"/>
  <c r="A23" i="60"/>
  <c r="B3" i="60"/>
  <c r="B23" i="59"/>
  <c r="A23" i="59"/>
  <c r="B3" i="59"/>
  <c r="B23" i="58"/>
  <c r="A23" i="58"/>
  <c r="B3" i="58"/>
  <c r="B23" i="57"/>
  <c r="A23" i="57"/>
  <c r="B3" i="57"/>
  <c r="B23" i="56"/>
  <c r="A23" i="56"/>
  <c r="B3" i="56"/>
  <c r="B23" i="55"/>
  <c r="A23" i="55"/>
  <c r="B3" i="55"/>
  <c r="B23" i="54"/>
  <c r="A23" i="54"/>
  <c r="B3" i="54"/>
  <c r="B23" i="53"/>
  <c r="A23" i="53"/>
  <c r="B3" i="53"/>
  <c r="B23" i="52"/>
  <c r="A23" i="52"/>
  <c r="B3" i="52"/>
  <c r="B23" i="51"/>
  <c r="A23" i="51"/>
  <c r="B3" i="51"/>
  <c r="B23" i="50"/>
  <c r="A23" i="50"/>
  <c r="B3" i="50"/>
  <c r="B23" i="49"/>
  <c r="A23" i="49"/>
  <c r="B3" i="49"/>
  <c r="B23" i="48"/>
  <c r="A23" i="48"/>
  <c r="B3" i="48"/>
  <c r="B23" i="47"/>
  <c r="A23" i="47"/>
  <c r="B3" i="47"/>
  <c r="B23" i="46"/>
  <c r="A23" i="46"/>
  <c r="B3" i="46"/>
  <c r="B23" i="45"/>
  <c r="A23" i="45"/>
  <c r="B3" i="45"/>
  <c r="B23" i="44"/>
  <c r="A23" i="44"/>
  <c r="B3" i="44"/>
  <c r="B23" i="43"/>
  <c r="A23" i="43"/>
  <c r="B3" i="43"/>
  <c r="B23" i="42"/>
  <c r="A23" i="42"/>
  <c r="B3" i="42"/>
  <c r="B23" i="41"/>
  <c r="A23" i="41"/>
  <c r="B3" i="41"/>
  <c r="B23" i="40"/>
  <c r="A23" i="40"/>
  <c r="B3" i="40"/>
  <c r="B23" i="39"/>
  <c r="A23" i="39"/>
  <c r="B3" i="39"/>
  <c r="B23" i="38"/>
  <c r="A23" i="38"/>
  <c r="B3" i="38"/>
  <c r="B23" i="37"/>
  <c r="A23" i="37"/>
  <c r="B3" i="37"/>
  <c r="B23" i="36"/>
  <c r="A23" i="36"/>
  <c r="B3" i="36"/>
  <c r="B23" i="35"/>
  <c r="A23" i="35"/>
  <c r="B3" i="35"/>
  <c r="B23" i="34"/>
  <c r="A23" i="34"/>
  <c r="B3" i="34"/>
  <c r="B23" i="33"/>
  <c r="A23" i="33"/>
  <c r="B3" i="33"/>
  <c r="B23" i="32"/>
  <c r="A23" i="32"/>
  <c r="B3" i="32"/>
  <c r="B23" i="31"/>
  <c r="A23" i="31"/>
  <c r="B3" i="31"/>
  <c r="B23" i="30"/>
  <c r="A23" i="30"/>
  <c r="B3" i="30"/>
  <c r="B23" i="29"/>
  <c r="A23" i="29"/>
  <c r="B3" i="29"/>
  <c r="B23" i="28"/>
  <c r="A23" i="28"/>
  <c r="B3" i="28"/>
  <c r="B23" i="27"/>
  <c r="A23" i="27"/>
  <c r="B3" i="27"/>
  <c r="B23" i="26"/>
  <c r="A23" i="26"/>
  <c r="B3" i="26"/>
  <c r="B23" i="25"/>
  <c r="A23" i="25"/>
  <c r="B3" i="25"/>
  <c r="B23" i="24"/>
  <c r="A23" i="24"/>
  <c r="B3" i="24"/>
  <c r="B23" i="23"/>
  <c r="A23" i="23"/>
  <c r="B3" i="23"/>
  <c r="B23" i="22"/>
  <c r="A23" i="22"/>
  <c r="B3" i="22"/>
  <c r="B23" i="21"/>
  <c r="A23" i="21"/>
  <c r="B3" i="21"/>
  <c r="B23" i="20"/>
  <c r="A23" i="20"/>
  <c r="B3" i="20"/>
  <c r="B23" i="19"/>
  <c r="A23" i="19"/>
  <c r="B3" i="19"/>
  <c r="B23" i="18"/>
  <c r="A23" i="18"/>
  <c r="B3" i="18"/>
  <c r="B23" i="17"/>
  <c r="A23" i="17"/>
  <c r="B3" i="17"/>
  <c r="B23" i="16"/>
  <c r="A23" i="16"/>
  <c r="B3" i="16"/>
  <c r="B3" i="14" l="1"/>
  <c r="A23" i="14"/>
  <c r="B23" i="14"/>
  <c r="A8" i="10"/>
  <c r="A6" i="7"/>
  <c r="B9" i="7"/>
  <c r="B8" i="7"/>
  <c r="B6" i="13"/>
  <c r="B2" i="13"/>
  <c r="B2" i="117" l="1"/>
  <c r="B2" i="84"/>
  <c r="B2" i="73"/>
  <c r="B2" i="29"/>
  <c r="B2" i="122"/>
  <c r="B2" i="111"/>
  <c r="B2" i="100"/>
  <c r="B2" i="89"/>
  <c r="B2" i="45"/>
  <c r="B2" i="23"/>
  <c r="B2" i="116"/>
  <c r="B2" i="105"/>
  <c r="B2" i="83"/>
  <c r="B2" i="72"/>
  <c r="B2" i="61"/>
  <c r="B2" i="50"/>
  <c r="B2" i="39"/>
  <c r="B2" i="28"/>
  <c r="B2" i="17"/>
  <c r="B2" i="77"/>
  <c r="B2" i="44"/>
  <c r="B2" i="104"/>
  <c r="B2" i="93"/>
  <c r="B2" i="82"/>
  <c r="B2" i="71"/>
  <c r="B2" i="60"/>
  <c r="B2" i="38"/>
  <c r="B2" i="27"/>
  <c r="B2" i="16"/>
  <c r="B2" i="65"/>
  <c r="B2" i="32"/>
  <c r="B2" i="81"/>
  <c r="B2" i="70"/>
  <c r="B2" i="59"/>
  <c r="B2" i="48"/>
  <c r="B2" i="37"/>
  <c r="B2" i="26"/>
  <c r="B2" i="63"/>
  <c r="B2" i="52"/>
  <c r="B2" i="123"/>
  <c r="B2" i="112"/>
  <c r="B2" i="101"/>
  <c r="B2" i="90"/>
  <c r="B2" i="79"/>
  <c r="B2" i="68"/>
  <c r="B2" i="57"/>
  <c r="B2" i="46"/>
  <c r="B2" i="35"/>
  <c r="B2" i="24"/>
  <c r="B2" i="95"/>
  <c r="B2" i="40"/>
  <c r="B2" i="78"/>
  <c r="B2" i="67"/>
  <c r="B2" i="56"/>
  <c r="B2" i="34"/>
  <c r="B2" i="94"/>
  <c r="B2" i="121"/>
  <c r="B2" i="99"/>
  <c r="B2" i="88"/>
  <c r="B2" i="66"/>
  <c r="B2" i="55"/>
  <c r="B2" i="126"/>
  <c r="B2" i="115"/>
  <c r="B2" i="75"/>
  <c r="B2" i="53"/>
  <c r="B2" i="20"/>
  <c r="B2" i="124"/>
  <c r="B2" i="113"/>
  <c r="B2" i="80"/>
  <c r="B2" i="69"/>
  <c r="B2" i="36"/>
  <c r="B2" i="118"/>
  <c r="B2" i="96"/>
  <c r="B2" i="85"/>
  <c r="B2" i="74"/>
  <c r="B2" i="106"/>
  <c r="B2" i="62"/>
  <c r="B2" i="51"/>
  <c r="B2" i="18"/>
  <c r="B2" i="110"/>
  <c r="B2" i="33"/>
  <c r="B2" i="22"/>
  <c r="B2" i="49"/>
  <c r="B2" i="120"/>
  <c r="B2" i="109"/>
  <c r="B2" i="98"/>
  <c r="B2" i="87"/>
  <c r="B2" i="76"/>
  <c r="B2" i="54"/>
  <c r="B2" i="43"/>
  <c r="B2" i="21"/>
  <c r="B2" i="125"/>
  <c r="B2" i="114"/>
  <c r="B2" i="103"/>
  <c r="B2" i="92"/>
  <c r="B2" i="119"/>
  <c r="B2" i="108"/>
  <c r="B2" i="97"/>
  <c r="B2" i="86"/>
  <c r="B2" i="64"/>
  <c r="B2" i="42"/>
  <c r="B2" i="31"/>
  <c r="B2" i="102"/>
  <c r="B2" i="91"/>
  <c r="B2" i="58"/>
  <c r="B2" i="47"/>
  <c r="B2" i="25"/>
  <c r="B2" i="107"/>
  <c r="B2" i="41"/>
  <c r="B2" i="30"/>
  <c r="B2" i="19"/>
  <c r="B2" i="14"/>
  <c r="B2" i="5"/>
  <c r="B2" i="9" l="1"/>
  <c r="B2" i="10"/>
  <c r="B2" i="7"/>
</calcChain>
</file>

<file path=xl/sharedStrings.xml><?xml version="1.0" encoding="utf-8"?>
<sst xmlns="http://schemas.openxmlformats.org/spreadsheetml/2006/main" count="5365" uniqueCount="622">
  <si>
    <t>Government Actuary's Department</t>
  </si>
  <si>
    <t>Workbook:</t>
  </si>
  <si>
    <t>Worksheet:</t>
  </si>
  <si>
    <t>Cover</t>
  </si>
  <si>
    <t>Specification</t>
  </si>
  <si>
    <t>Sheet</t>
  </si>
  <si>
    <t>Description</t>
  </si>
  <si>
    <t>Purpose of spreadsheet</t>
  </si>
  <si>
    <t>This sheet sets out the purpose of the spreadsheet and includes caveats on the use of the spreadsheet.</t>
  </si>
  <si>
    <t xml:space="preserve">Version Control </t>
  </si>
  <si>
    <t>This sheet is used to show which factor tables have been updated since the last issued version of the consolidated factor spreadsheet.</t>
  </si>
  <si>
    <t>Assumptions</t>
  </si>
  <si>
    <t>This sheet lists the assumptions that were used to derive the factor tables.</t>
  </si>
  <si>
    <t>Factor List</t>
  </si>
  <si>
    <t xml:space="preserve">This sheet lists the full suite of factors that are in force together with the following information: </t>
  </si>
  <si>
    <t>x-101 and onwards</t>
  </si>
  <si>
    <t>The 100 series factors contain the club transfer factors. Each different type of club transfer factor is set out on a separate sheet starting with sheet x-101, where x relates to the scheme section (if applicable).</t>
  </si>
  <si>
    <t>x-201 and onwards</t>
  </si>
  <si>
    <t>The 200 series factors contain the non club transfer factors. Each different type of non club transfer factor is set out on a separate sheet starting with sheet x-201, where x relates to the scheme section (if applicable).</t>
  </si>
  <si>
    <t>x-301 and onwards</t>
  </si>
  <si>
    <t>The 300 series factors contain the pension sharing on divorce factors. Each different type of pension sharing on divorce factor is set out on a separate sheet starting with sheet x-301, where x relates to the scheme section (if applicable).</t>
  </si>
  <si>
    <t>x-401 and onwards</t>
  </si>
  <si>
    <t>The 400 series factors contain the early of late retirement factors. Each different type of early or late retirement factor is set out on a separate sheet starting with sheet x-401, where x relates to the scheme section (if applicable).</t>
  </si>
  <si>
    <t>x-501 and onwards</t>
  </si>
  <si>
    <t>The 500 series factors contain the commutation factors. Each different type of commutation factor is set out on a separate sheet starting with sheet x-501, where x relates to the scheme section (if applicable).</t>
  </si>
  <si>
    <t>x-601 and onwards</t>
  </si>
  <si>
    <t>The 600 series factors contain the scheme pays factors. Each different type of scheme pays factor is set out on a separate sheet starting with sheet x-601, where x relates to the scheme section (if applicable).</t>
  </si>
  <si>
    <t>x-701 and onwards</t>
  </si>
  <si>
    <t>The 700 series factors contain the additional benefit or additional contribution factors. Each different type of additional benefit or additional contribution factor is set out on a separate sheet starting with sheet x-701, where x relates to the scheme section (if applicable).</t>
  </si>
  <si>
    <t>x-801 and onwards</t>
  </si>
  <si>
    <t>The 800 series factors contain the other scheme specific factors. Each different type of other scheme specific factor is set out on a separate sheet starting with sheet x-801, where x relates to the scheme section (if applicable).</t>
  </si>
  <si>
    <t>NHSPS_S</t>
  </si>
  <si>
    <t xml:space="preserve">This spreadsheet should not be made available online without the express permission of GAD. </t>
  </si>
  <si>
    <t xml:space="preserve">This spreadsheet is password protected. </t>
  </si>
  <si>
    <t>Version control</t>
  </si>
  <si>
    <t>Version control on this sheet commences with the 2017/18 factor review (version 2018-1)</t>
  </si>
  <si>
    <t>Version 20200526</t>
  </si>
  <si>
    <t>Provides the following new factor tables:</t>
  </si>
  <si>
    <t>None</t>
  </si>
  <si>
    <t>Provides the following revised factors:</t>
  </si>
  <si>
    <t>101-104 (Club transfers) 201-211 (CETV), 212-219 (Transer-in), 301-307 (Divorce), 401-423 (ERF &amp; LRF), 501-504 (Commutation), 605-615 (Scheme pays), 701-719 (Added Pension), 720 (ERRBO), 801-813 (Redundancy), 814-815 (FPC) and 817-823 (Abatement)</t>
  </si>
  <si>
    <t>Confirms that the following factor table is no longer required by SPPA</t>
  </si>
  <si>
    <t>Factors still to follow:</t>
  </si>
  <si>
    <t>Methodology changes:</t>
  </si>
  <si>
    <t>Date modified:</t>
  </si>
  <si>
    <t>Version 2023-01</t>
  </si>
  <si>
    <t>Provides the following updated factor tables:</t>
  </si>
  <si>
    <t>x-201 to x-209, x-301 to x-307</t>
  </si>
  <si>
    <t>Withdrawn factor tables:</t>
  </si>
  <si>
    <t>x-210 to x-211 removed (GMP factor tables)</t>
  </si>
  <si>
    <t>Date Modified:</t>
  </si>
  <si>
    <t>Version 2023-02</t>
  </si>
  <si>
    <t>x-217,</t>
  </si>
  <si>
    <t>x-401 to x-423</t>
  </si>
  <si>
    <t xml:space="preserve">Withdrawn factor tables: </t>
  </si>
  <si>
    <t>x-218 to x-219 removed (tv in GMP Tables)</t>
  </si>
  <si>
    <t xml:space="preserve">x-212 to x-216 removed (final salary tv ins) </t>
  </si>
  <si>
    <t>Version 2023-03</t>
  </si>
  <si>
    <t>x-214 to x-216 (reinstated)</t>
  </si>
  <si>
    <t>x-501 to x-504,</t>
  </si>
  <si>
    <t>x-605 to x-615,</t>
  </si>
  <si>
    <t>x-801 to x-815,</t>
  </si>
  <si>
    <t>x-817 to x-823</t>
  </si>
  <si>
    <t>Version 2023-04</t>
  </si>
  <si>
    <t>x-101 to x-104, x-703 to x-720, x-824 to x-826</t>
  </si>
  <si>
    <t>x-701 to x-702 (1995/2008 scheme added pension lump sum contributions)</t>
  </si>
  <si>
    <t>Version 2025-01</t>
  </si>
  <si>
    <t>x-308, x-424, x-505, x-218, x-219, x-823</t>
  </si>
  <si>
    <t>Other changes:</t>
  </si>
  <si>
    <t>The key assumptions underlying the factors have been added on a separate tab called "Assumptions".</t>
  </si>
  <si>
    <t>x-605, x-606</t>
  </si>
  <si>
    <t>Removed LTA tables and set to withdrawn on the factor list</t>
  </si>
  <si>
    <t>Version 2026-01</t>
  </si>
  <si>
    <t>x-201 to x-209, x-301 to x-308</t>
  </si>
  <si>
    <t>Assumptions underlying factors</t>
  </si>
  <si>
    <t>2026 factor review set</t>
  </si>
  <si>
    <t>2023 factor review set</t>
  </si>
  <si>
    <t>Discount rate net of CPI</t>
  </si>
  <si>
    <t>2% pa</t>
  </si>
  <si>
    <t>1.7% pa</t>
  </si>
  <si>
    <t>Discount rate net of post88 GMP</t>
  </si>
  <si>
    <t>2.452% pa</t>
  </si>
  <si>
    <t>2.302% pa</t>
  </si>
  <si>
    <t>Nominal discount rate</t>
  </si>
  <si>
    <t>4.040% pa</t>
  </si>
  <si>
    <t>3.734% pa</t>
  </si>
  <si>
    <t>CPI</t>
  </si>
  <si>
    <t>Post 88 GMP increases</t>
  </si>
  <si>
    <t>1.55% pa</t>
  </si>
  <si>
    <t>1.4% pa</t>
  </si>
  <si>
    <t>RPI</t>
  </si>
  <si>
    <t>2.145% pa</t>
  </si>
  <si>
    <t>3.15% pa pre 2030
2.1% pa post 2030</t>
  </si>
  <si>
    <t>RPI capped at 5% pa</t>
  </si>
  <si>
    <t>n/a</t>
  </si>
  <si>
    <t>Long-term earnings growth</t>
  </si>
  <si>
    <t>3.8% pa</t>
  </si>
  <si>
    <t>Allowance for short term salary increases</t>
  </si>
  <si>
    <t>Nil</t>
  </si>
  <si>
    <t>CARE scheme in-service revaluation</t>
  </si>
  <si>
    <t>3.5% pa</t>
  </si>
  <si>
    <t>Male pensioners</t>
  </si>
  <si>
    <t>102% of S3NMA</t>
  </si>
  <si>
    <t>Female pensioners</t>
  </si>
  <si>
    <t>116% of S3NFA</t>
  </si>
  <si>
    <t>Male pensioners (ill-health)</t>
  </si>
  <si>
    <t xml:space="preserve">151% of S3IMA </t>
  </si>
  <si>
    <t>Female pensioners (ill-health)</t>
  </si>
  <si>
    <t>151% of S3IFA</t>
  </si>
  <si>
    <t>Male dependants</t>
  </si>
  <si>
    <t xml:space="preserve">92% of S3DMA </t>
  </si>
  <si>
    <t>Female dependants</t>
  </si>
  <si>
    <t>100% of S3DFA</t>
  </si>
  <si>
    <t>Future mortality improvements</t>
  </si>
  <si>
    <t>Based on ONS 2022 principal UK population projections</t>
  </si>
  <si>
    <t>Based on ONS 2020 principal UK population projection</t>
  </si>
  <si>
    <t>Year of use</t>
  </si>
  <si>
    <t xml:space="preserve">2024 for most factors. For factors intended to set a member contribution rate that is payable for the duration of a contract, we select a year of use that reflects the cohort of members who could use those factors </t>
  </si>
  <si>
    <t>Proportion of male and female members for unisex factors</t>
  </si>
  <si>
    <t>Members: 30% male, 70% female
Dependants: 70% male, 30% female</t>
  </si>
  <si>
    <t>Expense loading</t>
  </si>
  <si>
    <t>Allowance for short-term dependants’ pensions</t>
  </si>
  <si>
    <t>Normal pension age in the 2015 scheme</t>
  </si>
  <si>
    <t>In line with HMT valuation directions</t>
  </si>
  <si>
    <t>Proportion partnered at retirement</t>
  </si>
  <si>
    <t>Generally in line with 2020 valuation assumptions. 100% for options where the member can purchase additional dependant benefits</t>
  </si>
  <si>
    <t>Age difference between member and partner</t>
  </si>
  <si>
    <t>Male: 3 years older than partner
Female: 3 years younger than partner</t>
  </si>
  <si>
    <t>Rates of ill-health retirement</t>
  </si>
  <si>
    <t>in line with 2020 valuation assumptions</t>
  </si>
  <si>
    <t>Mortality before retirement</t>
  </si>
  <si>
    <t>Rates of leaving service</t>
  </si>
  <si>
    <t>Retirement ages</t>
  </si>
  <si>
    <t>All retirements take place at normal pension age</t>
  </si>
  <si>
    <t>Salary scale for transfers-in</t>
  </si>
  <si>
    <t>Not applicable</t>
  </si>
  <si>
    <t>Allowance for commutation</t>
  </si>
  <si>
    <t xml:space="preserve">Nil, except for mandatory lump sums </t>
  </si>
  <si>
    <t>Factor list</t>
  </si>
  <si>
    <t>Link to Tables</t>
  </si>
  <si>
    <t>Scheme</t>
  </si>
  <si>
    <t>Section</t>
  </si>
  <si>
    <t>Factor Type</t>
  </si>
  <si>
    <t>Gender</t>
  </si>
  <si>
    <t>Factor Age/Period Definition</t>
  </si>
  <si>
    <t>Section Number (x)</t>
  </si>
  <si>
    <t>Series Number</t>
  </si>
  <si>
    <t>Table Reference
(Section-Series Number)</t>
  </si>
  <si>
    <t>Table Reference in Guidance</t>
  </si>
  <si>
    <t>Related Factor Guidance</t>
  </si>
  <si>
    <t>Date Factors Issued to Client</t>
  </si>
  <si>
    <t>Date Factors Implemented (if known)</t>
  </si>
  <si>
    <t>Factor Status</t>
  </si>
  <si>
    <t>Assumption set</t>
  </si>
  <si>
    <t xml:space="preserve">Club - CARE Benefit Adjustment Factors </t>
  </si>
  <si>
    <t>Sending scheme: TPS 2015 or PCSPS 2015</t>
  </si>
  <si>
    <t>Male / female factors</t>
  </si>
  <si>
    <t>Age last birthday at guarantee date</t>
  </si>
  <si>
    <t>0-101</t>
  </si>
  <si>
    <t>Table A1</t>
  </si>
  <si>
    <t>Issued</t>
  </si>
  <si>
    <t>Sending scheme: LGPS 2014</t>
  </si>
  <si>
    <t>0-102</t>
  </si>
  <si>
    <t>Table A2</t>
  </si>
  <si>
    <t>Sending scheme: AFPS 15</t>
  </si>
  <si>
    <t>0-103</t>
  </si>
  <si>
    <t>Table A3</t>
  </si>
  <si>
    <t>Sending scheme: PPS 2015 or FPS 2015</t>
  </si>
  <si>
    <t>0-104</t>
  </si>
  <si>
    <t>Table A4</t>
  </si>
  <si>
    <t>CETV</t>
  </si>
  <si>
    <t>Non-club CETV out Males (normal pension age 60) - 1995 section</t>
  </si>
  <si>
    <t>Male</t>
  </si>
  <si>
    <t>1-201</t>
  </si>
  <si>
    <t>TV1</t>
  </si>
  <si>
    <t>Non-club CETV out Females (normal pension age 60) - 1995 section</t>
  </si>
  <si>
    <t>Female</t>
  </si>
  <si>
    <t>1-202</t>
  </si>
  <si>
    <t>TV2</t>
  </si>
  <si>
    <t>Non-club CETV out Males (normal pension age 65) - 2008 section</t>
  </si>
  <si>
    <t>2-203</t>
  </si>
  <si>
    <t>TV3</t>
  </si>
  <si>
    <t>Females Normal Pension Age 65 (up to age 59) - 2008 section</t>
  </si>
  <si>
    <t>2-204A</t>
  </si>
  <si>
    <t>TV4</t>
  </si>
  <si>
    <t>NHSSS</t>
  </si>
  <si>
    <t>Females Normal Pension Age 65 (age 60 and above) - 2008 section</t>
  </si>
  <si>
    <t>2-204B</t>
  </si>
  <si>
    <t>Males Normal Pension Age 55 -1995 section</t>
  </si>
  <si>
    <t>1-205</t>
  </si>
  <si>
    <t>TV5</t>
  </si>
  <si>
    <t>Females Normal Pension Age 55 -1995 section</t>
  </si>
  <si>
    <t>1-206</t>
  </si>
  <si>
    <t>TV6</t>
  </si>
  <si>
    <t>Males Normal Pension Age 60 -1995 section (Reserved rights factors)</t>
  </si>
  <si>
    <t>1-207</t>
  </si>
  <si>
    <t>TV7</t>
  </si>
  <si>
    <t>Females Normal Pension Age 60 -1995 section (Reserved rights factors)</t>
  </si>
  <si>
    <t>1-208</t>
  </si>
  <si>
    <t>TV8</t>
  </si>
  <si>
    <t>Member and Dependant CETV factors</t>
  </si>
  <si>
    <t>Unisex</t>
  </si>
  <si>
    <t>Years Early</t>
  </si>
  <si>
    <t>0-209</t>
  </si>
  <si>
    <t>TV in (non club)</t>
  </si>
  <si>
    <t>Factors to calculate service credits for male officer members or earnings credits for male practitioner members with an NPA 65</t>
  </si>
  <si>
    <t>Age last birthday at relevant date</t>
  </si>
  <si>
    <t>2-214</t>
  </si>
  <si>
    <t>Table TVIN3</t>
  </si>
  <si>
    <t>Factors to calculate service credits for female officer members or earnings credits for female practitioner members with an NPA 65 under age 60</t>
  </si>
  <si>
    <t>2-215</t>
  </si>
  <si>
    <t>Table TVIN4</t>
  </si>
  <si>
    <t>Factors to calculate service credits for female officer members or earnings credits for female practitioner members with an NPA 65 over age 60</t>
  </si>
  <si>
    <t>2-216</t>
  </si>
  <si>
    <t>Table TVIN5</t>
  </si>
  <si>
    <t>Factors to calculate credits for non-Club incoming transfers</t>
  </si>
  <si>
    <t>Age last birthday</t>
  </si>
  <si>
    <t>0-217</t>
  </si>
  <si>
    <t>Table TVINA</t>
  </si>
  <si>
    <t>30/06/2023 (extended factor table including 66-68 factors issued on 03/10/2023)</t>
  </si>
  <si>
    <t>TV In (non-club)</t>
  </si>
  <si>
    <t>2015 GMP coverage test table</t>
  </si>
  <si>
    <t>0-218</t>
  </si>
  <si>
    <t>x-218</t>
  </si>
  <si>
    <t>NHSPS 1995_2008</t>
  </si>
  <si>
    <t>1995_ 2008 GMP coverage test table</t>
  </si>
  <si>
    <t>x-219</t>
  </si>
  <si>
    <t>1995, 2008</t>
  </si>
  <si>
    <t>PenCE</t>
  </si>
  <si>
    <t>Factors to calculate pensioner cash equivalent on divorce - retirement not on grounds of ill health</t>
  </si>
  <si>
    <t>Unisex, male &amp; female</t>
  </si>
  <si>
    <t>Member's age last birthday at relevant date</t>
  </si>
  <si>
    <t>1-301</t>
  </si>
  <si>
    <t>DIV1</t>
  </si>
  <si>
    <t>Factors to calculate pensioner cash equivalent on divorce - retirement on grounds of ill health</t>
  </si>
  <si>
    <t>1-302</t>
  </si>
  <si>
    <t>DIV2</t>
  </si>
  <si>
    <t>Factor to adjust for supplementary lump sum due at age 55 where pensioners retired from deferred status and are under age 55 at the date of calculation</t>
  </si>
  <si>
    <t>1-303</t>
  </si>
  <si>
    <t>DIV4 and DIV5 Adjustment A</t>
  </si>
  <si>
    <t>0-304</t>
  </si>
  <si>
    <t>0-305</t>
  </si>
  <si>
    <t>Pension Credit</t>
  </si>
  <si>
    <t>Factors to calculate pension credit for ex-partner where NPA attained</t>
  </si>
  <si>
    <t xml:space="preserve">Ex-spouse’s age last birthday at relevant date </t>
  </si>
  <si>
    <t>1-306</t>
  </si>
  <si>
    <t>DIV3</t>
  </si>
  <si>
    <t>Factors to calculate pension credit for ex-partner</t>
  </si>
  <si>
    <t>0-307</t>
  </si>
  <si>
    <t>1-308</t>
  </si>
  <si>
    <t>ERF60ADJ</t>
  </si>
  <si>
    <t>ERF</t>
  </si>
  <si>
    <t>Voluntary early retirement - members of 1995 section (relative to NPA 60) - pension factors</t>
  </si>
  <si>
    <t>Age (complete years &amp; months)</t>
  </si>
  <si>
    <t>1-401</t>
  </si>
  <si>
    <t>ERF1</t>
  </si>
  <si>
    <t>Voluntary early retirement - members of 1995 or 2008 section (relative to NPA 65) - pension factors</t>
  </si>
  <si>
    <t>1-402</t>
  </si>
  <si>
    <t>ERF2</t>
  </si>
  <si>
    <t>Voluntary early retirement - former members of 1995 section with preserved benefits (relative to NPA 60) - pension factors</t>
  </si>
  <si>
    <t>1-403A</t>
  </si>
  <si>
    <t>ERF3(A)</t>
  </si>
  <si>
    <t>Voluntary early retirement - former members of 1995 section with preserved benefits (relative to NPA 60) - adjustment factors</t>
  </si>
  <si>
    <t>Age</t>
  </si>
  <si>
    <t>1-403B</t>
  </si>
  <si>
    <t>ERF3(B)</t>
  </si>
  <si>
    <t>Voluntary early retirement - former members of 1995 section with preserved added years benefits (relative to NPA 65) - pension factors</t>
  </si>
  <si>
    <t>1-404A</t>
  </si>
  <si>
    <t>ERF4(A)</t>
  </si>
  <si>
    <t>Voluntary early retirement - former members of 1995 section with preserved added years benefits (relative to NPA 65) - adjustment factors</t>
  </si>
  <si>
    <t>1-404B</t>
  </si>
  <si>
    <t>ERF4(B)</t>
  </si>
  <si>
    <t xml:space="preserve">2023 factor review set </t>
  </si>
  <si>
    <t>Voluntary early retirement - members of 1995 section - NPA 60 additional pension contracts exercised before 1 April 2011 - pension factors</t>
  </si>
  <si>
    <t>1-405</t>
  </si>
  <si>
    <t>ERF5</t>
  </si>
  <si>
    <t>Voluntary early retirement - members of 1995 or 2008 section - NPA 65 additional pension contracts exercised before 1 April 2011 - pension factors</t>
  </si>
  <si>
    <t>1-406</t>
  </si>
  <si>
    <t>ERF6</t>
  </si>
  <si>
    <t>Voluntary early retirement - members of 1995 section (relative to NPA 60) - lump sum factors</t>
  </si>
  <si>
    <t>1-407</t>
  </si>
  <si>
    <t>ERF7</t>
  </si>
  <si>
    <t>Voluntary early retirement - members of 1995 section with NPA 65 added year's benefits (relative to NPA 65) - lump sum factors</t>
  </si>
  <si>
    <t>1-408</t>
  </si>
  <si>
    <t>ERF8</t>
  </si>
  <si>
    <t>Voluntary early retirement - former members of 1995 section with preserved benefits (relative to NPA 60) - lump sum factors A</t>
  </si>
  <si>
    <t>1-409A</t>
  </si>
  <si>
    <t>ERF9(A)</t>
  </si>
  <si>
    <t>Voluntary early retirement - former members of 1995 section with preserved benefits (relative to NPA 60) - lump sum factors B</t>
  </si>
  <si>
    <t>1-409B</t>
  </si>
  <si>
    <t>ERF9(B)</t>
  </si>
  <si>
    <t>Voluntary early retirement - former members of 1995 section with preserved added years benefits (relative to NPA 65) - lump sum factors C</t>
  </si>
  <si>
    <t>1-410C</t>
  </si>
  <si>
    <t>ERF10(C)</t>
  </si>
  <si>
    <t>Voluntary early retirement - former members of 1995 section with preserved added years benefits (relative to NPA 65) - lump sum factors D</t>
  </si>
  <si>
    <t>1-410D</t>
  </si>
  <si>
    <t>ERF10(D)</t>
  </si>
  <si>
    <t>Voluntary early retirement - members of 2008 section with a mandatory lump sum (relative to NPA 65) - adjustment factors</t>
  </si>
  <si>
    <t>2-411</t>
  </si>
  <si>
    <t>ERF11</t>
  </si>
  <si>
    <t>Voluntary early retirement - members of 1995 section with NPA 55 added years benefits (relative to NPA 55) - pension factors</t>
  </si>
  <si>
    <t>1-412</t>
  </si>
  <si>
    <t>ERF12</t>
  </si>
  <si>
    <t>Voluntary early retirement - members of 1995 section with NPA 55 added years benefits (relative to NPA 55) - lump sum factors</t>
  </si>
  <si>
    <t>1-413</t>
  </si>
  <si>
    <t>ERF13</t>
  </si>
  <si>
    <t>Voluntary early retirement - former members of 1995 section with preserved added years benefits (relative to NPA 55) - pension factors</t>
  </si>
  <si>
    <t>1-414</t>
  </si>
  <si>
    <t>ERF14</t>
  </si>
  <si>
    <t>Voluntary early retirement - former members of 1995 section with preserved benefits (relative to NPA 55) - lump sum factors E</t>
  </si>
  <si>
    <t>1-415E</t>
  </si>
  <si>
    <t>ERF15(E)</t>
  </si>
  <si>
    <t>Voluntary early retirement - former members of 1995 section with preserved benefits (relative to NPA 55) - lump sum factors F</t>
  </si>
  <si>
    <t>1-415F</t>
  </si>
  <si>
    <t>ERF15(F)</t>
  </si>
  <si>
    <t>Time to NPA</t>
  </si>
  <si>
    <t>0-416</t>
  </si>
  <si>
    <t>ERF1_NHSPSS_2015</t>
  </si>
  <si>
    <t>LRF</t>
  </si>
  <si>
    <t>Late retirement - members of 2008 section - purchansed NPA 65 additional pension contracts exercised before 1 April 2011 - pension factors</t>
  </si>
  <si>
    <t>2-417</t>
  </si>
  <si>
    <t>Table LRF1</t>
  </si>
  <si>
    <t>Late retirement - members of 2008 section - purchansed NPA 65 additional pension contracts exercised after 1 April 2011 - pension factors</t>
  </si>
  <si>
    <t>2-418</t>
  </si>
  <si>
    <t>Table LRF2</t>
  </si>
  <si>
    <t>Late retirement - members of 2008 section with a mandatory lump sum (relative to NPA 65) - adjustment factors</t>
  </si>
  <si>
    <t>2-419</t>
  </si>
  <si>
    <t>Table LRF3</t>
  </si>
  <si>
    <t>Benefits payable to member on late retirement - members of 2008 section with a mandatory lump sum (NPA 65)</t>
  </si>
  <si>
    <t>2-420</t>
  </si>
  <si>
    <t>Table LRF4</t>
  </si>
  <si>
    <t>Late retirement - main scheme pension for members retiring from active status - pension factors</t>
  </si>
  <si>
    <t>Time after NPA</t>
  </si>
  <si>
    <t>0-421</t>
  </si>
  <si>
    <t>Table LRF1_NHSPSS_2015</t>
  </si>
  <si>
    <t>Late retirement - additional pension and pension debits for members retiring from active status - pension factors</t>
  </si>
  <si>
    <t>0-422</t>
  </si>
  <si>
    <t>Table LRF2_NHSPSS_2015</t>
  </si>
  <si>
    <t>Late retirement factors - Final Salary, NPA 60 members, Annual Allowance Pension and Lump Sum debits</t>
  </si>
  <si>
    <t>Age/Completed months</t>
  </si>
  <si>
    <t>0-423</t>
  </si>
  <si>
    <t>LRF5</t>
  </si>
  <si>
    <t>Eligibility for actuarially reduced early retirement – factor for applying to the revalued annual GMP at retirement, which is for use in the GMP test, where GMP data is held.</t>
  </si>
  <si>
    <t>1-424</t>
  </si>
  <si>
    <t>ERF16</t>
  </si>
  <si>
    <t>Triv Comm</t>
  </si>
  <si>
    <t xml:space="preserve">Trivial commutation factors </t>
  </si>
  <si>
    <t>1-501</t>
  </si>
  <si>
    <t>TRIV1_NHSPSS_1995 Section</t>
  </si>
  <si>
    <t>2-502</t>
  </si>
  <si>
    <t>TRIV2_NHSPSS_2008 Section</t>
  </si>
  <si>
    <t>Trivial Commutation factors</t>
  </si>
  <si>
    <t>0-503</t>
  </si>
  <si>
    <t>Appendix B</t>
  </si>
  <si>
    <t>Inverse Comm</t>
  </si>
  <si>
    <t>Inverse Commutation Factors</t>
  </si>
  <si>
    <t>1-504</t>
  </si>
  <si>
    <t>INVCOMM1_NHSPSS</t>
  </si>
  <si>
    <t>1-505</t>
  </si>
  <si>
    <t>ADD</t>
  </si>
  <si>
    <t>Scheme Pays LTA</t>
  </si>
  <si>
    <t>Factors to calculate reduction to pension for LTA charges</t>
  </si>
  <si>
    <t>1-605</t>
  </si>
  <si>
    <t>Table SP1</t>
  </si>
  <si>
    <t>Withdrawn</t>
  </si>
  <si>
    <t>0-606</t>
  </si>
  <si>
    <t>Scheme pays AA</t>
  </si>
  <si>
    <t>Factors for calculating annual allowance debit - NPA 60</t>
  </si>
  <si>
    <t>1-607</t>
  </si>
  <si>
    <t>Table SP60</t>
  </si>
  <si>
    <t>Factors for calculating annual allowance debit - NPA 65</t>
  </si>
  <si>
    <t>2-608</t>
  </si>
  <si>
    <t>Table SP65</t>
  </si>
  <si>
    <t>Timing adjustment on ill health retirements - NPA 60</t>
  </si>
  <si>
    <t>Age (years/months)</t>
  </si>
  <si>
    <t>1-609</t>
  </si>
  <si>
    <t>Table TA60</t>
  </si>
  <si>
    <t>Timing adjustment on ill health retirements - NPA 65</t>
  </si>
  <si>
    <t>2-610</t>
  </si>
  <si>
    <t>Table TA65</t>
  </si>
  <si>
    <t>0-611</t>
  </si>
  <si>
    <t>Factors for calculating annual allowance debit - NPA 66</t>
  </si>
  <si>
    <t>0-612</t>
  </si>
  <si>
    <t>Table SP66</t>
  </si>
  <si>
    <t>Factors for calculating annual allowance debit - NPA 67</t>
  </si>
  <si>
    <t>0-613</t>
  </si>
  <si>
    <t>Table SP67</t>
  </si>
  <si>
    <t>Factors for calculating annual allowance debit - NPA 68</t>
  </si>
  <si>
    <t>0-614</t>
  </si>
  <si>
    <t>Table SP68</t>
  </si>
  <si>
    <t>Timing adjustments on ill health retirements - All NPAs</t>
  </si>
  <si>
    <t>Period to NPA (years/months)</t>
  </si>
  <si>
    <t>0-615</t>
  </si>
  <si>
    <t>Table TA1</t>
  </si>
  <si>
    <t>Added pension</t>
  </si>
  <si>
    <t>2015 scheme - Lump sum election, personal and personal and dependant's (single premium £ per £250 AP at date of election)</t>
  </si>
  <si>
    <t>Age when notice of election given</t>
  </si>
  <si>
    <t>0-703</t>
  </si>
  <si>
    <t>Table S</t>
  </si>
  <si>
    <t>1995 / 2008 Scheme - Additional pension - regular contributions elections made after 31.03.2011, personal benefits, NRA 60 (monthly contribution per £250 AP at date of election)</t>
  </si>
  <si>
    <t>Payment period (in years)/Age when notice of election given</t>
  </si>
  <si>
    <t>1-704</t>
  </si>
  <si>
    <t>Table PC60</t>
  </si>
  <si>
    <t>1995 / 2008 Scheme - Additional pension - regular contributions- elections made after 31.3.11, personal and dependant's benefits NRA 60 (monthly contribution per £250 AP at date of election)</t>
  </si>
  <si>
    <t>1-705</t>
  </si>
  <si>
    <t>Table DC60</t>
  </si>
  <si>
    <t>1995 / 2008 Scheme - Additional pension - regular contributions elections made after 31.03.2011, personal benefits, NRA 65 (monthly contribution per £250 AP at date of election)</t>
  </si>
  <si>
    <t>2-706</t>
  </si>
  <si>
    <t>Table PC65</t>
  </si>
  <si>
    <t>1995 / 2008 Scheme - Additional pension - regular contributions- elections made after 31.3.11, personal and dependant's benefits NRA 65 (monthly contribution per £250 AP at date of election)</t>
  </si>
  <si>
    <t>2-707</t>
  </si>
  <si>
    <t>Table DC65</t>
  </si>
  <si>
    <t>1995 / 2008 Scheme - Additional pension - regular contributions elections made on or before 31.03.2011, personal benefits, NRA 60 (monthly contribution per £250 AP at date of election)</t>
  </si>
  <si>
    <t>1-708</t>
  </si>
  <si>
    <t>Table PR60</t>
  </si>
  <si>
    <t>1995 / 2008 Scheme - Additional pension - regular contributions elections made on or before 31.03.2011, personal and dependant's benefits, NRA 60 (monthly contribution per £250 AP at date of election)</t>
  </si>
  <si>
    <t>1-709</t>
  </si>
  <si>
    <t>Table DR60</t>
  </si>
  <si>
    <t>1995 / 2008 Scheme - Additional pension - regular contributions elections made on or before 31.03.2011, personal benefits, NRA 65 (monthly contribution per £250 AP at date of election)</t>
  </si>
  <si>
    <t>2-710</t>
  </si>
  <si>
    <t>Table PR65</t>
  </si>
  <si>
    <t>1995 / 2008 Scheme - Additional pension - regular contributions elections made on or before 31.03.2011, personal and dependant's benefits, NRA 65 (monthly contribution per £250 AP at date of election)</t>
  </si>
  <si>
    <t>2-711</t>
  </si>
  <si>
    <t>Table DR65</t>
  </si>
  <si>
    <t>Regular contribution elections - personal benefits NRA 65 - Monthly contribution (per £250 AP at date of election)</t>
  </si>
  <si>
    <t>0-712</t>
  </si>
  <si>
    <t>Table P65</t>
  </si>
  <si>
    <t>Regular contribution elections - personal benefits NRA 66 - Monthly contribution (per £250 AP at date of election)</t>
  </si>
  <si>
    <t>0-713</t>
  </si>
  <si>
    <t>Table P66</t>
  </si>
  <si>
    <t>Regular contribution elections - personal benefits NRA 67 - Monthly contribution (per £250 AP at date of election)</t>
  </si>
  <si>
    <t>0-714</t>
  </si>
  <si>
    <t>Table P67</t>
  </si>
  <si>
    <t>Regular contribution elections - personal benefits NRA 68 - Monthly contribution (per £250 AP at date of election)</t>
  </si>
  <si>
    <t>0-715</t>
  </si>
  <si>
    <t>Table P68</t>
  </si>
  <si>
    <t>Regular contribution elections - personal  and dependant's  benefits NRA 65 - Monthly contribution (per £250 AP at date of election)</t>
  </si>
  <si>
    <t>0-716</t>
  </si>
  <si>
    <t>Table D65</t>
  </si>
  <si>
    <t>Regular contribution elections - personal  and dependant's  benefits NRA 66 - Monthly contribution (per £250 AP at date of election)</t>
  </si>
  <si>
    <t>0-717</t>
  </si>
  <si>
    <t>Table D66</t>
  </si>
  <si>
    <t>Regular contribution elections - personal  and dependant's  benefits NRA 67 - Monthly contribution (per £250 AP at date of election)</t>
  </si>
  <si>
    <t>0-718</t>
  </si>
  <si>
    <t>Table D67</t>
  </si>
  <si>
    <t>Regular contribution elections - personal  and dependant's  benefits NRA 68 - Monthly contribution (per £250 AP at date of election)</t>
  </si>
  <si>
    <t>0-719</t>
  </si>
  <si>
    <t>Table D68</t>
  </si>
  <si>
    <t>Early retirement reduction buy out</t>
  </si>
  <si>
    <t>Factors for determining ERRBO contributions</t>
  </si>
  <si>
    <t>Complete years at previous 31 March</t>
  </si>
  <si>
    <t>0-720</t>
  </si>
  <si>
    <t>Table in Appendix B</t>
  </si>
  <si>
    <t>Employer cost for a member with NPA 55 leaving on compulsory early retirement for pension payments up to age 55</t>
  </si>
  <si>
    <t>Age in complete years and months</t>
  </si>
  <si>
    <t>1-801</t>
  </si>
  <si>
    <t>Table CER1</t>
  </si>
  <si>
    <t>Employer cost for a member with NPA 55 leaving on compulsory early retirement for enhancement payments after age 55</t>
  </si>
  <si>
    <t>1-802</t>
  </si>
  <si>
    <t>Table CER2</t>
  </si>
  <si>
    <t>Employer cost for a member with NPA 55 leaving on compulsory early retirement for early payment of lump sum</t>
  </si>
  <si>
    <t>Period to NPA in years and complete months</t>
  </si>
  <si>
    <t>1-803</t>
  </si>
  <si>
    <t>Table CER3</t>
  </si>
  <si>
    <t>Employer cost for a member with NPA 60 leaving on compulsory early retirement for pension payments up to age 60</t>
  </si>
  <si>
    <t>1-804</t>
  </si>
  <si>
    <t>Table CER4</t>
  </si>
  <si>
    <t>Employer cost for a member with NPA 60 leaving on compulsory early retirement for enhancement payments after age 60</t>
  </si>
  <si>
    <t>1-805</t>
  </si>
  <si>
    <t>Table CER5</t>
  </si>
  <si>
    <t>Employer cost for a member with NPA 60 leaving on compulsory early retirement for early payment of lump sum</t>
  </si>
  <si>
    <t>1-806</t>
  </si>
  <si>
    <t>Table CER6</t>
  </si>
  <si>
    <t>Employer cost for a member with NPA 65 leaving on compulsory early retirement for pension payments up to age 65</t>
  </si>
  <si>
    <t>2-807</t>
  </si>
  <si>
    <t>Table CER7</t>
  </si>
  <si>
    <t>Employer cost for a member with NPA 65 leaving on compulsory early retirement for early payment of mandatory lump sum</t>
  </si>
  <si>
    <t>2-808</t>
  </si>
  <si>
    <t>Table CER8</t>
  </si>
  <si>
    <t>Employer cost for a member with NPA 55 leaving on compulsory early retirement for members with deferred PI</t>
  </si>
  <si>
    <t>1-809</t>
  </si>
  <si>
    <t>Table CER9</t>
  </si>
  <si>
    <t>Employer cost for a member with NPA 60 leaving on compulsory early retirement for members retiring before age 55 with deferred PI - Pension Factors</t>
  </si>
  <si>
    <t>1-810A</t>
  </si>
  <si>
    <t>Table CER10</t>
  </si>
  <si>
    <t>Employer cost for a member with NPA 60 leaving on compulsory early retirement for members retiring before age 55 with deferred PI - Lump Sum Factors</t>
  </si>
  <si>
    <t>1-810B</t>
  </si>
  <si>
    <t>Employer cost for a member with NPA 55 leaving on compulsory early retirement for members retiring before age 55 with at least one dependant child</t>
  </si>
  <si>
    <t>1-811</t>
  </si>
  <si>
    <t>Table CER11</t>
  </si>
  <si>
    <t>Employer cost for a member with NPA 60 leaving on compulsory early retirement for members retiring before age 55 with at least one dependant child</t>
  </si>
  <si>
    <t>1-812</t>
  </si>
  <si>
    <t>Table CER12</t>
  </si>
  <si>
    <t>Cost for a member leaving on compulsory early retirement - main scheme pension</t>
  </si>
  <si>
    <t>0-813</t>
  </si>
  <si>
    <t>Final Pay</t>
  </si>
  <si>
    <t>Final Pay control factors applicable to members retiring with an immediate pension</t>
  </si>
  <si>
    <t>1-814</t>
  </si>
  <si>
    <t>Table B1</t>
  </si>
  <si>
    <t>Final Pay control factors applicable to members entitled to a deferred pension</t>
  </si>
  <si>
    <t>1-815</t>
  </si>
  <si>
    <t>Table B2</t>
  </si>
  <si>
    <t>Abatement</t>
  </si>
  <si>
    <t>Abatement factors - members of the 1995 section (relative to pension age of 60)</t>
  </si>
  <si>
    <t>Age (completed years &amp; months)</t>
  </si>
  <si>
    <t>1-817</t>
  </si>
  <si>
    <t>Table AB1</t>
  </si>
  <si>
    <t>Abatement factors - members of the 2008 section (relative to pension age of 65)</t>
  </si>
  <si>
    <t>2-818</t>
  </si>
  <si>
    <t>Table AB2</t>
  </si>
  <si>
    <t>Abatement factors - members of the 1995 section - NPA 60 additional pension contracts exercised before 1 April 2011(relative to pension age of 60)</t>
  </si>
  <si>
    <t>1-819</t>
  </si>
  <si>
    <t>Table AB3</t>
  </si>
  <si>
    <t>Abatement factors - members of the 1995 or 2008 section - NPA 65 additional pension contracts exercised before 1 April 2011(relative to pension age of 60)</t>
  </si>
  <si>
    <t>1-820</t>
  </si>
  <si>
    <t>Table AB4</t>
  </si>
  <si>
    <t>Abatement factors - members of the 1995 section with NPA 55 added years benefits</t>
  </si>
  <si>
    <t>1-821</t>
  </si>
  <si>
    <t>Table AB5</t>
  </si>
  <si>
    <t>Abatement factors - members of the 2008 section with mandatory lump sum (relative to pension age of 65)</t>
  </si>
  <si>
    <t>2-822</t>
  </si>
  <si>
    <t>Table AB6</t>
  </si>
  <si>
    <t>Abatement factors - 2015 section</t>
  </si>
  <si>
    <t>0-823</t>
  </si>
  <si>
    <t>Allocation</t>
  </si>
  <si>
    <t>Additional Benefits Payable to the Dependant per £1 Pension Allocated by the Member</t>
  </si>
  <si>
    <t>Age: Member/Dependant</t>
  </si>
  <si>
    <t>0-824</t>
  </si>
  <si>
    <t>1-825</t>
  </si>
  <si>
    <t>Table A</t>
  </si>
  <si>
    <t>1-826</t>
  </si>
  <si>
    <t>Table B</t>
  </si>
  <si>
    <t>1995 / 2008 Scheme - NHS Pension Scheme (S): Actuarial Factors - Factors for use in abatement cases - calculation of earned pension</t>
  </si>
  <si>
    <t>1-827</t>
  </si>
  <si>
    <t>NHS95 AY</t>
  </si>
  <si>
    <t>Data Item</t>
  </si>
  <si>
    <t>Factor Table Information</t>
  </si>
  <si>
    <t>Client</t>
  </si>
  <si>
    <t>Section Number</t>
  </si>
  <si>
    <t>Table Reference</t>
  </si>
  <si>
    <t>Related Factor Table Reference</t>
  </si>
  <si>
    <t>Assumption Set</t>
  </si>
  <si>
    <t>Male / female factor</t>
  </si>
  <si>
    <t>Pension Factor (Factor A)</t>
  </si>
  <si>
    <t>Lump Sum Factor (Factor B)</t>
  </si>
  <si>
    <t>Surviving Partner's Pension Factor (Factor C)</t>
  </si>
  <si>
    <t>Deduction for NI Modification (Factor E)</t>
  </si>
  <si>
    <t>Deduction for NI Modification (Factor F)</t>
  </si>
  <si>
    <t>Lump Sum Factor (Choice Optants only) (Factor B)</t>
  </si>
  <si>
    <t>Surviving Partner's Pension (Factor C)</t>
  </si>
  <si>
    <t>Deduction for NI modification (Factor E)</t>
  </si>
  <si>
    <t>Deduction for NI Modification (Factor †F)</t>
  </si>
  <si>
    <t>Deduction for NI Modification (Factor B)</t>
  </si>
  <si>
    <t>Lump Sum Factor (Factor C)</t>
  </si>
  <si>
    <t>Widow's Pension (Factor D)</t>
  </si>
  <si>
    <t>Lump sum factor (Factor C)</t>
  </si>
  <si>
    <t>Years Early (rounded up)</t>
  </si>
  <si>
    <t>Surviving Partner's Pension Factor (Factor B)</t>
  </si>
  <si>
    <t>Gross Pension of £1 pa</t>
  </si>
  <si>
    <t>Surviving Partner's Pension of £1 pa</t>
  </si>
  <si>
    <t>Accrued TV factor, factor A</t>
  </si>
  <si>
    <t>TVINA factor</t>
  </si>
  <si>
    <t>Member's age next birthday at calculation date (complete years)</t>
  </si>
  <si>
    <t>Appropriate factor</t>
  </si>
  <si>
    <t>29 or under</t>
  </si>
  <si>
    <t>30-39</t>
  </si>
  <si>
    <t>40-49</t>
  </si>
  <si>
    <t>50s or over</t>
  </si>
  <si>
    <t>Gross Pension of £1pa (Factor A)</t>
  </si>
  <si>
    <t>Surviving Partner's Pension of £1pa (Factor B)</t>
  </si>
  <si>
    <t>Deduction for GMP of £1pa - Males (Factor C)</t>
  </si>
  <si>
    <t>Deduction for GMP of £1pa - Females (Factor C)</t>
  </si>
  <si>
    <t>Deduction for NI Modification of £1pa Male Factor (Factor D)</t>
  </si>
  <si>
    <t>Deduction for NI Modification of £1pa Female Factor (Factor D)</t>
  </si>
  <si>
    <t>DIV4: Adjustment A factor for lump sum supplement at age 55</t>
  </si>
  <si>
    <t xml:space="preserve">DIV5: Adjustment B factor </t>
  </si>
  <si>
    <t>Factor A - 1995 Section - Gross pension of £1 pa</t>
  </si>
  <si>
    <t>Factor B - 1995 Section - Lump Sum of £1</t>
  </si>
  <si>
    <t>Factor C - 2008 Section - Gross Pension of £1 pa</t>
  </si>
  <si>
    <t>Factor</t>
  </si>
  <si>
    <t>Value</t>
  </si>
  <si>
    <t>Age/Months</t>
  </si>
  <si>
    <t>Pension</t>
  </si>
  <si>
    <t>Years/Months Early</t>
  </si>
  <si>
    <t>Years/Months Late</t>
  </si>
  <si>
    <t>Former contributing member</t>
  </si>
  <si>
    <t>Dependant</t>
  </si>
  <si>
    <t>Addition</t>
  </si>
  <si>
    <t>Related Factor Table Guidance</t>
  </si>
  <si>
    <t>Annual allowance debit factor per £1 of pension pa</t>
  </si>
  <si>
    <t>Annual allowance debit factor per £1 of lump sum</t>
  </si>
  <si>
    <t>Personal</t>
  </si>
  <si>
    <t>Personal and dependant's</t>
  </si>
  <si>
    <t>Payment period 1 year</t>
  </si>
  <si>
    <t>Payment period 2 years</t>
  </si>
  <si>
    <t>Payment period 3 years</t>
  </si>
  <si>
    <t>Payment period 4 years</t>
  </si>
  <si>
    <t>Payment period 5 years</t>
  </si>
  <si>
    <t>Payment period 6 years</t>
  </si>
  <si>
    <t>Payment period 7 years</t>
  </si>
  <si>
    <t>Payment period 8 years</t>
  </si>
  <si>
    <t>Payment period 9 years</t>
  </si>
  <si>
    <t>Payment period 10 years</t>
  </si>
  <si>
    <t>Payment period 11 years</t>
  </si>
  <si>
    <t>Payment period 12 years</t>
  </si>
  <si>
    <t>Payment period 13 years</t>
  </si>
  <si>
    <t>Payment period 14 years</t>
  </si>
  <si>
    <t>Payment period 15 years</t>
  </si>
  <si>
    <t>Payment period 16 years</t>
  </si>
  <si>
    <t>Payment period 17 years</t>
  </si>
  <si>
    <t>Payment period 18 years</t>
  </si>
  <si>
    <t>Payment period 19 years</t>
  </si>
  <si>
    <t>Payment period 20 years</t>
  </si>
  <si>
    <t>Contribution rate (% of pay) to secure RRA for service after commencement of ERRBO contributions equal to - NPA-1</t>
  </si>
  <si>
    <t>Contribution rate (% of pay) to secure RRA for service after commencement of ERRBO contributions equal to - NPA-2</t>
  </si>
  <si>
    <t>Contribution rate (% of pay) to secure RRA for service after commencement of ERRBO contributions equal to - NPA-3</t>
  </si>
  <si>
    <t>Pension Factor</t>
  </si>
  <si>
    <t>Lump Sum Factor</t>
  </si>
  <si>
    <t>99+</t>
  </si>
  <si>
    <t>90+</t>
  </si>
  <si>
    <t>NPA</t>
  </si>
  <si>
    <t>Voluntary early retirement – main scheme pension and additional pension – pension factors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</si>
</sst>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0"/>
  </numFmts>
  <fonts count="39" x14ac:knownFonts="1">
    <font>
      <sz val="10"/>
      <name val="Arial"/>
      <family val="2"/>
    </font>
    <font>
      <sz val="11"/>
      <color theme="1"/>
      <name val="Arial"/>
      <family val="2"/>
      <scheme val="minor"/>
    </font>
    <font>
      <b/>
      <sz val="12"/>
      <name val="Arial"/>
      <family val="2"/>
    </font>
    <font>
      <sz val="12"/>
      <color theme="8"/>
      <name val="Arial"/>
      <family val="2"/>
    </font>
    <font>
      <sz val="12"/>
      <color rgb="FF000000"/>
      <name val="Arial"/>
      <family val="2"/>
    </font>
    <font>
      <b/>
      <sz val="12"/>
      <color rgb="FF000000"/>
      <name val="Arial"/>
      <family val="2"/>
    </font>
    <font>
      <sz val="12"/>
      <color theme="9"/>
      <name val="Arial"/>
      <family val="2"/>
    </font>
    <font>
      <sz val="10"/>
      <name val="Arial"/>
      <family val="2"/>
    </font>
    <font>
      <b/>
      <sz val="11"/>
      <color rgb="FFFA7D00"/>
      <name val="Arial"/>
      <family val="2"/>
      <scheme val="minor"/>
    </font>
    <font>
      <i/>
      <sz val="11"/>
      <color rgb="FF7F7F7F"/>
      <name val="Arial"/>
      <family val="2"/>
      <scheme val="minor"/>
    </font>
    <font>
      <sz val="11"/>
      <color theme="9" tint="0.39994506668294322"/>
      <name val="Arial"/>
      <family val="2"/>
      <scheme val="minor"/>
    </font>
    <font>
      <sz val="10"/>
      <color theme="0"/>
      <name val="Arial"/>
      <family val="2"/>
    </font>
    <font>
      <sz val="18"/>
      <color theme="3"/>
      <name val="Arial"/>
      <family val="2"/>
      <scheme val="major"/>
    </font>
    <font>
      <b/>
      <sz val="15"/>
      <color theme="3"/>
      <name val="Arial"/>
      <family val="2"/>
    </font>
    <font>
      <b/>
      <sz val="13"/>
      <color theme="3"/>
      <name val="Arial"/>
      <family val="2"/>
    </font>
    <font>
      <b/>
      <sz val="11"/>
      <color theme="3"/>
      <name val="Arial"/>
      <family val="2"/>
    </font>
    <font>
      <sz val="12"/>
      <color rgb="FF006100"/>
      <name val="Arial"/>
      <family val="2"/>
    </font>
    <font>
      <sz val="12"/>
      <color rgb="FF9C0006"/>
      <name val="Arial"/>
      <family val="2"/>
    </font>
    <font>
      <b/>
      <sz val="12"/>
      <color rgb="FF3F3F3F"/>
      <name val="Arial"/>
      <family val="2"/>
    </font>
    <font>
      <sz val="12"/>
      <color rgb="FFFA7D00"/>
      <name val="Arial"/>
      <family val="2"/>
    </font>
    <font>
      <b/>
      <sz val="12"/>
      <color theme="0"/>
      <name val="Arial"/>
      <family val="2"/>
    </font>
    <font>
      <sz val="12"/>
      <color rgb="FFFF0000"/>
      <name val="Arial"/>
      <family val="2"/>
    </font>
    <font>
      <b/>
      <sz val="12"/>
      <color theme="1"/>
      <name val="Arial"/>
      <family val="2"/>
    </font>
    <font>
      <sz val="12"/>
      <color theme="7"/>
      <name val="Arial"/>
      <family val="2"/>
    </font>
    <font>
      <sz val="12"/>
      <color theme="6"/>
      <name val="Arial"/>
      <family val="2"/>
    </font>
    <font>
      <u/>
      <sz val="10"/>
      <color theme="10"/>
      <name val="Arial"/>
      <family val="2"/>
    </font>
    <font>
      <sz val="12"/>
      <color theme="3"/>
      <name val="Arial"/>
      <family val="2"/>
    </font>
    <font>
      <b/>
      <sz val="16"/>
      <color rgb="FF000000"/>
      <name val="Arial"/>
      <family val="2"/>
    </font>
    <font>
      <b/>
      <sz val="12"/>
      <color rgb="FF00635B"/>
      <name val="Arial"/>
      <family val="2"/>
    </font>
    <font>
      <b/>
      <sz val="10"/>
      <color rgb="FF808080"/>
      <name val="Arial"/>
      <family val="2"/>
    </font>
    <font>
      <sz val="10"/>
      <color rgb="FF808080"/>
      <name val="Arial"/>
      <family val="2"/>
    </font>
    <font>
      <i/>
      <sz val="10"/>
      <color rgb="FF808080"/>
      <name val="Arial"/>
      <family val="2"/>
    </font>
    <font>
      <u/>
      <sz val="10"/>
      <color rgb="FF0070C0"/>
      <name val="Arial"/>
      <family val="2"/>
    </font>
    <font>
      <b/>
      <sz val="10"/>
      <name val="Arial"/>
      <family val="2"/>
    </font>
    <font>
      <b/>
      <sz val="10"/>
      <color rgb="FF000000"/>
      <name val="Arial"/>
      <family val="2"/>
    </font>
    <font>
      <sz val="10"/>
      <color rgb="FF000000"/>
      <name val="Arial"/>
      <family val="2"/>
    </font>
    <font>
      <sz val="8"/>
      <name val="Arial"/>
      <family val="2"/>
    </font>
    <font>
      <b/>
      <sz val="10"/>
      <color rgb="FF757171"/>
      <name val="Arial"/>
      <family val="2"/>
    </font>
    <font>
      <sz val="10"/>
      <color rgb="FF757171"/>
      <name val="Arial"/>
      <family val="2"/>
    </font>
  </fonts>
  <fills count="17">
    <fill>
      <patternFill patternType="none"/>
    </fill>
    <fill>
      <patternFill patternType="gray125"/>
    </fill>
    <fill>
      <patternFill patternType="solid">
        <fgColor theme="9"/>
        <bgColor indexed="64"/>
      </patternFill>
    </fill>
    <fill>
      <patternFill patternType="solid">
        <fgColor theme="8" tint="0.59999389629810485"/>
        <bgColor indexed="64"/>
      </patternFill>
    </fill>
    <fill>
      <patternFill patternType="solid">
        <fgColor theme="4" tint="0.499984740745262"/>
        <bgColor indexed="64"/>
      </patternFill>
    </fill>
    <fill>
      <patternFill patternType="solid">
        <fgColor rgb="FFF2F2F2"/>
      </patternFill>
    </fill>
    <fill>
      <patternFill patternType="solid">
        <fgColor theme="4" tint="0.79998168889431442"/>
        <bgColor indexed="65"/>
      </patternFill>
    </fill>
    <fill>
      <patternFill patternType="solid">
        <fgColor theme="4" tint="0.59999389629810485"/>
        <bgColor indexed="65"/>
      </patternFill>
    </fill>
    <fill>
      <patternFill patternType="solid">
        <fgColor rgb="FFC6EFCE"/>
      </patternFill>
    </fill>
    <fill>
      <patternFill patternType="solid">
        <fgColor rgb="FFFFC7CE"/>
      </patternFill>
    </fill>
    <fill>
      <patternFill patternType="solid">
        <fgColor rgb="FFA5A5A5"/>
      </patternFill>
    </fill>
    <fill>
      <patternFill patternType="solid">
        <fgColor theme="2" tint="0.59999389629810485"/>
        <bgColor indexed="64"/>
      </patternFill>
    </fill>
    <fill>
      <patternFill patternType="solid">
        <fgColor theme="4" tint="0.59999389629810485"/>
        <bgColor indexed="64"/>
      </patternFill>
    </fill>
    <fill>
      <patternFill patternType="solid">
        <fgColor rgb="FFE3E3E3"/>
        <bgColor rgb="FF000000"/>
      </patternFill>
    </fill>
    <fill>
      <patternFill patternType="solid">
        <fgColor rgb="FFF7F7F7"/>
        <bgColor rgb="FF000000"/>
      </patternFill>
    </fill>
    <fill>
      <patternFill patternType="solid">
        <fgColor rgb="FFD9D9D9"/>
        <bgColor rgb="FF000000"/>
      </patternFill>
    </fill>
    <fill>
      <patternFill patternType="solid">
        <fgColor rgb="FFEDEDED"/>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2">
    <xf numFmtId="0" fontId="0" fillId="0" borderId="0" applyNumberFormat="0" applyFill="0" applyBorder="0" applyAlignment="0" applyProtection="0"/>
    <xf numFmtId="0" fontId="8" fillId="5" borderId="2" applyNumberFormat="0" applyAlignment="0" applyProtection="0"/>
    <xf numFmtId="0" fontId="9" fillId="0" borderId="0" applyNumberFormat="0" applyFill="0" applyBorder="0" applyAlignment="0" applyProtection="0"/>
    <xf numFmtId="0" fontId="1" fillId="6" borderId="0" applyNumberFormat="0" applyBorder="0" applyAlignment="0" applyProtection="0"/>
    <xf numFmtId="0" fontId="1" fillId="7" borderId="0" applyNumberFormat="0" applyBorder="0" applyAlignment="0" applyProtection="0"/>
    <xf numFmtId="9" fontId="7" fillId="0" borderId="0" applyFont="0" applyFill="0" applyBorder="0" applyAlignment="0" applyProtection="0"/>
    <xf numFmtId="0" fontId="10" fillId="0" borderId="2" applyNumberFormat="0" applyAlignment="0" applyProtection="0"/>
    <xf numFmtId="0" fontId="11" fillId="2" borderId="3" applyNumberFormat="0" applyAlignment="0" applyProtection="0"/>
    <xf numFmtId="0" fontId="12" fillId="0" borderId="0" applyNumberFormat="0" applyFill="0" applyBorder="0" applyAlignment="0" applyProtection="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16" fillId="8" borderId="0" applyNumberFormat="0" applyBorder="0" applyAlignment="0" applyProtection="0"/>
    <xf numFmtId="0" fontId="17" fillId="9" borderId="0" applyNumberFormat="0" applyBorder="0" applyAlignment="0" applyProtection="0"/>
    <xf numFmtId="0" fontId="7" fillId="0" borderId="0"/>
    <xf numFmtId="0" fontId="18" fillId="5" borderId="7" applyNumberFormat="0" applyAlignment="0" applyProtection="0"/>
    <xf numFmtId="0" fontId="19" fillId="0" borderId="8" applyNumberFormat="0" applyFill="0" applyAlignment="0" applyProtection="0"/>
    <xf numFmtId="0" fontId="20" fillId="10" borderId="9" applyNumberFormat="0" applyAlignment="0" applyProtection="0"/>
    <xf numFmtId="0" fontId="21" fillId="0" borderId="0" applyNumberFormat="0" applyFill="0" applyBorder="0" applyAlignment="0" applyProtection="0"/>
    <xf numFmtId="0" fontId="22" fillId="0" borderId="10" applyNumberFormat="0" applyFill="0" applyAlignment="0" applyProtection="0"/>
    <xf numFmtId="0" fontId="4" fillId="0" borderId="1">
      <alignment horizontal="left" vertical="top" wrapText="1"/>
    </xf>
    <xf numFmtId="0" fontId="6" fillId="0" borderId="1">
      <alignment horizontal="left" vertical="top" wrapText="1"/>
    </xf>
    <xf numFmtId="0" fontId="24" fillId="0" borderId="1">
      <alignment horizontal="left" vertical="top" wrapText="1"/>
    </xf>
    <xf numFmtId="0" fontId="26" fillId="0" borderId="1">
      <alignment horizontal="left" vertical="top" wrapText="1"/>
    </xf>
    <xf numFmtId="0" fontId="3" fillId="0" borderId="1">
      <alignment horizontal="left" vertical="top" wrapText="1"/>
    </xf>
    <xf numFmtId="0" fontId="2" fillId="4" borderId="1">
      <alignment horizontal="left" vertical="top" wrapText="1"/>
    </xf>
    <xf numFmtId="0" fontId="22" fillId="0" borderId="1">
      <alignment horizontal="left" vertical="top" wrapText="1"/>
    </xf>
    <xf numFmtId="0" fontId="23" fillId="0" borderId="1">
      <alignment horizontal="left" vertical="top" wrapText="1"/>
    </xf>
    <xf numFmtId="0" fontId="25" fillId="0" borderId="0" applyNumberFormat="0" applyFill="0" applyBorder="0" applyAlignment="0" applyProtection="0"/>
    <xf numFmtId="0" fontId="32" fillId="0" borderId="0" applyNumberFormat="0" applyFill="0" applyBorder="0" applyAlignment="0" applyProtection="0"/>
    <xf numFmtId="0" fontId="7" fillId="0" borderId="0"/>
  </cellStyleXfs>
  <cellXfs count="100">
    <xf numFmtId="0" fontId="0" fillId="0" borderId="0" xfId="0"/>
    <xf numFmtId="0" fontId="4" fillId="0" borderId="0" xfId="0" applyFont="1"/>
    <xf numFmtId="0" fontId="27" fillId="0" borderId="0" xfId="0" applyFont="1"/>
    <xf numFmtId="0" fontId="28" fillId="0" borderId="0" xfId="0" applyFont="1"/>
    <xf numFmtId="0" fontId="4" fillId="0" borderId="0" xfId="0" applyFont="1" applyAlignment="1">
      <alignment wrapText="1"/>
    </xf>
    <xf numFmtId="0" fontId="28" fillId="0" borderId="0" xfId="0" applyFont="1" applyAlignment="1">
      <alignment wrapText="1"/>
    </xf>
    <xf numFmtId="0" fontId="5" fillId="0" borderId="0" xfId="0" applyFont="1" applyAlignment="1">
      <alignment wrapText="1"/>
    </xf>
    <xf numFmtId="0" fontId="4" fillId="0" borderId="14" xfId="0" applyFont="1" applyBorder="1"/>
    <xf numFmtId="0" fontId="4" fillId="0" borderId="12" xfId="0" applyFont="1" applyBorder="1"/>
    <xf numFmtId="0" fontId="4" fillId="0" borderId="12" xfId="0" applyFont="1" applyBorder="1" applyAlignment="1">
      <alignment wrapText="1"/>
    </xf>
    <xf numFmtId="0" fontId="4" fillId="0" borderId="16" xfId="0" applyFont="1" applyBorder="1" applyAlignment="1">
      <alignment wrapText="1"/>
    </xf>
    <xf numFmtId="0" fontId="27" fillId="0" borderId="0" xfId="0" applyFont="1" applyAlignment="1">
      <alignment horizontal="left" indent="1"/>
    </xf>
    <xf numFmtId="0" fontId="4" fillId="0" borderId="0" xfId="0" applyFont="1" applyAlignment="1">
      <alignment horizontal="left" indent="1"/>
    </xf>
    <xf numFmtId="0" fontId="5" fillId="0" borderId="0" xfId="0" applyFont="1" applyAlignment="1">
      <alignment horizontal="left" indent="1"/>
    </xf>
    <xf numFmtId="0" fontId="4" fillId="11" borderId="0" xfId="0" applyFont="1" applyFill="1" applyAlignment="1">
      <alignment horizontal="left" indent="1"/>
    </xf>
    <xf numFmtId="0" fontId="4" fillId="12" borderId="0" xfId="0" applyFont="1" applyFill="1" applyAlignment="1">
      <alignment horizontal="left" indent="1"/>
    </xf>
    <xf numFmtId="0" fontId="4" fillId="3" borderId="0" xfId="0" applyFont="1" applyFill="1" applyAlignment="1">
      <alignment horizontal="left" indent="1"/>
    </xf>
    <xf numFmtId="0" fontId="5" fillId="0" borderId="13" xfId="0" applyFont="1" applyBorder="1" applyAlignment="1">
      <alignment horizontal="left" indent="1"/>
    </xf>
    <xf numFmtId="0" fontId="4" fillId="0" borderId="11" xfId="0" applyFont="1" applyBorder="1" applyAlignment="1">
      <alignment horizontal="left" indent="1"/>
    </xf>
    <xf numFmtId="0" fontId="4" fillId="0" borderId="15" xfId="0" applyFont="1" applyBorder="1" applyAlignment="1">
      <alignment horizontal="left" indent="1"/>
    </xf>
    <xf numFmtId="0" fontId="27" fillId="0" borderId="0" xfId="0" applyFont="1" applyAlignment="1"/>
    <xf numFmtId="0" fontId="4" fillId="0" borderId="0" xfId="0" applyFont="1" applyAlignment="1"/>
    <xf numFmtId="0" fontId="28" fillId="0" borderId="0" xfId="0" applyFont="1" applyAlignment="1"/>
    <xf numFmtId="0" fontId="32" fillId="0" borderId="0" xfId="30"/>
    <xf numFmtId="0" fontId="0" fillId="0" borderId="0" xfId="0" applyAlignment="1">
      <alignment wrapText="1"/>
    </xf>
    <xf numFmtId="0" fontId="5" fillId="0" borderId="0" xfId="0" applyFont="1" applyAlignment="1"/>
    <xf numFmtId="0" fontId="5" fillId="0" borderId="0" xfId="0" applyFont="1" applyBorder="1" applyAlignment="1">
      <alignment horizontal="left" indent="1"/>
    </xf>
    <xf numFmtId="0" fontId="4" fillId="0" borderId="0" xfId="0" applyFont="1" applyBorder="1"/>
    <xf numFmtId="0" fontId="4" fillId="0" borderId="0" xfId="0" applyFont="1" applyBorder="1" applyAlignment="1">
      <alignment horizontal="left" indent="1"/>
    </xf>
    <xf numFmtId="0" fontId="4" fillId="0" borderId="0" xfId="0" applyFont="1" applyBorder="1" applyAlignment="1">
      <alignment wrapText="1"/>
    </xf>
    <xf numFmtId="0" fontId="5" fillId="0" borderId="0" xfId="0" applyFont="1"/>
    <xf numFmtId="14" fontId="4" fillId="0" borderId="0" xfId="0" applyNumberFormat="1" applyFont="1"/>
    <xf numFmtId="0" fontId="35" fillId="0" borderId="0" xfId="0" applyFont="1"/>
    <xf numFmtId="14" fontId="35" fillId="0" borderId="0" xfId="0" applyNumberFormat="1" applyFont="1"/>
    <xf numFmtId="0" fontId="33" fillId="0" borderId="0" xfId="0" applyFont="1"/>
    <xf numFmtId="0" fontId="35" fillId="0" borderId="0" xfId="0" applyFont="1" applyAlignment="1">
      <alignment wrapText="1"/>
    </xf>
    <xf numFmtId="14" fontId="35" fillId="0" borderId="0" xfId="0" applyNumberFormat="1" applyFont="1" applyAlignment="1">
      <alignment wrapText="1"/>
    </xf>
    <xf numFmtId="0" fontId="34" fillId="0" borderId="0" xfId="0" applyFont="1" applyAlignment="1">
      <alignment wrapText="1"/>
    </xf>
    <xf numFmtId="0" fontId="35" fillId="0" borderId="0" xfId="0" applyFont="1" applyAlignment="1"/>
    <xf numFmtId="0" fontId="34" fillId="0" borderId="0" xfId="0" applyFont="1" applyAlignment="1"/>
    <xf numFmtId="0" fontId="0" fillId="0" borderId="0" xfId="0" applyFill="1"/>
    <xf numFmtId="0" fontId="0" fillId="0" borderId="0" xfId="0" applyFill="1" applyAlignment="1">
      <alignment wrapText="1"/>
    </xf>
    <xf numFmtId="1" fontId="0" fillId="0" borderId="0" xfId="0" applyNumberFormat="1" applyFill="1" applyAlignment="1">
      <alignment horizontal="center"/>
    </xf>
    <xf numFmtId="0" fontId="0" fillId="0" borderId="0" xfId="0" applyFill="1" applyAlignment="1">
      <alignment horizontal="center"/>
    </xf>
    <xf numFmtId="164" fontId="0" fillId="0" borderId="0" xfId="0" applyNumberFormat="1" applyFill="1" applyAlignment="1">
      <alignment horizontal="center"/>
    </xf>
    <xf numFmtId="2" fontId="0" fillId="0" borderId="0" xfId="0" applyNumberFormat="1" applyFill="1" applyAlignment="1">
      <alignment horizontal="center"/>
    </xf>
    <xf numFmtId="0" fontId="0" fillId="0" borderId="0" xfId="0" applyFill="1" applyAlignment="1">
      <alignment horizontal="centerContinuous" wrapText="1"/>
    </xf>
    <xf numFmtId="10" fontId="0" fillId="0" borderId="0" xfId="0" applyNumberFormat="1" applyFill="1" applyAlignment="1">
      <alignment horizontal="center"/>
    </xf>
    <xf numFmtId="14" fontId="0" fillId="0" borderId="0" xfId="0" applyNumberFormat="1" applyFill="1" applyAlignment="1">
      <alignment horizontal="centerContinuous" wrapText="1"/>
    </xf>
    <xf numFmtId="15" fontId="0" fillId="0" borderId="0" xfId="0" applyNumberFormat="1" applyFill="1" applyAlignment="1">
      <alignment horizontal="centerContinuous" wrapText="1"/>
    </xf>
    <xf numFmtId="0" fontId="34" fillId="0" borderId="0" xfId="0" applyFont="1" applyFill="1" applyAlignment="1"/>
    <xf numFmtId="0" fontId="35" fillId="0" borderId="0" xfId="0" applyFont="1" applyFill="1" applyAlignment="1"/>
    <xf numFmtId="0" fontId="35" fillId="0" borderId="0" xfId="0" applyFont="1" applyFill="1" applyAlignment="1">
      <alignment wrapText="1"/>
    </xf>
    <xf numFmtId="0" fontId="0" fillId="0" borderId="0" xfId="0" applyFill="1" applyAlignment="1">
      <alignment horizontal="centerContinuous"/>
    </xf>
    <xf numFmtId="1" fontId="33" fillId="0" borderId="0" xfId="0" applyNumberFormat="1" applyFont="1" applyFill="1" applyAlignment="1">
      <alignment horizontal="center" vertical="center" wrapText="1"/>
    </xf>
    <xf numFmtId="0" fontId="33" fillId="0" borderId="0" xfId="0" applyFont="1" applyAlignment="1">
      <alignment vertical="center" wrapText="1"/>
    </xf>
    <xf numFmtId="0" fontId="33" fillId="0" borderId="0" xfId="0" applyFont="1" applyFill="1" applyAlignment="1">
      <alignment horizontal="center" vertical="center" wrapText="1"/>
    </xf>
    <xf numFmtId="10" fontId="33" fillId="0" borderId="0" xfId="0" applyNumberFormat="1" applyFont="1" applyFill="1" applyAlignment="1">
      <alignment horizontal="center" vertical="center" wrapText="1"/>
    </xf>
    <xf numFmtId="0" fontId="32" fillId="0" borderId="0" xfId="30" applyAlignment="1">
      <alignment vertical="center" wrapText="1"/>
    </xf>
    <xf numFmtId="0" fontId="35" fillId="0" borderId="0" xfId="0" applyFont="1" applyAlignment="1">
      <alignment vertical="center" wrapText="1"/>
    </xf>
    <xf numFmtId="0" fontId="35" fillId="0" borderId="0" xfId="0" applyFont="1" applyAlignment="1">
      <alignment horizontal="left" vertical="center" wrapText="1"/>
    </xf>
    <xf numFmtId="14" fontId="35" fillId="0" borderId="0" xfId="0" applyNumberFormat="1" applyFont="1" applyAlignment="1">
      <alignment vertical="center" wrapText="1"/>
    </xf>
    <xf numFmtId="0" fontId="29" fillId="13" borderId="0" xfId="0" applyFont="1" applyFill="1" applyAlignment="1">
      <alignment horizontal="left" vertical="center" wrapText="1"/>
    </xf>
    <xf numFmtId="0" fontId="30" fillId="14" borderId="0" xfId="0" applyFont="1" applyFill="1" applyAlignment="1">
      <alignment horizontal="centerContinuous" vertical="center" wrapText="1"/>
    </xf>
    <xf numFmtId="0" fontId="30" fillId="14" borderId="0" xfId="0" applyFont="1" applyFill="1" applyAlignment="1">
      <alignment horizontal="left" vertical="center" wrapText="1"/>
    </xf>
    <xf numFmtId="0" fontId="30" fillId="15" borderId="0" xfId="0" applyFont="1" applyFill="1" applyAlignment="1">
      <alignment horizontal="left" vertical="center" wrapText="1"/>
    </xf>
    <xf numFmtId="0" fontId="30" fillId="16" borderId="0" xfId="0" applyFont="1" applyFill="1" applyAlignment="1">
      <alignment horizontal="centerContinuous" vertical="center" wrapText="1"/>
    </xf>
    <xf numFmtId="0" fontId="31" fillId="16" borderId="0" xfId="0" applyFont="1" applyFill="1" applyAlignment="1">
      <alignment horizontal="left" vertical="center" wrapText="1"/>
    </xf>
    <xf numFmtId="0" fontId="30" fillId="13" borderId="0" xfId="0" applyFont="1" applyFill="1" applyAlignment="1">
      <alignment horizontal="left" vertical="center" wrapText="1"/>
    </xf>
    <xf numFmtId="0" fontId="31" fillId="14" borderId="0" xfId="0" applyFont="1" applyFill="1" applyAlignment="1">
      <alignment horizontal="left" vertical="center" wrapText="1"/>
    </xf>
    <xf numFmtId="15" fontId="31" fillId="14" borderId="0" xfId="0" applyNumberFormat="1" applyFont="1" applyFill="1" applyAlignment="1">
      <alignment horizontal="left" vertical="center" wrapText="1"/>
    </xf>
    <xf numFmtId="0" fontId="29" fillId="13" borderId="0" xfId="0" applyFont="1" applyFill="1"/>
    <xf numFmtId="0" fontId="30" fillId="14" borderId="0" xfId="0" applyFont="1" applyFill="1"/>
    <xf numFmtId="0" fontId="30" fillId="15" borderId="0" xfId="0" applyFont="1" applyFill="1" applyAlignment="1">
      <alignment vertical="top" wrapText="1"/>
    </xf>
    <xf numFmtId="0" fontId="30" fillId="16" borderId="0" xfId="0" applyFont="1" applyFill="1"/>
    <xf numFmtId="0" fontId="30" fillId="13" borderId="0" xfId="0" applyFont="1" applyFill="1"/>
    <xf numFmtId="0" fontId="30" fillId="14" borderId="0" xfId="0" applyFont="1" applyFill="1" applyAlignment="1">
      <alignment wrapText="1"/>
    </xf>
    <xf numFmtId="0" fontId="30" fillId="15" borderId="0" xfId="0" applyFont="1" applyFill="1"/>
    <xf numFmtId="14" fontId="30" fillId="16" borderId="0" xfId="0" applyNumberFormat="1" applyFont="1" applyFill="1"/>
    <xf numFmtId="0" fontId="29" fillId="15" borderId="0" xfId="0" applyFont="1" applyFill="1"/>
    <xf numFmtId="0" fontId="30" fillId="16" borderId="0" xfId="0" applyFont="1" applyFill="1" applyAlignment="1">
      <alignment wrapText="1"/>
    </xf>
    <xf numFmtId="14" fontId="30" fillId="14" borderId="0" xfId="0" applyNumberFormat="1" applyFont="1" applyFill="1"/>
    <xf numFmtId="0" fontId="37" fillId="15" borderId="0" xfId="0" applyFont="1" applyFill="1"/>
    <xf numFmtId="0" fontId="38" fillId="16" borderId="0" xfId="0" applyFont="1" applyFill="1"/>
    <xf numFmtId="0" fontId="38" fillId="13" borderId="0" xfId="0" applyFont="1" applyFill="1"/>
    <xf numFmtId="0" fontId="38" fillId="14" borderId="0" xfId="0" applyFont="1" applyFill="1"/>
    <xf numFmtId="0" fontId="38" fillId="15" borderId="0" xfId="0" applyFont="1" applyFill="1"/>
    <xf numFmtId="0" fontId="38" fillId="16" borderId="0" xfId="0" applyFont="1" applyFill="1" applyAlignment="1">
      <alignment wrapText="1"/>
    </xf>
    <xf numFmtId="14" fontId="38" fillId="14" borderId="0" xfId="0" applyNumberFormat="1" applyFont="1" applyFill="1" applyAlignment="1">
      <alignment horizontal="right"/>
    </xf>
    <xf numFmtId="0" fontId="37" fillId="13" borderId="0" xfId="0" applyFont="1" applyFill="1"/>
    <xf numFmtId="0" fontId="38" fillId="16" borderId="0" xfId="0" applyFont="1" applyFill="1" applyAlignment="1">
      <alignment horizontal="left" vertical="top" wrapText="1"/>
    </xf>
    <xf numFmtId="0" fontId="38" fillId="16" borderId="0" xfId="0" applyFont="1" applyFill="1" applyAlignment="1">
      <alignment horizontal="left" wrapText="1"/>
    </xf>
    <xf numFmtId="14" fontId="35" fillId="0" borderId="0" xfId="0" applyNumberFormat="1" applyFont="1" applyFill="1" applyAlignment="1"/>
    <xf numFmtId="0" fontId="38" fillId="16" borderId="0" xfId="0" applyFont="1" applyFill="1" applyAlignment="1"/>
    <xf numFmtId="0" fontId="38" fillId="14" borderId="0" xfId="0" applyFont="1" applyFill="1" applyAlignment="1"/>
    <xf numFmtId="0" fontId="0" fillId="0" borderId="0" xfId="0" applyAlignment="1"/>
    <xf numFmtId="0" fontId="30" fillId="15" borderId="0" xfId="0" applyFont="1" applyFill="1" applyAlignment="1"/>
    <xf numFmtId="0" fontId="30" fillId="16" borderId="0" xfId="0" applyFont="1" applyFill="1" applyAlignment="1"/>
    <xf numFmtId="0" fontId="30" fillId="13" borderId="0" xfId="0" applyFont="1" applyFill="1" applyAlignment="1"/>
    <xf numFmtId="0" fontId="30" fillId="14" borderId="0" xfId="0" applyFont="1" applyFill="1" applyAlignment="1"/>
  </cellXfs>
  <cellStyles count="32">
    <cellStyle name="20% - Accent1" xfId="3" builtinId="30" customBuiltin="1"/>
    <cellStyle name="40% - Accent1" xfId="4" builtinId="31" customBuiltin="1"/>
    <cellStyle name="Assumptions" xfId="23" xr:uid="{893E497A-DC6D-432A-A7A6-F6AB189BB4F4}"/>
    <cellStyle name="Bad" xfId="14" builtinId="27" hidden="1"/>
    <cellStyle name="Calculation" xfId="1" builtinId="22" hidden="1" customBuiltin="1"/>
    <cellStyle name="Calculations" xfId="21" xr:uid="{56A1E66B-F870-4EF8-812E-25E3107A35F9}"/>
    <cellStyle name="Check Cell" xfId="18" builtinId="23" hidden="1"/>
    <cellStyle name="Checks" xfId="22" xr:uid="{962DF45F-6D61-46AF-BE3D-3A0189E23C07}"/>
    <cellStyle name="Explanatory Text" xfId="2" builtinId="53" hidden="1" customBuiltin="1"/>
    <cellStyle name="Good" xfId="13" builtinId="26" hidden="1"/>
    <cellStyle name="Heading 1" xfId="9" builtinId="16" hidden="1"/>
    <cellStyle name="Heading 2" xfId="10" builtinId="17" hidden="1"/>
    <cellStyle name="Heading 3" xfId="11" builtinId="18" hidden="1"/>
    <cellStyle name="Heading 4" xfId="12" builtinId="19" hidden="1"/>
    <cellStyle name="Hyperlink" xfId="29" builtinId="8" hidden="1"/>
    <cellStyle name="Hyperlink" xfId="30" builtinId="8" customBuiltin="1"/>
    <cellStyle name="Input" xfId="6" builtinId="20" hidden="1" customBuiltin="1"/>
    <cellStyle name="Input data" xfId="25" xr:uid="{403A6885-1FBC-477A-BDC5-D7AD98168C11}"/>
    <cellStyle name="Link from this workbook" xfId="24" xr:uid="{FDEF4AB4-BE14-4858-AAA2-060E5BDE7BD4}"/>
    <cellStyle name="Linked Cell" xfId="17" builtinId="24" hidden="1"/>
    <cellStyle name="Links to other workbook" xfId="28" xr:uid="{AC05BC44-E4DD-4F93-BBCA-A10B5F8F7968}"/>
    <cellStyle name="Neutral" xfId="15" builtinId="28" hidden="1" customBuiltin="1"/>
    <cellStyle name="Normal" xfId="0" builtinId="0" customBuiltin="1"/>
    <cellStyle name="Normal 2" xfId="31" xr:uid="{73C2071B-27F2-402B-891B-58DD95E67B23}"/>
    <cellStyle name="Note" xfId="7" builtinId="10" hidden="1" customBuiltin="1"/>
    <cellStyle name="Output" xfId="16" builtinId="21" hidden="1"/>
    <cellStyle name="Per cent" xfId="5" builtinId="5" customBuiltin="1"/>
    <cellStyle name="Quoted in external advice" xfId="26" xr:uid="{C1EEB66F-F562-45FC-AE15-D444B015E489}"/>
    <cellStyle name="Result" xfId="27" xr:uid="{5369E0A0-2274-4945-8459-C9B57E2F6203}"/>
    <cellStyle name="Title" xfId="8" builtinId="15" hidden="1"/>
    <cellStyle name="Total" xfId="20" builtinId="25" hidden="1"/>
    <cellStyle name="Warning Text" xfId="19" builtinId="11" hidden="1"/>
  </cellStyles>
  <dxfs count="1282">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numFmt numFmtId="165" formatCode="m/d/yyyy"/>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numFmt numFmtId="165" formatCode="m/d/yyyy"/>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ill>
        <patternFill>
          <bgColor rgb="FFF7F7F7"/>
        </patternFill>
      </fill>
    </dxf>
    <dxf>
      <fill>
        <patternFill patternType="solid">
          <fgColor theme="9" tint="0.79995117038483843"/>
          <bgColor rgb="FFEDEDED"/>
        </patternFill>
      </fill>
    </dxf>
    <dxf>
      <font>
        <b/>
        <color theme="9" tint="-0.249977111117893"/>
      </font>
    </dxf>
    <dxf>
      <font>
        <b val="0"/>
        <i val="0"/>
        <color auto="1"/>
      </font>
      <border>
        <right/>
      </border>
    </dxf>
    <dxf>
      <font>
        <b/>
        <color theme="9" tint="-0.249977111117893"/>
      </font>
      <border>
        <top style="thin">
          <color theme="9"/>
        </top>
      </border>
    </dxf>
    <dxf>
      <font>
        <b/>
        <i val="0"/>
        <color auto="1"/>
      </font>
      <border>
        <top/>
        <bottom/>
        <horizontal/>
      </border>
    </dxf>
    <dxf>
      <font>
        <color auto="1"/>
      </font>
      <border>
        <top/>
        <bottom/>
        <horizontal/>
      </border>
    </dxf>
    <dxf>
      <fill>
        <patternFill patternType="solid">
          <fgColor theme="9" tint="0.79998168889431442"/>
          <bgColor theme="9" tint="0.79998168889431442"/>
        </patternFill>
      </fill>
    </dxf>
    <dxf>
      <font>
        <b/>
        <color theme="9" tint="-0.249977111117893"/>
      </font>
    </dxf>
    <dxf>
      <font>
        <b val="0"/>
        <i val="0"/>
        <color auto="1"/>
      </font>
      <border>
        <right/>
      </border>
    </dxf>
    <dxf>
      <font>
        <b/>
        <color theme="9" tint="-0.249977111117893"/>
      </font>
      <border>
        <top style="thin">
          <color theme="9"/>
        </top>
      </border>
    </dxf>
    <dxf>
      <font>
        <b/>
        <i val="0"/>
        <color auto="1"/>
      </font>
      <border>
        <top/>
        <bottom/>
        <horizontal/>
      </border>
    </dxf>
    <dxf>
      <font>
        <color auto="1"/>
      </font>
      <border>
        <top/>
        <bottom/>
        <horizontal/>
      </border>
    </dxf>
  </dxfs>
  <tableStyles count="3" defaultTableStyle="factors_info_tables" defaultPivotStyle="PivotStyleLight16">
    <tableStyle name="factors_info_tables" pivot="0" count="6" xr9:uid="{937D02E8-1A60-4466-B749-97D521449642}">
      <tableStyleElement type="wholeTable" dxfId="1281"/>
      <tableStyleElement type="headerRow" dxfId="1280"/>
      <tableStyleElement type="totalRow" dxfId="1279"/>
      <tableStyleElement type="firstColumn" dxfId="1278"/>
      <tableStyleElement type="lastColumn" dxfId="1277"/>
      <tableStyleElement type="firstRowStripe" dxfId="1276"/>
    </tableStyle>
    <tableStyle name="factors_info_tables 2" pivot="0" count="7" xr9:uid="{AE4A3C5A-5F1C-41BD-8837-2135F8DF3881}">
      <tableStyleElement type="wholeTable" dxfId="1275"/>
      <tableStyleElement type="headerRow" dxfId="1274"/>
      <tableStyleElement type="totalRow" dxfId="1273"/>
      <tableStyleElement type="firstColumn" dxfId="1272"/>
      <tableStyleElement type="lastColumn" dxfId="1271"/>
      <tableStyleElement type="firstRowStripe" dxfId="1270"/>
      <tableStyleElement type="secondRowStripe" dxfId="1269"/>
    </tableStyle>
    <tableStyle name="Invisible" pivot="0" table="0" count="0" xr9:uid="{BD2F45AD-E6B1-48A0-986E-B3CE47C48FF5}"/>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CBCEA9"/>
      <rgbColor rgb="00B9CED0"/>
      <rgbColor rgb="00D6C5A3"/>
      <rgbColor rgb="00DAD1C7"/>
      <rgbColor rgb="00660066"/>
      <rgbColor rgb="00FF8080"/>
      <rgbColor rgb="000066CC"/>
      <rgbColor rgb="00CCCCFF"/>
      <rgbColor rgb="00A8AD70"/>
      <rgbColor rgb="008AADB0"/>
      <rgbColor rgb="00BA9E66"/>
      <rgbColor rgb="00C2B3A1"/>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mruColors>
      <color rgb="FFF9F9FD"/>
      <color rgb="FF00212E"/>
      <color rgb="FF002B24"/>
      <color rgb="FFC5EFF7"/>
      <color rgb="FFFFFFFF"/>
      <color rgb="FF000000"/>
      <color rgb="FFEDD7EC"/>
      <color rgb="FFDCAFD8"/>
      <color rgb="FFCA87C5"/>
      <color rgb="FFCFE2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customXml" Target="../customXml/item1.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externalLink" Target="externalLinks/externalLink1.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customXml" Target="../customXml/item2.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theme" Target="theme/theme1.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styles" Target="styles.xml"/><Relationship Id="rId125"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customXml" Target="../customXml/item4.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sharedStrings" Target="sharedStrings.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tris42.sharepoint.com/sites/gad_wrkgrp_actuarial/pspsactuarialwork/Client%20Work/NHS%20S/Factors%20&amp;%20Guidance/2026%20Factor%20Review/Calculations/2026%20Factor%20Review%20Tools/Tranche%201/Combined%20ABC%20CETV%20Tool/NHS%20S%20Combined%20-%20ABC%20YoU%202028%20-%20ONS2022%20-%20SCAPE%20-%20Spouse.xlsm" TargetMode="External"/><Relationship Id="rId2" Type="http://schemas.microsoft.com/office/2019/04/relationships/externalLinkLongPath" Target="/sites/gad_wrkgrp_actuarial/pspsactuarialwork/Client%20Work/NHS%20S/Factors%20&amp;%20Guidance/2026%20Factor%20Review/Calculations/2026%20Factor%20Review%20Tools/Tranche%201/Combined%20ABC%20CETV%20Tool/NHS%20S%20Combined%20-%20ABC%20YoU%202028%20-%20ONS2022%20-%20SCAPE%20-%20Spouse.xlsm?D245CAC5" TargetMode="External"/><Relationship Id="rId1" Type="http://schemas.openxmlformats.org/officeDocument/2006/relationships/externalLinkPath" Target="file:///\\D245CAC5\NHS%20S%20Combined%20-%20ABC%20YoU%202028%20-%20ONS2022%20-%20SCAPE%20-%20Spouse.xlsm" TargetMode="External"/><Relationship Id="rId4" Type="http://schemas.openxmlformats.org/officeDocument/2006/relationships/externalLinkPath" Target="../Calculations/2026%20Factor%20Review%20Tools/Tranche%201/Combined%20ABC%20CETV%20Tool/NHS%20S%20Combined%20-%20ABC%20YoU%202028%20-%20ONS2022%20-%20SCAPE%20-%20Spous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SL RPI Factors"/>
      <sheetName val="CL RPI Factors"/>
      <sheetName val="Control Sheet"/>
      <sheetName val="Prop married assumptions"/>
      <sheetName val="Mortality assumptions"/>
      <sheetName val="Cover"/>
      <sheetName val="Version control"/>
      <sheetName val="Assumptions"/>
      <sheetName val="A + B - C"/>
      <sheetName val="Repeated columns"/>
      <sheetName val="Table TA1a"/>
      <sheetName val="TV1 2015 0-209"/>
      <sheetName val="Individual Factor"/>
      <sheetName val="Replication report"/>
      <sheetName val="Updated Factors"/>
      <sheetName val="AnnGenHiddenLists"/>
      <sheetName val="Scaling Factor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867D1E3-03AB-4746-8B71-91C0E9F37CC6}" name="assumps_table" displayName="assumps_table" ref="A6:C36" totalsRowShown="0" headerRowDxfId="1246" dataDxfId="1245">
  <autoFilter ref="A6:C36" xr:uid="{5867D1E3-03AB-4746-8B71-91C0E9F37CC6}"/>
  <tableColumns count="3">
    <tableColumn id="1" xr3:uid="{A0123B3F-DD51-4E80-AF96-8EE75733E5DE}" name="Assumptions underlying factors" dataDxfId="1244"/>
    <tableColumn id="2" xr3:uid="{364EC9BF-E51C-4E91-BFDB-864F1F09D986}" name="2026 factor review set" dataDxfId="1243"/>
    <tableColumn id="3" xr3:uid="{5BB598A0-04CA-466B-B3CD-3613DDBE97F5}" name="2023 factor review set" dataDxfId="1242"/>
  </tableColumns>
  <tableStyleInfo name="factors_info_tables" showFirstColumn="1"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8853C13-AAC9-4318-9F46-1820CB7E8FEF}" name="x_204_template_table_1" displayName="x_204_template_table_1" ref="A6:B21" totalsRowShown="0">
  <autoFilter ref="A6:B21" xr:uid="{C725761B-DC0A-4807-ABBB-1B10DF3821F0}">
    <filterColumn colId="0" hiddenButton="1"/>
    <filterColumn colId="1" hiddenButton="1"/>
  </autoFilter>
  <tableColumns count="2">
    <tableColumn id="1" xr3:uid="{13A615F3-FD6F-4831-94D9-D6DFCDC87353}" name="Data Item" dataDxfId="1141"/>
    <tableColumn id="2" xr3:uid="{D5C1124B-5EF1-43C8-A0CA-A1DBD2197E88}" name="Factor Table Information" dataDxfId="1140"/>
  </tableColumns>
  <tableStyleInfo name="factors_info_tables" showFirstColumn="1"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462FD0E8-9BA9-4BA6-A777-695EC3976537}" name="x_807_template_table_1" displayName="x_807_template_table_1" ref="A6:B21" totalsRowShown="0">
  <autoFilter ref="A6:B21" xr:uid="{C725761B-DC0A-4807-ABBB-1B10DF3821F0}">
    <filterColumn colId="0" hiddenButton="1"/>
    <filterColumn colId="1" hiddenButton="1"/>
  </autoFilter>
  <tableColumns count="2">
    <tableColumn id="1" xr3:uid="{AEAF214A-E285-4B31-BDB7-528DBDDF5561}" name="Data Item" dataDxfId="201"/>
    <tableColumn id="2" xr3:uid="{2A398B8A-ACF3-47C1-BE86-31B4F7EC3E9B}" name="Factor Table Information" dataDxfId="200"/>
  </tableColumns>
  <tableStyleInfo name="factors_info_tables" showFirstColumn="1"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2D7DB13-442F-48D1-9159-F5119F982367}" name="x_808_template_table_1" displayName="x_808_template_table_1" ref="A6:B21" totalsRowShown="0">
  <autoFilter ref="A6:B21" xr:uid="{C725761B-DC0A-4807-ABBB-1B10DF3821F0}">
    <filterColumn colId="0" hiddenButton="1"/>
    <filterColumn colId="1" hiddenButton="1"/>
  </autoFilter>
  <tableColumns count="2">
    <tableColumn id="1" xr3:uid="{D88CCA81-F266-466E-AA75-FDC7F6BC2560}" name="Data Item" dataDxfId="191"/>
    <tableColumn id="2" xr3:uid="{8085E8AA-31C7-463C-B30E-7F2BFC5165A3}" name="Factor Table Information" dataDxfId="190"/>
  </tableColumns>
  <tableStyleInfo name="factors_info_tables" showFirstColumn="1"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EAC0607D-9A9C-4130-A41D-203A2EED493C}" name="x_809_template_table_1" displayName="x_809_template_table_1" ref="A6:B21" totalsRowShown="0">
  <autoFilter ref="A6:B21" xr:uid="{C725761B-DC0A-4807-ABBB-1B10DF3821F0}">
    <filterColumn colId="0" hiddenButton="1"/>
    <filterColumn colId="1" hiddenButton="1"/>
  </autoFilter>
  <tableColumns count="2">
    <tableColumn id="1" xr3:uid="{68DF41ED-4258-4B07-8BD7-CCD3F69B1A50}" name="Data Item" dataDxfId="181"/>
    <tableColumn id="2" xr3:uid="{C6C8A357-D9CF-4F60-A044-3FC7E5520A23}" name="Factor Table Information" dataDxfId="180"/>
  </tableColumns>
  <tableStyleInfo name="factors_info_tables" showFirstColumn="1"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801F0B7C-5A0B-4707-8D71-1E7F10074780}" name="x_810_template_table_1" displayName="x_810_template_table_1" ref="A6:B21" totalsRowShown="0">
  <autoFilter ref="A6:B21" xr:uid="{C725761B-DC0A-4807-ABBB-1B10DF3821F0}">
    <filterColumn colId="0" hiddenButton="1"/>
    <filterColumn colId="1" hiddenButton="1"/>
  </autoFilter>
  <tableColumns count="2">
    <tableColumn id="1" xr3:uid="{5DACC222-812C-4993-88EE-C65714AE1EDB}" name="Data Item" dataDxfId="163"/>
    <tableColumn id="2" xr3:uid="{2C9C0BFC-4FE0-456E-B880-88CE08B5C2C0}" name="Factor Table Information" dataDxfId="162"/>
  </tableColumns>
  <tableStyleInfo name="factors_info_tables" showFirstColumn="1"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CC94A86E-BAEE-4101-8B13-7C399D351307}" name="x_810_template_table_2" displayName="x_810_template_table_2" ref="P6:Q21" totalsRowShown="0">
  <tableColumns count="2">
    <tableColumn id="1" xr3:uid="{8CC100E2-AE23-4F6B-9844-ED28175C5B2B}" name="Data Item" dataDxfId="161"/>
    <tableColumn id="2" xr3:uid="{0EDE2D07-D7F2-49C5-9DC6-C9DB8E369022}" name="Factor Table Information" dataDxfId="160"/>
  </tableColumns>
  <tableStyleInfo name="factors_info_tables" showFirstColumn="1"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8D55B8F7-1DA9-449E-8313-7D32357A4750}" name="x_811_template_table_1" displayName="x_811_template_table_1" ref="A6:B21" totalsRowShown="0">
  <autoFilter ref="A6:B21" xr:uid="{C725761B-DC0A-4807-ABBB-1B10DF3821F0}">
    <filterColumn colId="0" hiddenButton="1"/>
    <filterColumn colId="1" hiddenButton="1"/>
  </autoFilter>
  <tableColumns count="2">
    <tableColumn id="1" xr3:uid="{76486B60-DCCA-4A47-84F6-4EC7025ABFB1}" name="Data Item" dataDxfId="151"/>
    <tableColumn id="2" xr3:uid="{4CDDCA47-190C-45CD-BC77-9FB99346592C}" name="Factor Table Information" dataDxfId="150"/>
  </tableColumns>
  <tableStyleInfo name="factors_info_tables" showFirstColumn="1"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1506B4D5-D604-416B-A690-46133F972072}" name="x_812_template_table_1" displayName="x_812_template_table_1" ref="A6:B21" totalsRowShown="0">
  <autoFilter ref="A6:B21" xr:uid="{C725761B-DC0A-4807-ABBB-1B10DF3821F0}">
    <filterColumn colId="0" hiddenButton="1"/>
    <filterColumn colId="1" hiddenButton="1"/>
  </autoFilter>
  <tableColumns count="2">
    <tableColumn id="1" xr3:uid="{34316AD9-6D84-4FF1-9781-6320B54893F3}" name="Data Item" dataDxfId="141"/>
    <tableColumn id="2" xr3:uid="{BD69C629-0656-4318-A739-6B9CD0B1847B}" name="Factor Table Information" dataDxfId="140"/>
  </tableColumns>
  <tableStyleInfo name="factors_info_tables" showFirstColumn="1"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42729CB4-3D47-4EC9-9833-200D6E3326C6}" name="x_813_template_table_1" displayName="x_813_template_table_1" ref="A6:B21" totalsRowShown="0">
  <autoFilter ref="A6:B21" xr:uid="{C725761B-DC0A-4807-ABBB-1B10DF3821F0}">
    <filterColumn colId="0" hiddenButton="1"/>
    <filterColumn colId="1" hiddenButton="1"/>
  </autoFilter>
  <tableColumns count="2">
    <tableColumn id="1" xr3:uid="{2F263446-EEF8-4BA1-9D42-540B6318F1F6}" name="Data Item" dataDxfId="131"/>
    <tableColumn id="2" xr3:uid="{7FA6D269-68B1-4A26-A016-D7FC94524767}" name="Factor Table Information" dataDxfId="130"/>
  </tableColumns>
  <tableStyleInfo name="factors_info_tables" showFirstColumn="1"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48A80E3E-2134-41C5-9BF8-ED8644A06AD3}" name="x_814_template_table_1" displayName="x_814_template_table_1" ref="A6:B21" totalsRowShown="0">
  <autoFilter ref="A6:B21" xr:uid="{C725761B-DC0A-4807-ABBB-1B10DF3821F0}">
    <filterColumn colId="0" hiddenButton="1"/>
    <filterColumn colId="1" hiddenButton="1"/>
  </autoFilter>
  <tableColumns count="2">
    <tableColumn id="1" xr3:uid="{EDA13417-785F-4247-B8DB-BA793260EA5D}" name="Data Item" dataDxfId="121"/>
    <tableColumn id="2" xr3:uid="{8CED59A9-F897-4FC4-86AE-FF84392E625A}" name="Factor Table Information" dataDxfId="120"/>
  </tableColumns>
  <tableStyleInfo name="factors_info_tables" showFirstColumn="1"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10E1AB72-62B0-4351-A97D-A92E774E44D5}" name="x_815_template_table_1" displayName="x_815_template_table_1" ref="A6:B21" totalsRowShown="0">
  <autoFilter ref="A6:B21" xr:uid="{C725761B-DC0A-4807-ABBB-1B10DF3821F0}">
    <filterColumn colId="0" hiddenButton="1"/>
    <filterColumn colId="1" hiddenButton="1"/>
  </autoFilter>
  <tableColumns count="2">
    <tableColumn id="1" xr3:uid="{343451EA-1D0A-45D0-9316-4B302C20A5DC}" name="Data Item" dataDxfId="111"/>
    <tableColumn id="2" xr3:uid="{E56E6256-0AE2-455A-B836-7978BAEF9049}" name="Factor Table Information" dataDxfId="110"/>
  </tableColumns>
  <tableStyleInfo name="factors_info_tables" showFirstColumn="1"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699947F-A02E-4742-BE96-D3F3773C7175}" name="x_204_template_table_2" displayName="x_204_template_table_2" ref="H6:I21" totalsRowShown="0">
  <tableColumns count="2">
    <tableColumn id="1" xr3:uid="{4E936FE2-DB59-42BD-ABA0-B05AF7297875}" name="Data Item" dataDxfId="1139"/>
    <tableColumn id="2" xr3:uid="{2701344B-97ED-400D-A88C-8F3C8318CC09}" name="Factor Table Information" dataDxfId="1138"/>
  </tableColumns>
  <tableStyleInfo name="factors_info_tables" showFirstColumn="1"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A1FDABD5-8E58-401E-894C-18DCF58B08D9}" name="x_817_template_table_1" displayName="x_817_template_table_1" ref="A6:B21" totalsRowShown="0">
  <autoFilter ref="A6:B21" xr:uid="{C725761B-DC0A-4807-ABBB-1B10DF3821F0}">
    <filterColumn colId="0" hiddenButton="1"/>
    <filterColumn colId="1" hiddenButton="1"/>
  </autoFilter>
  <tableColumns count="2">
    <tableColumn id="1" xr3:uid="{F01B7965-0DAB-47E5-A1DE-229D9AE7A0D4}" name="Data Item" dataDxfId="101"/>
    <tableColumn id="2" xr3:uid="{F880C614-9700-4C43-A1A1-6681FFF8FC3E}" name="Factor Table Information" dataDxfId="100"/>
  </tableColumns>
  <tableStyleInfo name="factors_info_tables" showFirstColumn="1"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AB7F213C-C367-417C-82C4-617FDCBFBB58}" name="x_818_template_table_1" displayName="x_818_template_table_1" ref="A6:B21" totalsRowShown="0">
  <autoFilter ref="A6:B21" xr:uid="{C725761B-DC0A-4807-ABBB-1B10DF3821F0}">
    <filterColumn colId="0" hiddenButton="1"/>
    <filterColumn colId="1" hiddenButton="1"/>
  </autoFilter>
  <tableColumns count="2">
    <tableColumn id="1" xr3:uid="{6F2393F7-CE6E-4D79-8795-FE30EB83EE1E}" name="Data Item" dataDxfId="91"/>
    <tableColumn id="2" xr3:uid="{F2436C5A-4420-4571-B9BD-32527F1D35D8}" name="Factor Table Information" dataDxfId="90"/>
  </tableColumns>
  <tableStyleInfo name="factors_info_tables" showFirstColumn="1"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A476F305-8918-4DFC-A4ED-CF6F3C854F7E}" name="x_819_template_table_1" displayName="x_819_template_table_1" ref="A6:B21" totalsRowShown="0">
  <autoFilter ref="A6:B21" xr:uid="{C725761B-DC0A-4807-ABBB-1B10DF3821F0}">
    <filterColumn colId="0" hiddenButton="1"/>
    <filterColumn colId="1" hiddenButton="1"/>
  </autoFilter>
  <tableColumns count="2">
    <tableColumn id="1" xr3:uid="{4CEF8A54-CAFC-4338-A04B-D860803CBA39}" name="Data Item" dataDxfId="81"/>
    <tableColumn id="2" xr3:uid="{84358B1D-A720-45A7-85F6-DA77F127BCFD}" name="Factor Table Information" dataDxfId="80"/>
  </tableColumns>
  <tableStyleInfo name="factors_info_tables" showFirstColumn="1"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8BFEE67A-80A3-4DD2-A158-4513E9C9156E}" name="x_820_template_table_1" displayName="x_820_template_table_1" ref="A6:B21" totalsRowShown="0">
  <autoFilter ref="A6:B21" xr:uid="{C725761B-DC0A-4807-ABBB-1B10DF3821F0}">
    <filterColumn colId="0" hiddenButton="1"/>
    <filterColumn colId="1" hiddenButton="1"/>
  </autoFilter>
  <tableColumns count="2">
    <tableColumn id="1" xr3:uid="{E7C3B98A-9216-4542-B9DA-B9A9F30C6983}" name="Data Item" dataDxfId="71"/>
    <tableColumn id="2" xr3:uid="{50F431DC-0313-4D9E-8787-001C2CDC471E}" name="Factor Table Information" dataDxfId="70"/>
  </tableColumns>
  <tableStyleInfo name="factors_info_tables" showFirstColumn="1"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FCF38EC0-0A37-4546-B510-F3D8996D195A}" name="x_821_template_table_1" displayName="x_821_template_table_1" ref="A6:B21" totalsRowShown="0">
  <autoFilter ref="A6:B21" xr:uid="{C725761B-DC0A-4807-ABBB-1B10DF3821F0}">
    <filterColumn colId="0" hiddenButton="1"/>
    <filterColumn colId="1" hiddenButton="1"/>
  </autoFilter>
  <tableColumns count="2">
    <tableColumn id="1" xr3:uid="{E342F4A8-858A-4C69-A2D3-9B540A16DD61}" name="Data Item" dataDxfId="61"/>
    <tableColumn id="2" xr3:uid="{1A861C47-27B1-4C7D-83C7-A057D9F743DF}" name="Factor Table Information" dataDxfId="60"/>
  </tableColumns>
  <tableStyleInfo name="factors_info_tables" showFirstColumn="1"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C6E6AF3A-D70C-4A4B-BA66-6BD2E7C90A6E}" name="x_822_template_table_1" displayName="x_822_template_table_1" ref="A6:B21" totalsRowShown="0">
  <autoFilter ref="A6:B21" xr:uid="{C725761B-DC0A-4807-ABBB-1B10DF3821F0}">
    <filterColumn colId="0" hiddenButton="1"/>
    <filterColumn colId="1" hiddenButton="1"/>
  </autoFilter>
  <tableColumns count="2">
    <tableColumn id="1" xr3:uid="{4E2A3071-F1AE-496A-AE14-23531E74D04B}" name="Data Item" dataDxfId="51"/>
    <tableColumn id="2" xr3:uid="{64C4AE55-BAED-40D9-A9AF-902F831DFA27}" name="Factor Table Information" dataDxfId="50"/>
  </tableColumns>
  <tableStyleInfo name="factors_info_tables" showFirstColumn="1"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83511101-37D5-4067-8F36-54AFA2C4D46A}" name="x_823_template_table_1" displayName="x_823_template_table_1" ref="A6:B21" totalsRowShown="0">
  <autoFilter ref="A6:B21" xr:uid="{C725761B-DC0A-4807-ABBB-1B10DF3821F0}">
    <filterColumn colId="0" hiddenButton="1"/>
    <filterColumn colId="1" hiddenButton="1"/>
  </autoFilter>
  <tableColumns count="2">
    <tableColumn id="1" xr3:uid="{FDDDAEDE-9CC2-4DE9-901A-73D5E2C9BE95}" name="Data Item" dataDxfId="41"/>
    <tableColumn id="2" xr3:uid="{196D7700-32EF-4591-86E9-B9652A7E365C}" name="Factor Table Information" dataDxfId="40"/>
  </tableColumns>
  <tableStyleInfo name="factors_info_tables" showFirstColumn="1"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7222A01F-7647-4485-9136-7BFC64E1349E}" name="x_824_template_table_1" displayName="x_824_template_table_1" ref="A6:B21" totalsRowShown="0">
  <autoFilter ref="A6:B21" xr:uid="{C725761B-DC0A-4807-ABBB-1B10DF3821F0}">
    <filterColumn colId="0" hiddenButton="1"/>
    <filterColumn colId="1" hiddenButton="1"/>
  </autoFilter>
  <tableColumns count="2">
    <tableColumn id="1" xr3:uid="{27AA78BC-5601-4ECE-9541-31B43A0EF2AC}" name="Data Item" dataDxfId="31"/>
    <tableColumn id="2" xr3:uid="{A40E54A4-5CAA-4508-AA7A-8A9E673795E2}" name="Factor Table Information" dataDxfId="30"/>
  </tableColumns>
  <tableStyleInfo name="factors_info_tables" showFirstColumn="1"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682A2C32-0ADA-4AC2-AF31-7510F3F17694}" name="x_825_template_table_1" displayName="x_825_template_table_1" ref="A6:B21" totalsRowShown="0">
  <autoFilter ref="A6:B21" xr:uid="{C725761B-DC0A-4807-ABBB-1B10DF3821F0}">
    <filterColumn colId="0" hiddenButton="1"/>
    <filterColumn colId="1" hiddenButton="1"/>
  </autoFilter>
  <tableColumns count="2">
    <tableColumn id="1" xr3:uid="{B448E9FB-123A-4065-B5BD-075BEEA11E88}" name="Data Item" dataDxfId="21"/>
    <tableColumn id="2" xr3:uid="{99454406-D9D2-4B4D-82A6-3E9F7B34216D}" name="Factor Table Information" dataDxfId="20"/>
  </tableColumns>
  <tableStyleInfo name="factors_info_tables" showFirstColumn="1"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50D80DF3-2122-4EA6-A665-E25316586814}" name="x_826_template_table_1" displayName="x_826_template_table_1" ref="A6:B21" totalsRowShown="0">
  <autoFilter ref="A6:B21" xr:uid="{C725761B-DC0A-4807-ABBB-1B10DF3821F0}">
    <filterColumn colId="0" hiddenButton="1"/>
    <filterColumn colId="1" hiddenButton="1"/>
  </autoFilter>
  <tableColumns count="2">
    <tableColumn id="1" xr3:uid="{48883323-A2B7-44C7-93EE-DE523BA57723}" name="Data Item" dataDxfId="11"/>
    <tableColumn id="2" xr3:uid="{00C3C234-6BDD-42A4-A4F8-DD33FD7C5341}" name="Factor Table Information" dataDxfId="10"/>
  </tableColumns>
  <tableStyleInfo name="factors_info_tables" showFirstColumn="1"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E380AEB-2F0F-429B-98A6-6C8A203082C4}" name="x_205_template_table_1" displayName="x_205_template_table_1" ref="A6:B21" totalsRowShown="0">
  <autoFilter ref="A6:B21" xr:uid="{C725761B-DC0A-4807-ABBB-1B10DF3821F0}">
    <filterColumn colId="0" hiddenButton="1"/>
    <filterColumn colId="1" hiddenButton="1"/>
  </autoFilter>
  <tableColumns count="2">
    <tableColumn id="1" xr3:uid="{45C85AAD-76C5-4A34-8723-077867E2157D}" name="Data Item" dataDxfId="1127"/>
    <tableColumn id="2" xr3:uid="{8A6B864A-4973-4E58-B997-B7E4CB1E696E}" name="Factor Table Information" dataDxfId="1126"/>
  </tableColumns>
  <tableStyleInfo name="factors_info_tables" showFirstColumn="1"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F4537647-51C1-43D8-B27C-4C6E03944B46}" name="x_827_template_table_1" displayName="x_827_template_table_1" ref="A6:B21" totalsRowShown="0">
  <autoFilter ref="A6:B21" xr:uid="{C725761B-DC0A-4807-ABBB-1B10DF3821F0}">
    <filterColumn colId="0" hiddenButton="1"/>
    <filterColumn colId="1" hiddenButton="1"/>
  </autoFilter>
  <tableColumns count="2">
    <tableColumn id="1" xr3:uid="{7D6E6519-CBF7-47CD-94B5-F41B6DA8813D}" name="Data Item" dataDxfId="1"/>
    <tableColumn id="2" xr3:uid="{84C1E189-BF1C-4660-A64B-F387293A4707}" name="Factor Table Information" dataDxfId="0"/>
  </tableColumns>
  <tableStyleInfo name="factors_info_tables" showFirstColumn="1"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725761B-DC0A-4807-ABBB-1B10DF3821F0}" name="x_template_table_1" displayName="x_template_table_1" ref="A6:B21" totalsRowShown="0">
  <autoFilter ref="A6:B21" xr:uid="{C725761B-DC0A-4807-ABBB-1B10DF3821F0}">
    <filterColumn colId="0" hiddenButton="1"/>
    <filterColumn colId="1" hiddenButton="1"/>
  </autoFilter>
  <tableColumns count="2">
    <tableColumn id="1" xr3:uid="{CF9C1E95-2192-41E7-A51E-9FBAB92F54E0}" name="Data Item"/>
    <tableColumn id="2" xr3:uid="{D0BF8362-1B49-49CF-A3F4-682A9DF6283E}" name="Factor Table Information"/>
  </tableColumns>
  <tableStyleInfo name="factors_info_tables" showFirstColumn="1"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D3CE441-595A-471D-9D26-60D1647D39FE}" name="x_206_template_table_1" displayName="x_206_template_table_1" ref="A6:B21" totalsRowShown="0">
  <autoFilter ref="A6:B21" xr:uid="{C725761B-DC0A-4807-ABBB-1B10DF3821F0}">
    <filterColumn colId="0" hiddenButton="1"/>
    <filterColumn colId="1" hiddenButton="1"/>
  </autoFilter>
  <tableColumns count="2">
    <tableColumn id="1" xr3:uid="{9717FEBA-5AEC-41E5-A8E3-705E6F5A89FE}" name="Data Item" dataDxfId="1115"/>
    <tableColumn id="2" xr3:uid="{C2D0AD6D-1778-412C-BADB-65B896622848}" name="Factor Table Information" dataDxfId="1114"/>
  </tableColumns>
  <tableStyleInfo name="factors_info_tables" showFirstColumn="1"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FC3843E-10A8-4340-8110-9704C29F8822}" name="x_207_template_table_1" displayName="x_207_template_table_1" ref="A6:B21" totalsRowShown="0">
  <autoFilter ref="A6:B21" xr:uid="{C725761B-DC0A-4807-ABBB-1B10DF3821F0}">
    <filterColumn colId="0" hiddenButton="1"/>
    <filterColumn colId="1" hiddenButton="1"/>
  </autoFilter>
  <tableColumns count="2">
    <tableColumn id="1" xr3:uid="{A1E4FEED-94E2-4BEF-82C2-DD755E4359E1}" name="Data Item" dataDxfId="1103"/>
    <tableColumn id="2" xr3:uid="{FCBEA69C-276C-4786-8192-56DA5713E897}" name="Factor Table Information" dataDxfId="1102"/>
  </tableColumns>
  <tableStyleInfo name="factors_info_tables" showFirstColumn="1"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73B752D8-15C4-4501-89D1-AFA8CDB42ED8}" name="x_208_template_table_1" displayName="x_208_template_table_1" ref="A6:B21" totalsRowShown="0">
  <autoFilter ref="A6:B21" xr:uid="{C725761B-DC0A-4807-ABBB-1B10DF3821F0}">
    <filterColumn colId="0" hiddenButton="1"/>
    <filterColumn colId="1" hiddenButton="1"/>
  </autoFilter>
  <tableColumns count="2">
    <tableColumn id="1" xr3:uid="{A17FC830-F3BA-4B0D-8791-07E392D5369F}" name="Data Item" dataDxfId="1091"/>
    <tableColumn id="2" xr3:uid="{EC352EB0-30E4-4C8E-8210-BB7DD614214D}" name="Factor Table Information" dataDxfId="1090"/>
  </tableColumns>
  <tableStyleInfo name="factors_info_tables" showFirstColumn="1"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2C7FAF9B-9E85-4D76-89D8-E02D0747F13D}" name="x_209_template_table_1" displayName="x_209_template_table_1" ref="A6:B21" totalsRowShown="0">
  <autoFilter ref="A6:B21" xr:uid="{C725761B-DC0A-4807-ABBB-1B10DF3821F0}">
    <filterColumn colId="0" hiddenButton="1"/>
    <filterColumn colId="1" hiddenButton="1"/>
  </autoFilter>
  <tableColumns count="2">
    <tableColumn id="1" xr3:uid="{27C30E45-C612-4B28-812B-F5A24C4C8107}" name="Data Item" dataDxfId="1079"/>
    <tableColumn id="2" xr3:uid="{E688903D-5CE6-4AFC-BD65-880FB6076D75}" name="Factor Table Information" dataDxfId="1078"/>
  </tableColumns>
  <tableStyleInfo name="factors_info_tables" showFirstColumn="1"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DBEAD33A-961D-4EAC-BA6C-6D1AA2EC12CD}" name="x_214_template_table_1" displayName="x_214_template_table_1" ref="A6:B21" totalsRowShown="0">
  <autoFilter ref="A6:B21" xr:uid="{C725761B-DC0A-4807-ABBB-1B10DF3821F0}">
    <filterColumn colId="0" hiddenButton="1"/>
    <filterColumn colId="1" hiddenButton="1"/>
  </autoFilter>
  <tableColumns count="2">
    <tableColumn id="1" xr3:uid="{8A33B7C8-EC7E-44DA-8CF7-98E1E514A669}" name="Data Item" dataDxfId="1069"/>
    <tableColumn id="2" xr3:uid="{FD4ECCD6-8119-4F84-86C5-5D16C49D58CB}" name="Factor Table Information" dataDxfId="1068"/>
  </tableColumns>
  <tableStyleInfo name="factors_info_tables" showFirstColumn="1"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9CEA02FB-9E05-496F-BBCD-FB4A621D7C0B}" name="x_215_template_table_1" displayName="x_215_template_table_1" ref="A6:B21" totalsRowShown="0">
  <autoFilter ref="A6:B21" xr:uid="{C725761B-DC0A-4807-ABBB-1B10DF3821F0}">
    <filterColumn colId="0" hiddenButton="1"/>
    <filterColumn colId="1" hiddenButton="1"/>
  </autoFilter>
  <tableColumns count="2">
    <tableColumn id="1" xr3:uid="{8BFE137A-8552-485B-84E6-3550C0AE5918}" name="Data Item" dataDxfId="1059"/>
    <tableColumn id="2" xr3:uid="{C13D7A8C-027C-4FE5-860F-CC57B4AB80A8}" name="Factor Table Information" dataDxfId="1058"/>
  </tableColumns>
  <tableStyleInfo name="factors_info_tables" showFirstColumn="1"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4F63EAD8-8F57-4D22-A291-C0E82A277991}" name="x_216_template_table_1" displayName="x_216_template_table_1" ref="A6:B21" totalsRowShown="0">
  <autoFilter ref="A6:B21" xr:uid="{C725761B-DC0A-4807-ABBB-1B10DF3821F0}">
    <filterColumn colId="0" hiddenButton="1"/>
    <filterColumn colId="1" hiddenButton="1"/>
  </autoFilter>
  <tableColumns count="2">
    <tableColumn id="1" xr3:uid="{00676B27-FE77-4F83-A427-81A9875F174B}" name="Data Item" dataDxfId="1049"/>
    <tableColumn id="2" xr3:uid="{555A9E3D-A2CC-4AF1-8FE0-2A94B068B497}" name="Factor Table Information" dataDxfId="1048"/>
  </tableColumns>
  <tableStyleInfo name="factors_info_tables"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0DB539-FF7D-4AE8-A136-71294137EDDD}" name="factor_list_table" displayName="factor_list_table" ref="A7:P125" totalsRowShown="0" headerRowDxfId="1268" dataDxfId="1267">
  <autoFilter ref="A7:P125" xr:uid="{3C0DB539-FF7D-4AE8-A136-71294137EDDD}"/>
  <tableColumns count="16">
    <tableColumn id="16" xr3:uid="{AD00A7A2-1E25-4CED-B71E-C04F52532AF9}" name="Link to Tables" dataDxfId="1266" dataCellStyle="Hyperlink">
      <calculatedColumnFormula>HYPERLINK("#'x-" &amp; factor_list_table[[#This Row],[Series Number]] &amp; "'!A1", "x-" &amp; factor_list_table[[#This Row],[Series Number]])</calculatedColumnFormula>
    </tableColumn>
    <tableColumn id="1" xr3:uid="{31EF05DA-0C14-4B08-9BF5-EE7FBBB4706E}" name="Scheme" dataDxfId="1265"/>
    <tableColumn id="2" xr3:uid="{8F58F67B-E05E-4DB6-BF88-E92042A8F804}" name="Section" dataDxfId="1264"/>
    <tableColumn id="3" xr3:uid="{C0CC1951-45CA-47FA-980B-1AD23814E39F}" name="Factor Type" dataDxfId="1263"/>
    <tableColumn id="4" xr3:uid="{9F12BD33-F9DF-49F8-9914-453AC95DF880}" name="Description" dataDxfId="1262"/>
    <tableColumn id="5" xr3:uid="{26876318-934A-41B2-B629-0C93C4B8D47A}" name="Gender" dataDxfId="1261"/>
    <tableColumn id="6" xr3:uid="{D347DB19-8E22-4CF2-926B-735C5B28F5EB}" name="Factor Age/Period Definition" dataDxfId="1260"/>
    <tableColumn id="7" xr3:uid="{751250A1-458B-4196-8A5C-382ED39D5917}" name="Section Number (x)" dataDxfId="1259"/>
    <tableColumn id="8" xr3:uid="{07B464F6-6BE5-4432-B85B-EF35BE710CF8}" name="Series Number" dataDxfId="1258"/>
    <tableColumn id="9" xr3:uid="{E6205105-7908-4AAF-80B1-0CCFB94FF453}" name="Table Reference_x000a_(Section-Series Number)" dataDxfId="1257"/>
    <tableColumn id="10" xr3:uid="{179ECF6B-3231-4E3A-8DC5-94232DF189CF}" name="Table Reference in Guidance" dataDxfId="1256"/>
    <tableColumn id="11" xr3:uid="{5DF71A96-CC23-450E-A89E-249924BE2DF8}" name="Related Factor Guidance" dataDxfId="1255"/>
    <tableColumn id="12" xr3:uid="{4BE7D75B-29B3-4D4D-81BC-2D76080A84A0}" name="Date Factors Issued to Client" dataDxfId="1254"/>
    <tableColumn id="13" xr3:uid="{17725A31-2931-4C1D-A856-4290CBCE5D78}" name="Date Factors Implemented (if known)" dataDxfId="1253"/>
    <tableColumn id="14" xr3:uid="{C0DEF26D-D1B8-482B-B0F3-D897795941C7}" name="Factor Status" dataDxfId="1252"/>
    <tableColumn id="15" xr3:uid="{85E54397-0AFF-41E7-A379-C974577BD7C4}" name="Assumption set" dataDxfId="1251"/>
  </tableColumns>
  <tableStyleInfo name="factors_info_tables"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ADE5C705-B547-4AFE-B460-15A34E8DF374}" name="x_217_template_table_1" displayName="x_217_template_table_1" ref="A6:B21" totalsRowShown="0">
  <autoFilter ref="A6:B21" xr:uid="{C725761B-DC0A-4807-ABBB-1B10DF3821F0}">
    <filterColumn colId="0" hiddenButton="1"/>
    <filterColumn colId="1" hiddenButton="1"/>
  </autoFilter>
  <tableColumns count="2">
    <tableColumn id="1" xr3:uid="{B184EA5A-5BBE-40DA-9426-F299C16A8D6E}" name="Data Item" dataDxfId="1039"/>
    <tableColumn id="2" xr3:uid="{94552962-EDE1-4601-8D35-7F228BDFB6A3}" name="Factor Table Information" dataDxfId="1038"/>
  </tableColumns>
  <tableStyleInfo name="factors_info_tables" showFirstColumn="1"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EA5B278D-38A4-454B-8199-C10948BCFDF5}" name="x_218_template_table_1" displayName="x_218_template_table_1" ref="A6:B21" totalsRowShown="0">
  <autoFilter ref="A6:B21" xr:uid="{C725761B-DC0A-4807-ABBB-1B10DF3821F0}">
    <filterColumn colId="0" hiddenButton="1"/>
    <filterColumn colId="1" hiddenButton="1"/>
  </autoFilter>
  <tableColumns count="2">
    <tableColumn id="1" xr3:uid="{9E1583ED-9CF9-4A4E-A57E-9A50C6B35F8E}" name="Data Item" dataDxfId="1029"/>
    <tableColumn id="2" xr3:uid="{50060E28-B4AF-44F6-BE1E-B3930ED10911}" name="Factor Table Information" dataDxfId="1028"/>
  </tableColumns>
  <tableStyleInfo name="factors_info_tables" showFirstColumn="1"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2C7EBDF3-7410-4355-A6C5-838C91BC00D6}" name="x_219_template_table_1" displayName="x_219_template_table_1" ref="A6:B21" totalsRowShown="0">
  <autoFilter ref="A6:B21" xr:uid="{C725761B-DC0A-4807-ABBB-1B10DF3821F0}">
    <filterColumn colId="0" hiddenButton="1"/>
    <filterColumn colId="1" hiddenButton="1"/>
  </autoFilter>
  <tableColumns count="2">
    <tableColumn id="1" xr3:uid="{96B26150-F316-4BCB-B7F6-EE6F71DB2C73}" name="Data Item" dataDxfId="1019"/>
    <tableColumn id="2" xr3:uid="{7970BAC7-B0C9-4B20-803F-F84FB36CBCBA}" name="Factor Table Information" dataDxfId="1018"/>
  </tableColumns>
  <tableStyleInfo name="factors_info_tables" showFirstColumn="1"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AA909B78-1327-4BB5-834B-037DB0F22C3E}" name="x_301_template_table_1" displayName="x_301_template_table_1" ref="A6:B21" totalsRowShown="0">
  <autoFilter ref="A6:B21" xr:uid="{C725761B-DC0A-4807-ABBB-1B10DF3821F0}">
    <filterColumn colId="0" hiddenButton="1"/>
    <filterColumn colId="1" hiddenButton="1"/>
  </autoFilter>
  <tableColumns count="2">
    <tableColumn id="1" xr3:uid="{49B6809D-A8D5-4F7C-8D96-80FD4090E7DA}" name="Data Item" dataDxfId="1007"/>
    <tableColumn id="2" xr3:uid="{D4EE5ED9-E5DE-4D80-B8AD-1FC5C8A8D3B2}" name="Factor Table Information" dataDxfId="1006"/>
  </tableColumns>
  <tableStyleInfo name="factors_info_tables" showFirstColumn="1"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EF4932F2-549B-4C67-B5D9-FCC1B28284F6}" name="x_302_template_table_1" displayName="x_302_template_table_1" ref="A6:B21" totalsRowShown="0">
  <autoFilter ref="A6:B21" xr:uid="{C725761B-DC0A-4807-ABBB-1B10DF3821F0}">
    <filterColumn colId="0" hiddenButton="1"/>
    <filterColumn colId="1" hiddenButton="1"/>
  </autoFilter>
  <tableColumns count="2">
    <tableColumn id="1" xr3:uid="{9BF1ABE1-0851-4D75-B81A-222C6C2081A6}" name="Data Item" dataDxfId="995"/>
    <tableColumn id="2" xr3:uid="{7B0EE2E6-E526-4DDF-A71D-66200D69DB2A}" name="Factor Table Information" dataDxfId="994"/>
  </tableColumns>
  <tableStyleInfo name="factors_info_tables" showFirstColumn="1"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F42999F1-642D-4CF7-AB84-5679A74DB0EE}" name="x_303_template_table_1" displayName="x_303_template_table_1" ref="A6:B21" totalsRowShown="0">
  <autoFilter ref="A6:B21" xr:uid="{C725761B-DC0A-4807-ABBB-1B10DF3821F0}">
    <filterColumn colId="0" hiddenButton="1"/>
    <filterColumn colId="1" hiddenButton="1"/>
  </autoFilter>
  <tableColumns count="2">
    <tableColumn id="1" xr3:uid="{7B4BFFC5-D71C-44BA-8D3B-A08EAD77A46D}" name="Data Item" dataDxfId="983"/>
    <tableColumn id="2" xr3:uid="{8BCFC8EC-376A-4072-94AA-396962F3F8BF}" name="Factor Table Information" dataDxfId="982"/>
  </tableColumns>
  <tableStyleInfo name="factors_info_tables" showFirstColumn="1"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76CA41C3-2DA3-4EA3-B018-04D471F562E9}" name="x_304_template_table_1" displayName="x_304_template_table_1" ref="A6:B21" totalsRowShown="0">
  <autoFilter ref="A6:B21" xr:uid="{C725761B-DC0A-4807-ABBB-1B10DF3821F0}">
    <filterColumn colId="0" hiddenButton="1"/>
    <filterColumn colId="1" hiddenButton="1"/>
  </autoFilter>
  <tableColumns count="2">
    <tableColumn id="1" xr3:uid="{C4D19784-F6EA-4295-BA48-6F842DCD8550}" name="Data Item" dataDxfId="971"/>
    <tableColumn id="2" xr3:uid="{DDB2B032-96D9-4CA2-9AE8-7D5149EA49FC}" name="Factor Table Information" dataDxfId="970"/>
  </tableColumns>
  <tableStyleInfo name="factors_info_tables" showFirstColumn="1"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D500FAF6-0E7B-45F0-9DFB-7199D6D15A81}" name="x_305_template_table_1" displayName="x_305_template_table_1" ref="A6:B21" totalsRowShown="0">
  <autoFilter ref="A6:B21" xr:uid="{C725761B-DC0A-4807-ABBB-1B10DF3821F0}">
    <filterColumn colId="0" hiddenButton="1"/>
    <filterColumn colId="1" hiddenButton="1"/>
  </autoFilter>
  <tableColumns count="2">
    <tableColumn id="1" xr3:uid="{ACF796CD-4F50-41D2-9F64-970553AAF701}" name="Data Item" dataDxfId="959"/>
    <tableColumn id="2" xr3:uid="{4D3DDBEE-DFEB-43C3-8EDC-259F3C84C023}" name="Factor Table Information" dataDxfId="958"/>
  </tableColumns>
  <tableStyleInfo name="factors_info_tables" showFirstColumn="1"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6F7A33B6-AC2F-4EA6-9F59-DF2EFF3C9C7A}" name="x_306_template_table_1" displayName="x_306_template_table_1" ref="A6:B21" totalsRowShown="0">
  <autoFilter ref="A6:B21" xr:uid="{C725761B-DC0A-4807-ABBB-1B10DF3821F0}">
    <filterColumn colId="0" hiddenButton="1"/>
    <filterColumn colId="1" hiddenButton="1"/>
  </autoFilter>
  <tableColumns count="2">
    <tableColumn id="1" xr3:uid="{78A8D9D1-26A8-4588-B0D0-D52940BFFC7C}" name="Data Item" dataDxfId="947"/>
    <tableColumn id="2" xr3:uid="{0DDD630C-07E9-43E9-B41C-AC9B20142467}" name="Factor Table Information" dataDxfId="946"/>
  </tableColumns>
  <tableStyleInfo name="factors_info_tables" showFirstColumn="1"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CFD3C4E1-836D-4668-BB4B-34054F1EFC3A}" name="x_307_template_table_1" displayName="x_307_template_table_1" ref="A6:B21" totalsRowShown="0">
  <autoFilter ref="A6:B21" xr:uid="{C725761B-DC0A-4807-ABBB-1B10DF3821F0}">
    <filterColumn colId="0" hiddenButton="1"/>
    <filterColumn colId="1" hiddenButton="1"/>
  </autoFilter>
  <tableColumns count="2">
    <tableColumn id="1" xr3:uid="{512CB459-30E0-493A-BD84-410367256F5D}" name="Data Item" dataDxfId="935"/>
    <tableColumn id="2" xr3:uid="{F8FFB4F0-065B-42E0-B602-53B94F974E26}" name="Factor Table Information" dataDxfId="934"/>
  </tableColumns>
  <tableStyleInfo name="factors_info_tables"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45AD4F3-BCD7-463D-AA78-F7643EF388D7}" name="x_101_template_table_1" displayName="x_101_template_table_1" ref="A6:B21" totalsRowShown="0">
  <autoFilter ref="A6:B21" xr:uid="{C725761B-DC0A-4807-ABBB-1B10DF3821F0}">
    <filterColumn colId="0" hiddenButton="1"/>
    <filterColumn colId="1" hiddenButton="1"/>
  </autoFilter>
  <tableColumns count="2">
    <tableColumn id="1" xr3:uid="{F39D250A-FFBD-40CD-8246-5109175B361A}" name="Data Item" dataDxfId="1233"/>
    <tableColumn id="2" xr3:uid="{10F046F6-0328-4299-B4DA-07D5C210BA5C}" name="Factor Table Information" dataDxfId="1232"/>
  </tableColumns>
  <tableStyleInfo name="factors_info_tables" showFirstColumn="1"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F5D50CE6-8B33-4D67-9F3C-3D9EB97BDC51}" name="x_308_template_table_1" displayName="x_308_template_table_1" ref="A6:B21" totalsRowShown="0">
  <autoFilter ref="A6:B21" xr:uid="{C725761B-DC0A-4807-ABBB-1B10DF3821F0}">
    <filterColumn colId="0" hiddenButton="1"/>
    <filterColumn colId="1" hiddenButton="1"/>
  </autoFilter>
  <tableColumns count="2">
    <tableColumn id="1" xr3:uid="{B3397F45-BD17-491C-B9BB-DD82B4E052CE}" name="Data Item" dataDxfId="923"/>
    <tableColumn id="2" xr3:uid="{C4A93F4C-6A79-4D4B-8B7C-DEFCB5BD1C6A}" name="Factor Table Information" dataDxfId="922"/>
  </tableColumns>
  <tableStyleInfo name="factors_info_tables" showFirstColumn="1"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4EC90195-10D3-49C7-B8F4-2245FE708D44}" name="x_401_template_table_1" displayName="x_401_template_table_1" ref="A6:B21" totalsRowShown="0">
  <autoFilter ref="A6:B21" xr:uid="{C725761B-DC0A-4807-ABBB-1B10DF3821F0}">
    <filterColumn colId="0" hiddenButton="1"/>
    <filterColumn colId="1" hiddenButton="1"/>
  </autoFilter>
  <tableColumns count="2">
    <tableColumn id="1" xr3:uid="{D1B9D318-7389-42A8-8572-728358B545E9}" name="Data Item" dataDxfId="913"/>
    <tableColumn id="2" xr3:uid="{9652EAF6-425D-4F64-B068-A32B27D4B1A2}" name="Factor Table Information" dataDxfId="912"/>
  </tableColumns>
  <tableStyleInfo name="factors_info_tables" showFirstColumn="1"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15C8154A-32EA-4D42-97CF-9217520A26BB}" name="x_402_template_table_1" displayName="x_402_template_table_1" ref="A6:B21" totalsRowShown="0">
  <autoFilter ref="A6:B21" xr:uid="{C725761B-DC0A-4807-ABBB-1B10DF3821F0}">
    <filterColumn colId="0" hiddenButton="1"/>
    <filterColumn colId="1" hiddenButton="1"/>
  </autoFilter>
  <tableColumns count="2">
    <tableColumn id="1" xr3:uid="{1EAA5156-0624-4535-AF02-89CFC0742F7A}" name="Data Item" dataDxfId="903"/>
    <tableColumn id="2" xr3:uid="{E046C974-BA20-42EB-916A-7F1BB12AB21C}" name="Factor Table Information" dataDxfId="902"/>
  </tableColumns>
  <tableStyleInfo name="factors_info_tables" showFirstColumn="1"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64E8A87C-7C95-4B19-B7B9-4DC8740B251A}" name="x_403_template_table_1" displayName="x_403_template_table_1" ref="A6:B21" totalsRowShown="0">
  <autoFilter ref="A6:B21" xr:uid="{C725761B-DC0A-4807-ABBB-1B10DF3821F0}">
    <filterColumn colId="0" hiddenButton="1"/>
    <filterColumn colId="1" hiddenButton="1"/>
  </autoFilter>
  <tableColumns count="2">
    <tableColumn id="1" xr3:uid="{44539957-973C-4891-B637-CF501500F4FB}" name="Data Item" dataDxfId="885"/>
    <tableColumn id="2" xr3:uid="{F33B78DB-8A4E-4625-B9DD-6B365E87053F}" name="Factor Table Information" dataDxfId="884"/>
  </tableColumns>
  <tableStyleInfo name="factors_info_tables" showFirstColumn="1"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B82275D0-21F5-4AFA-ACA1-715C3451AD6A}" name="x_403_template_table_2" displayName="x_403_template_table_2" ref="P6:Q21" totalsRowShown="0">
  <tableColumns count="2">
    <tableColumn id="1" xr3:uid="{E804D7BF-EBA3-4B1D-B9BA-F4D6DB9A694E}" name="Data Item" dataDxfId="883"/>
    <tableColumn id="2" xr3:uid="{80014384-7BBC-4868-816C-6C8F19090C20}" name="Factor Table Information" dataDxfId="882"/>
  </tableColumns>
  <tableStyleInfo name="factors_info_tables" showFirstColumn="1"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46D5E1A6-DBFF-4D8D-9D4C-64E1CB3F4B93}" name="x_404_template_table_1" displayName="x_404_template_table_1" ref="A6:B21" totalsRowShown="0">
  <autoFilter ref="A6:B21" xr:uid="{C725761B-DC0A-4807-ABBB-1B10DF3821F0}">
    <filterColumn colId="0" hiddenButton="1"/>
    <filterColumn colId="1" hiddenButton="1"/>
  </autoFilter>
  <tableColumns count="2">
    <tableColumn id="1" xr3:uid="{A6D10F8B-B5CF-42D7-8FE4-652B58DC4BC0}" name="Data Item" dataDxfId="865"/>
    <tableColumn id="2" xr3:uid="{172FE74F-BB58-4F54-97D9-27E0ED0A959E}" name="Factor Table Information" dataDxfId="864"/>
  </tableColumns>
  <tableStyleInfo name="factors_info_tables" showFirstColumn="1"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EDC56872-C788-4F35-9722-09074E3389D9}" name="x_404_template_table_2" displayName="x_404_template_table_2" ref="P6:Q21" totalsRowShown="0">
  <tableColumns count="2">
    <tableColumn id="1" xr3:uid="{F11570ED-385A-422C-B383-A850D553C8E8}" name="Data Item" dataDxfId="863"/>
    <tableColumn id="2" xr3:uid="{43AAC86F-7FC6-4FC4-A8AB-1543850534AD}" name="Factor Table Information" dataDxfId="862"/>
  </tableColumns>
  <tableStyleInfo name="factors_info_tables" showFirstColumn="1"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CF0A2AD5-738E-4A14-BA99-F3002BCBF274}" name="x_405_template_table_1" displayName="x_405_template_table_1" ref="A6:B21" totalsRowShown="0">
  <autoFilter ref="A6:B21" xr:uid="{C725761B-DC0A-4807-ABBB-1B10DF3821F0}">
    <filterColumn colId="0" hiddenButton="1"/>
    <filterColumn colId="1" hiddenButton="1"/>
  </autoFilter>
  <tableColumns count="2">
    <tableColumn id="1" xr3:uid="{159C9412-81A0-413C-AA93-EF7C94C67190}" name="Data Item" dataDxfId="853"/>
    <tableColumn id="2" xr3:uid="{BB9E2FEA-1AA2-4468-8010-2B76642855C3}" name="Factor Table Information" dataDxfId="852"/>
  </tableColumns>
  <tableStyleInfo name="factors_info_tables" showFirstColumn="1"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2596E18D-54A4-405D-AD82-0C3C5560E6A0}" name="x_406_template_table_1" displayName="x_406_template_table_1" ref="A6:B21" totalsRowShown="0">
  <autoFilter ref="A6:B21" xr:uid="{C725761B-DC0A-4807-ABBB-1B10DF3821F0}">
    <filterColumn colId="0" hiddenButton="1"/>
    <filterColumn colId="1" hiddenButton="1"/>
  </autoFilter>
  <tableColumns count="2">
    <tableColumn id="1" xr3:uid="{AB05A572-15BA-47CC-B710-7B7A0CD468AE}" name="Data Item" dataDxfId="843"/>
    <tableColumn id="2" xr3:uid="{97CC2E7B-13B5-4F10-9033-8B36E63CD6A5}" name="Factor Table Information" dataDxfId="842"/>
  </tableColumns>
  <tableStyleInfo name="factors_info_tables" showFirstColumn="1"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6E5F772E-20E0-42DB-BBC7-4F4B33088C87}" name="x_407_template_table_1" displayName="x_407_template_table_1" ref="A6:B21" totalsRowShown="0">
  <autoFilter ref="A6:B21" xr:uid="{C725761B-DC0A-4807-ABBB-1B10DF3821F0}">
    <filterColumn colId="0" hiddenButton="1"/>
    <filterColumn colId="1" hiddenButton="1"/>
  </autoFilter>
  <tableColumns count="2">
    <tableColumn id="1" xr3:uid="{BC9C7211-CE8F-4709-B164-86E26E010738}" name="Data Item" dataDxfId="833"/>
    <tableColumn id="2" xr3:uid="{3A104876-16D7-4E5E-927B-8781EF5D16CE}" name="Factor Table Information" dataDxfId="832"/>
  </tableColumns>
  <tableStyleInfo name="factors_info_tables"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FCC4CEC-EACB-4C03-AEBA-DE24719458F5}" name="x_102_template_table_1" displayName="x_102_template_table_1" ref="A6:B21" totalsRowShown="0">
  <autoFilter ref="A6:B21" xr:uid="{C725761B-DC0A-4807-ABBB-1B10DF3821F0}">
    <filterColumn colId="0" hiddenButton="1"/>
    <filterColumn colId="1" hiddenButton="1"/>
  </autoFilter>
  <tableColumns count="2">
    <tableColumn id="1" xr3:uid="{B931F2C5-28BF-471C-8ECF-16389571CF81}" name="Data Item" dataDxfId="1221"/>
    <tableColumn id="2" xr3:uid="{FF3FE247-F035-4445-847B-24B190FA1B99}" name="Factor Table Information" dataDxfId="1220"/>
  </tableColumns>
  <tableStyleInfo name="factors_info_tables" showFirstColumn="1"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3C9C44E2-8C0F-440C-A99D-3641A33F0EDF}" name="x_408_template_table_1" displayName="x_408_template_table_1" ref="A6:B21" totalsRowShown="0">
  <autoFilter ref="A6:B21" xr:uid="{C725761B-DC0A-4807-ABBB-1B10DF3821F0}">
    <filterColumn colId="0" hiddenButton="1"/>
    <filterColumn colId="1" hiddenButton="1"/>
  </autoFilter>
  <tableColumns count="2">
    <tableColumn id="1" xr3:uid="{5034578E-12C0-4622-A6DA-182167E54D38}" name="Data Item" dataDxfId="823"/>
    <tableColumn id="2" xr3:uid="{AB8E1F19-C3C9-49D9-824F-FAB72101A84D}" name="Factor Table Information" dataDxfId="822"/>
  </tableColumns>
  <tableStyleInfo name="factors_info_tables" showFirstColumn="1"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33603FED-428B-481A-9DBD-B31D44090FE2}" name="x_409_template_table_1" displayName="x_409_template_table_1" ref="A6:B21" totalsRowShown="0">
  <autoFilter ref="A6:B21" xr:uid="{C725761B-DC0A-4807-ABBB-1B10DF3821F0}">
    <filterColumn colId="0" hiddenButton="1"/>
    <filterColumn colId="1" hiddenButton="1"/>
  </autoFilter>
  <tableColumns count="2">
    <tableColumn id="1" xr3:uid="{8E0ABE37-2C14-4C30-92A0-45040D8FE781}" name="Data Item" dataDxfId="805"/>
    <tableColumn id="2" xr3:uid="{AF0D69CA-76F4-477D-AD23-9F3E3C41A348}" name="Factor Table Information" dataDxfId="804"/>
  </tableColumns>
  <tableStyleInfo name="factors_info_tables" showFirstColumn="1"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404CEEE5-BBC1-4771-850D-FEB473E39D5F}" name="x_409_template_table_2" displayName="x_409_template_table_2" ref="P6:Q21" totalsRowShown="0">
  <tableColumns count="2">
    <tableColumn id="1" xr3:uid="{1C68E5A2-8B95-4E0A-BFF4-E1AB6CB5750F}" name="Data Item" dataDxfId="803"/>
    <tableColumn id="2" xr3:uid="{97292DEB-0CB4-4E55-8D20-351FFF3A9DED}" name="Factor Table Information" dataDxfId="802"/>
  </tableColumns>
  <tableStyleInfo name="factors_info_tables" showFirstColumn="1"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7B57CC99-148D-4C87-A53C-D3E9B536CD33}" name="x_410_template_table_1" displayName="x_410_template_table_1" ref="A6:B21" totalsRowShown="0">
  <autoFilter ref="A6:B21" xr:uid="{C725761B-DC0A-4807-ABBB-1B10DF3821F0}">
    <filterColumn colId="0" hiddenButton="1"/>
    <filterColumn colId="1" hiddenButton="1"/>
  </autoFilter>
  <tableColumns count="2">
    <tableColumn id="1" xr3:uid="{59A3F93D-884F-482D-A58B-25005D20D073}" name="Data Item" dataDxfId="785"/>
    <tableColumn id="2" xr3:uid="{3E9656FC-2E0E-46F5-B0CE-057E2CD8220E}" name="Factor Table Information" dataDxfId="784"/>
  </tableColumns>
  <tableStyleInfo name="factors_info_tables" showFirstColumn="1"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2A5948B7-6833-4716-9621-5FEF7C551867}" name="x_410_template_table_2" displayName="x_410_template_table_2" ref="P6:Q21" totalsRowShown="0">
  <tableColumns count="2">
    <tableColumn id="1" xr3:uid="{3C0DC0EE-CA27-4ED8-B95C-06B8836C7C38}" name="Data Item" dataDxfId="783"/>
    <tableColumn id="2" xr3:uid="{DA4D77C0-28DC-4CDC-9F88-5A8438285C1E}" name="Factor Table Information" dataDxfId="782"/>
  </tableColumns>
  <tableStyleInfo name="factors_info_tables" showFirstColumn="1"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4B28030F-32F5-4E20-8CEE-489F6DE785EA}" name="x_411_template_table_1" displayName="x_411_template_table_1" ref="A6:B21" totalsRowShown="0">
  <autoFilter ref="A6:B21" xr:uid="{C725761B-DC0A-4807-ABBB-1B10DF3821F0}">
    <filterColumn colId="0" hiddenButton="1"/>
    <filterColumn colId="1" hiddenButton="1"/>
  </autoFilter>
  <tableColumns count="2">
    <tableColumn id="1" xr3:uid="{D76F0815-D3B3-4990-8F72-72D0F2914F2F}" name="Data Item" dataDxfId="773"/>
    <tableColumn id="2" xr3:uid="{C15FB9BC-B1B4-40D5-885D-C0F6F1BF02F8}" name="Factor Table Information" dataDxfId="772"/>
  </tableColumns>
  <tableStyleInfo name="factors_info_tables" showFirstColumn="1"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CB4C65B3-DFB7-423E-9332-2F51234870A7}" name="x_412_template_table_1" displayName="x_412_template_table_1" ref="A6:B21" totalsRowShown="0">
  <autoFilter ref="A6:B21" xr:uid="{C725761B-DC0A-4807-ABBB-1B10DF3821F0}">
    <filterColumn colId="0" hiddenButton="1"/>
    <filterColumn colId="1" hiddenButton="1"/>
  </autoFilter>
  <tableColumns count="2">
    <tableColumn id="1" xr3:uid="{020A8764-757C-4DAA-8EC4-16C33A7B3C37}" name="Data Item" dataDxfId="763"/>
    <tableColumn id="2" xr3:uid="{2FA70A2C-271F-4012-A1D8-F2E6FFB5845C}" name="Factor Table Information" dataDxfId="762"/>
  </tableColumns>
  <tableStyleInfo name="factors_info_tables" showFirstColumn="1"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AA1A5191-51B0-47A2-94DB-9905DA63E280}" name="x_413_template_table_1" displayName="x_413_template_table_1" ref="A6:B21" totalsRowShown="0">
  <autoFilter ref="A6:B21" xr:uid="{C725761B-DC0A-4807-ABBB-1B10DF3821F0}">
    <filterColumn colId="0" hiddenButton="1"/>
    <filterColumn colId="1" hiddenButton="1"/>
  </autoFilter>
  <tableColumns count="2">
    <tableColumn id="1" xr3:uid="{769115E9-3F19-4414-B599-E2AB677F57FD}" name="Data Item" dataDxfId="753"/>
    <tableColumn id="2" xr3:uid="{7E58C1A0-C6C0-4FA5-A81A-29F028912EE0}" name="Factor Table Information" dataDxfId="752"/>
  </tableColumns>
  <tableStyleInfo name="factors_info_tables" showFirstColumn="1"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F09C2B56-5301-4056-A83F-E2A0A9FFF5D4}" name="x_414_template_table_1" displayName="x_414_template_table_1" ref="A6:B21" totalsRowShown="0">
  <autoFilter ref="A6:B21" xr:uid="{C725761B-DC0A-4807-ABBB-1B10DF3821F0}">
    <filterColumn colId="0" hiddenButton="1"/>
    <filterColumn colId="1" hiddenButton="1"/>
  </autoFilter>
  <tableColumns count="2">
    <tableColumn id="1" xr3:uid="{24B7B81B-2F04-4158-8E48-838AD4FE6C3B}" name="Data Item" dataDxfId="743"/>
    <tableColumn id="2" xr3:uid="{262D30F0-2CFB-46F1-A2C8-478ECD56F53A}" name="Factor Table Information" dataDxfId="742"/>
  </tableColumns>
  <tableStyleInfo name="factors_info_tables" showFirstColumn="1"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C949E142-0DAC-4FA4-9336-1478F33A4160}" name="x_415_template_table_1" displayName="x_415_template_table_1" ref="A6:B21" totalsRowShown="0">
  <autoFilter ref="A6:B21" xr:uid="{C725761B-DC0A-4807-ABBB-1B10DF3821F0}">
    <filterColumn colId="0" hiddenButton="1"/>
    <filterColumn colId="1" hiddenButton="1"/>
  </autoFilter>
  <tableColumns count="2">
    <tableColumn id="1" xr3:uid="{08B8E2F6-CF5C-4E4A-96CE-1F2BCB0B9E94}" name="Data Item" dataDxfId="725"/>
    <tableColumn id="2" xr3:uid="{E78C9664-426E-4D43-B741-A171E0FF7644}" name="Factor Table Information" dataDxfId="724"/>
  </tableColumns>
  <tableStyleInfo name="factors_info_tables"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5B20F3B-6DB1-4141-9276-C199FE3DDEB4}" name="x_103_template_table_1" displayName="x_103_template_table_1" ref="A6:B21" totalsRowShown="0">
  <autoFilter ref="A6:B21" xr:uid="{C725761B-DC0A-4807-ABBB-1B10DF3821F0}">
    <filterColumn colId="0" hiddenButton="1"/>
    <filterColumn colId="1" hiddenButton="1"/>
  </autoFilter>
  <tableColumns count="2">
    <tableColumn id="1" xr3:uid="{0FCF25CA-4483-4A9B-BC50-691934FEFD79}" name="Data Item" dataDxfId="1209"/>
    <tableColumn id="2" xr3:uid="{6470ECD5-5394-418A-8F39-3A747B2379A7}" name="Factor Table Information" dataDxfId="1208"/>
  </tableColumns>
  <tableStyleInfo name="factors_info_tables" showFirstColumn="1"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41B494CD-C17D-4B6D-88C4-CEAFCCFCCED0}" name="x_415_template_table_2" displayName="x_415_template_table_2" ref="P6:Q21" totalsRowShown="0">
  <tableColumns count="2">
    <tableColumn id="1" xr3:uid="{9AE618DD-A94A-4FA9-98B5-A71969328D45}" name="Data Item" dataDxfId="723"/>
    <tableColumn id="2" xr3:uid="{BFA5570D-F5E9-4C3F-910C-3AB43DA767EC}" name="Factor Table Information" dataDxfId="722"/>
  </tableColumns>
  <tableStyleInfo name="factors_info_tables" showFirstColumn="1"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9995C703-62B2-44AA-A454-15476CD165FB}" name="x_416_template_table_1" displayName="x_416_template_table_1" ref="A6:B21" totalsRowShown="0">
  <autoFilter ref="A6:B21" xr:uid="{C725761B-DC0A-4807-ABBB-1B10DF3821F0}">
    <filterColumn colId="0" hiddenButton="1"/>
    <filterColumn colId="1" hiddenButton="1"/>
  </autoFilter>
  <tableColumns count="2">
    <tableColumn id="1" xr3:uid="{AA1909E4-52B0-4C35-BD2E-FE23F1F3A924}" name="Data Item" dataDxfId="713"/>
    <tableColumn id="2" xr3:uid="{3A0B5480-0F41-4C7C-9E2C-3C647721D3EF}" name="Factor Table Information" dataDxfId="712"/>
  </tableColumns>
  <tableStyleInfo name="factors_info_tables" showFirstColumn="1"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CA467CC8-9E18-47BE-BD54-D0CE09EF6C82}" name="x_417_template_table_1" displayName="x_417_template_table_1" ref="A6:B21" totalsRowShown="0">
  <autoFilter ref="A6:B21" xr:uid="{C725761B-DC0A-4807-ABBB-1B10DF3821F0}">
    <filterColumn colId="0" hiddenButton="1"/>
    <filterColumn colId="1" hiddenButton="1"/>
  </autoFilter>
  <tableColumns count="2">
    <tableColumn id="1" xr3:uid="{34659B98-1DE7-42B1-BE5A-97DEE3DC2285}" name="Data Item" dataDxfId="703"/>
    <tableColumn id="2" xr3:uid="{53A7988C-F5B7-436E-A54B-46E8417E82E0}" name="Factor Table Information" dataDxfId="702"/>
  </tableColumns>
  <tableStyleInfo name="factors_info_tables" showFirstColumn="1"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A9B299C5-D4C1-42E9-9CC5-71B77DB57E6F}" name="x_418_template_table_1" displayName="x_418_template_table_1" ref="A6:B21" totalsRowShown="0">
  <autoFilter ref="A6:B21" xr:uid="{C725761B-DC0A-4807-ABBB-1B10DF3821F0}">
    <filterColumn colId="0" hiddenButton="1"/>
    <filterColumn colId="1" hiddenButton="1"/>
  </autoFilter>
  <tableColumns count="2">
    <tableColumn id="1" xr3:uid="{88E5D0E6-8E9D-45FB-B224-AE5D4391885C}" name="Data Item" dataDxfId="693"/>
    <tableColumn id="2" xr3:uid="{CD4C987F-65FF-4D04-B0BA-5AA3CD9AFD03}" name="Factor Table Information" dataDxfId="692"/>
  </tableColumns>
  <tableStyleInfo name="factors_info_tables" showFirstColumn="1"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D902967-0B23-4C58-AC6C-55B6A083DDA7}" name="x_419_template_table_1" displayName="x_419_template_table_1" ref="A6:B21" totalsRowShown="0">
  <autoFilter ref="A6:B21" xr:uid="{C725761B-DC0A-4807-ABBB-1B10DF3821F0}">
    <filterColumn colId="0" hiddenButton="1"/>
    <filterColumn colId="1" hiddenButton="1"/>
  </autoFilter>
  <tableColumns count="2">
    <tableColumn id="1" xr3:uid="{7EFCED8A-6BE5-4696-B720-25C87CDDD99E}" name="Data Item" dataDxfId="683"/>
    <tableColumn id="2" xr3:uid="{C5EEF80C-2C54-4B34-AF92-C8B9B15E17B1}" name="Factor Table Information" dataDxfId="682"/>
  </tableColumns>
  <tableStyleInfo name="factors_info_tables" showFirstColumn="1"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60405F55-5F8A-48F4-BD6C-A7D0A1C98170}" name="x_420_template_table_1" displayName="x_420_template_table_1" ref="A6:B21" totalsRowShown="0">
  <autoFilter ref="A6:B21" xr:uid="{C725761B-DC0A-4807-ABBB-1B10DF3821F0}">
    <filterColumn colId="0" hiddenButton="1"/>
    <filterColumn colId="1" hiddenButton="1"/>
  </autoFilter>
  <tableColumns count="2">
    <tableColumn id="1" xr3:uid="{792E2F45-5D37-4188-9102-4B09D1562EA3}" name="Data Item" dataDxfId="673"/>
    <tableColumn id="2" xr3:uid="{FBAC4F16-7305-4E05-866A-A1181FF50F60}" name="Factor Table Information" dataDxfId="672"/>
  </tableColumns>
  <tableStyleInfo name="factors_info_tables" showFirstColumn="1"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394C535E-E1FA-49AF-AC8E-40D2F56951EF}" name="x_421_template_table_1" displayName="x_421_template_table_1" ref="A6:B21" totalsRowShown="0">
  <autoFilter ref="A6:B21" xr:uid="{C725761B-DC0A-4807-ABBB-1B10DF3821F0}">
    <filterColumn colId="0" hiddenButton="1"/>
    <filterColumn colId="1" hiddenButton="1"/>
  </autoFilter>
  <tableColumns count="2">
    <tableColumn id="1" xr3:uid="{2A41413F-E304-401B-85DA-D60AE001AFEA}" name="Data Item" dataDxfId="663"/>
    <tableColumn id="2" xr3:uid="{53102EF7-058B-4969-9B3D-120B4D9499AB}" name="Factor Table Information" dataDxfId="662"/>
  </tableColumns>
  <tableStyleInfo name="factors_info_tables" showFirstColumn="1"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33D79D3-D079-417C-AE2F-5EFD07060BED}" name="x_422_template_table_1" displayName="x_422_template_table_1" ref="A6:B21" totalsRowShown="0">
  <autoFilter ref="A6:B21" xr:uid="{C725761B-DC0A-4807-ABBB-1B10DF3821F0}">
    <filterColumn colId="0" hiddenButton="1"/>
    <filterColumn colId="1" hiddenButton="1"/>
  </autoFilter>
  <tableColumns count="2">
    <tableColumn id="1" xr3:uid="{BA11D97C-8968-4314-8954-B854418999BA}" name="Data Item" dataDxfId="653"/>
    <tableColumn id="2" xr3:uid="{C67595E8-8414-4F35-989D-301C3A626D87}" name="Factor Table Information" dataDxfId="652"/>
  </tableColumns>
  <tableStyleInfo name="factors_info_tables" showFirstColumn="1"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15D84DA9-4858-42C9-A057-5BF3D2AB6534}" name="x_423_template_table_1" displayName="x_423_template_table_1" ref="A6:B21" totalsRowShown="0">
  <autoFilter ref="A6:B21" xr:uid="{C725761B-DC0A-4807-ABBB-1B10DF3821F0}">
    <filterColumn colId="0" hiddenButton="1"/>
    <filterColumn colId="1" hiddenButton="1"/>
  </autoFilter>
  <tableColumns count="2">
    <tableColumn id="1" xr3:uid="{8424B103-CD41-4F9C-A654-73C2C0F1395E}" name="Data Item" dataDxfId="643"/>
    <tableColumn id="2" xr3:uid="{441FDFA6-6DA6-4645-B9DB-DC706AF0B6EE}" name="Factor Table Information" dataDxfId="642"/>
  </tableColumns>
  <tableStyleInfo name="factors_info_tables" showFirstColumn="1"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CEE9CBDC-0795-4772-9787-DDCB3340621C}" name="x_424_template_table_1" displayName="x_424_template_table_1" ref="A6:B21" totalsRowShown="0">
  <autoFilter ref="A6:B21" xr:uid="{C725761B-DC0A-4807-ABBB-1B10DF3821F0}">
    <filterColumn colId="0" hiddenButton="1"/>
    <filterColumn colId="1" hiddenButton="1"/>
  </autoFilter>
  <tableColumns count="2">
    <tableColumn id="1" xr3:uid="{A47D2CCE-8F3C-4183-865B-DC4B01DF0C78}" name="Data Item" dataDxfId="633"/>
    <tableColumn id="2" xr3:uid="{DC23FD13-0D6E-4104-A754-2768F3CAA3D9}" name="Factor Table Information" dataDxfId="632"/>
  </tableColumns>
  <tableStyleInfo name="factors_info_tables"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C78DAD4-170D-4E5C-8C0B-8BA626C4548E}" name="x_104_template_table_1" displayName="x_104_template_table_1" ref="A6:B21" totalsRowShown="0">
  <autoFilter ref="A6:B21" xr:uid="{C725761B-DC0A-4807-ABBB-1B10DF3821F0}">
    <filterColumn colId="0" hiddenButton="1"/>
    <filterColumn colId="1" hiddenButton="1"/>
  </autoFilter>
  <tableColumns count="2">
    <tableColumn id="1" xr3:uid="{96E81B88-91D7-4A5F-91A7-44CE7110E7BF}" name="Data Item" dataDxfId="1197"/>
    <tableColumn id="2" xr3:uid="{B3F8CDEA-E1A9-4CEE-BACF-4A8E6605D146}" name="Factor Table Information" dataDxfId="1196"/>
  </tableColumns>
  <tableStyleInfo name="factors_info_tables" showFirstColumn="1"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DC852E97-AB54-4B7C-A5B8-732A4BC6D4A3}" name="x_501_template_table_1" displayName="x_501_template_table_1" ref="A6:B21" totalsRowShown="0">
  <autoFilter ref="A6:B21" xr:uid="{C725761B-DC0A-4807-ABBB-1B10DF3821F0}">
    <filterColumn colId="0" hiddenButton="1"/>
    <filterColumn colId="1" hiddenButton="1"/>
  </autoFilter>
  <tableColumns count="2">
    <tableColumn id="1" xr3:uid="{AAD2DFF8-F461-48D0-A3F4-479F306E4348}" name="Data Item" dataDxfId="623"/>
    <tableColumn id="2" xr3:uid="{73F60CB8-9889-43BA-97EC-DB8998B7C331}" name="Factor Table Information" dataDxfId="622"/>
  </tableColumns>
  <tableStyleInfo name="factors_info_tables" showFirstColumn="1"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5EFDBBEE-EB53-4D1C-B602-AA318E297C44}" name="x_502_template_table_1" displayName="x_502_template_table_1" ref="A6:B21" totalsRowShown="0">
  <autoFilter ref="A6:B21" xr:uid="{C725761B-DC0A-4807-ABBB-1B10DF3821F0}">
    <filterColumn colId="0" hiddenButton="1"/>
    <filterColumn colId="1" hiddenButton="1"/>
  </autoFilter>
  <tableColumns count="2">
    <tableColumn id="1" xr3:uid="{ACD26ADE-C033-47D5-8C8F-BE8594292B7B}" name="Data Item" dataDxfId="613"/>
    <tableColumn id="2" xr3:uid="{9D5C0CC1-F6E7-4873-A8A9-2707B91C29F2}" name="Factor Table Information" dataDxfId="612"/>
  </tableColumns>
  <tableStyleInfo name="factors_info_tables" showFirstColumn="1"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613A37FB-498B-48CB-A7BD-208914F34531}" name="x_503_template_table_1" displayName="x_503_template_table_1" ref="A6:B21" totalsRowShown="0">
  <autoFilter ref="A6:B21" xr:uid="{C725761B-DC0A-4807-ABBB-1B10DF3821F0}">
    <filterColumn colId="0" hiddenButton="1"/>
    <filterColumn colId="1" hiddenButton="1"/>
  </autoFilter>
  <tableColumns count="2">
    <tableColumn id="1" xr3:uid="{59C489FF-3926-40FF-B261-74DA97A5E4DD}" name="Data Item" dataDxfId="603"/>
    <tableColumn id="2" xr3:uid="{03F2F08A-E494-441B-AB13-519006AB1C7A}" name="Factor Table Information" dataDxfId="602"/>
  </tableColumns>
  <tableStyleInfo name="factors_info_tables" showFirstColumn="1"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9DD34793-C66C-4A00-A55D-9EEBE9DADB99}" name="x_504_template_table_1" displayName="x_504_template_table_1" ref="A6:B21" totalsRowShown="0">
  <autoFilter ref="A6:B21" xr:uid="{C725761B-DC0A-4807-ABBB-1B10DF3821F0}">
    <filterColumn colId="0" hiddenButton="1"/>
    <filterColumn colId="1" hiddenButton="1"/>
  </autoFilter>
  <tableColumns count="2">
    <tableColumn id="1" xr3:uid="{F9B57727-7383-4A4F-B70F-74F94BA17F48}" name="Data Item" dataDxfId="593"/>
    <tableColumn id="2" xr3:uid="{575BA947-8EF4-4BCC-9E75-4FCB4161E328}" name="Factor Table Information" dataDxfId="592"/>
  </tableColumns>
  <tableStyleInfo name="factors_info_tables" showFirstColumn="1"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F9C1F198-B91D-49CA-B45D-B23736E0F33E}" name="x_505_template_table_1" displayName="x_505_template_table_1" ref="A6:B21" totalsRowShown="0">
  <autoFilter ref="A6:B21" xr:uid="{C725761B-DC0A-4807-ABBB-1B10DF3821F0}">
    <filterColumn colId="0" hiddenButton="1"/>
    <filterColumn colId="1" hiddenButton="1"/>
  </autoFilter>
  <tableColumns count="2">
    <tableColumn id="1" xr3:uid="{E2553291-4F76-4EA2-B89D-69C9BF5342F6}" name="Data Item" dataDxfId="583"/>
    <tableColumn id="2" xr3:uid="{BD4A8267-291B-4FF3-9FE5-408B0B10A1CC}" name="Factor Table Information" dataDxfId="582"/>
  </tableColumns>
  <tableStyleInfo name="factors_info_tables" showFirstColumn="1"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89EEA652-572A-464C-AB72-D81D4E446350}" name="x_505_template_table_1124" displayName="x_505_template_table_1124" ref="A6:B21" totalsRowShown="0">
  <tableColumns count="2">
    <tableColumn id="1" xr3:uid="{F22B9649-02E8-4265-AECF-601A5E41658F}" name="Data Item" dataDxfId="577"/>
    <tableColumn id="2" xr3:uid="{AB19B59A-C75B-4EA1-8CB6-3222A89B14E1}" name="Factor Table Information" dataDxfId="576"/>
  </tableColumns>
  <tableStyleInfo name="factors_info_tables" showFirstColumn="1"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404DEE5F-CEA3-43F9-868B-7C827429A4A0}" name="x_505_template_table_1124125" displayName="x_505_template_table_1124125" ref="A6:B21" totalsRowShown="0">
  <tableColumns count="2">
    <tableColumn id="1" xr3:uid="{B920AD5E-095C-4F97-80E1-37E51641A3BD}" name="Data Item" dataDxfId="571"/>
    <tableColumn id="2" xr3:uid="{DE76D34C-9C62-4E30-B9B8-BAAD2CAC4DBD}" name="Factor Table Information" dataDxfId="570"/>
  </tableColumns>
  <tableStyleInfo name="factors_info_tables" showFirstColumn="1"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EF60D231-476E-4D81-95F2-B0A3BA56BA93}" name="x_607_template_table_1" displayName="x_607_template_table_1" ref="A6:B21" totalsRowShown="0">
  <autoFilter ref="A6:B21" xr:uid="{C725761B-DC0A-4807-ABBB-1B10DF3821F0}">
    <filterColumn colId="0" hiddenButton="1"/>
    <filterColumn colId="1" hiddenButton="1"/>
  </autoFilter>
  <tableColumns count="2">
    <tableColumn id="1" xr3:uid="{A9CE3A33-F87E-4C5A-9AB7-444BE183A9C8}" name="Data Item" dataDxfId="561"/>
    <tableColumn id="2" xr3:uid="{5CEBA54C-4858-4B83-8E30-3DF8B3C0F661}" name="Factor Table Information" dataDxfId="560"/>
  </tableColumns>
  <tableStyleInfo name="factors_info_tables" showFirstColumn="1"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5C723FF2-0E96-4D03-B3B5-05074FE9FB4C}" name="x_608_template_table_1" displayName="x_608_template_table_1" ref="A6:B21" totalsRowShown="0">
  <autoFilter ref="A6:B21" xr:uid="{C725761B-DC0A-4807-ABBB-1B10DF3821F0}">
    <filterColumn colId="0" hiddenButton="1"/>
    <filterColumn colId="1" hiddenButton="1"/>
  </autoFilter>
  <tableColumns count="2">
    <tableColumn id="1" xr3:uid="{7A18D763-8FFA-4735-9606-0B4C7E430EE3}" name="Data Item" dataDxfId="551"/>
    <tableColumn id="2" xr3:uid="{87F8E815-798B-49CF-A053-E15579A0A766}" name="Factor Table Information" dataDxfId="550"/>
  </tableColumns>
  <tableStyleInfo name="factors_info_tables" showFirstColumn="1"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A7631384-1C1A-4253-90DD-9860E5D0208C}" name="x_609_template_table_1" displayName="x_609_template_table_1" ref="A6:B21" totalsRowShown="0">
  <autoFilter ref="A6:B21" xr:uid="{C725761B-DC0A-4807-ABBB-1B10DF3821F0}">
    <filterColumn colId="0" hiddenButton="1"/>
    <filterColumn colId="1" hiddenButton="1"/>
  </autoFilter>
  <tableColumns count="2">
    <tableColumn id="1" xr3:uid="{56590288-0A3A-43C5-A827-53DAC30B6B9D}" name="Data Item" dataDxfId="541"/>
    <tableColumn id="2" xr3:uid="{54967725-D33A-41D2-83BB-FD75495F64F9}" name="Factor Table Information" dataDxfId="540"/>
  </tableColumns>
  <tableStyleInfo name="factors_info_tables"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63EC60E-CCB2-4FEC-9575-D032342D1ED7}" name="x_201_template_table_1" displayName="x_201_template_table_1" ref="A6:B21" totalsRowShown="0">
  <autoFilter ref="A6:B21" xr:uid="{C725761B-DC0A-4807-ABBB-1B10DF3821F0}">
    <filterColumn colId="0" hiddenButton="1"/>
    <filterColumn colId="1" hiddenButton="1"/>
  </autoFilter>
  <tableColumns count="2">
    <tableColumn id="1" xr3:uid="{2905AE73-34DA-4296-A30A-BE0FF0929F5B}" name="Data Item" dataDxfId="1187"/>
    <tableColumn id="2" xr3:uid="{450AAF4D-5D19-4F97-91A0-B4B4F6A9C673}" name="Factor Table Information" dataDxfId="1186"/>
  </tableColumns>
  <tableStyleInfo name="factors_info_tables" showFirstColumn="1"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F39CD406-97AB-4F2B-BB4F-EBC247B363F8}" name="x_610_template_table_1" displayName="x_610_template_table_1" ref="A6:B21" totalsRowShown="0">
  <autoFilter ref="A6:B21" xr:uid="{C725761B-DC0A-4807-ABBB-1B10DF3821F0}">
    <filterColumn colId="0" hiddenButton="1"/>
    <filterColumn colId="1" hiddenButton="1"/>
  </autoFilter>
  <tableColumns count="2">
    <tableColumn id="1" xr3:uid="{604718B5-0952-4AE3-B432-858730B3DF46}" name="Data Item" dataDxfId="531"/>
    <tableColumn id="2" xr3:uid="{F5E966D0-8EFF-459C-8B16-D6A8877C8E7B}" name="Factor Table Information" dataDxfId="530"/>
  </tableColumns>
  <tableStyleInfo name="factors_info_tables" showFirstColumn="1"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E3F00E0D-9F29-4B53-8688-07CF3FA6211D}" name="x_611_template_table_1" displayName="x_611_template_table_1" ref="A6:B21" totalsRowShown="0">
  <autoFilter ref="A6:B21" xr:uid="{C725761B-DC0A-4807-ABBB-1B10DF3821F0}">
    <filterColumn colId="0" hiddenButton="1"/>
    <filterColumn colId="1" hiddenButton="1"/>
  </autoFilter>
  <tableColumns count="2">
    <tableColumn id="1" xr3:uid="{63FFBEC4-C7AC-40FC-BC8B-EAC28E1F19EF}" name="Data Item" dataDxfId="521"/>
    <tableColumn id="2" xr3:uid="{B08AC30A-3965-4191-9F3F-57205AA5B96F}" name="Factor Table Information" dataDxfId="520"/>
  </tableColumns>
  <tableStyleInfo name="factors_info_tables" showFirstColumn="1"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AA4EE4E9-B69D-46EE-8295-6CE8A0B5CBDE}" name="x_612_template_table_1" displayName="x_612_template_table_1" ref="A6:B21" totalsRowShown="0">
  <autoFilter ref="A6:B21" xr:uid="{C725761B-DC0A-4807-ABBB-1B10DF3821F0}">
    <filterColumn colId="0" hiddenButton="1"/>
    <filterColumn colId="1" hiddenButton="1"/>
  </autoFilter>
  <tableColumns count="2">
    <tableColumn id="1" xr3:uid="{B65FAC75-3032-4486-BEDC-75506309078F}" name="Data Item" dataDxfId="511"/>
    <tableColumn id="2" xr3:uid="{8B0F0A27-0874-47A5-8829-89129E0A305E}" name="Factor Table Information" dataDxfId="510"/>
  </tableColumns>
  <tableStyleInfo name="factors_info_tables" showFirstColumn="1"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429F9292-1ED8-4068-94E7-203F22A69099}" name="x_613_template_table_1" displayName="x_613_template_table_1" ref="A6:B21" totalsRowShown="0">
  <autoFilter ref="A6:B21" xr:uid="{C725761B-DC0A-4807-ABBB-1B10DF3821F0}">
    <filterColumn colId="0" hiddenButton="1"/>
    <filterColumn colId="1" hiddenButton="1"/>
  </autoFilter>
  <tableColumns count="2">
    <tableColumn id="1" xr3:uid="{E0878555-5523-4077-85DE-EA0D49A5E678}" name="Data Item" dataDxfId="501"/>
    <tableColumn id="2" xr3:uid="{2060B2E2-61BA-440F-9ED1-B0BE61022FC7}" name="Factor Table Information" dataDxfId="500"/>
  </tableColumns>
  <tableStyleInfo name="factors_info_tables" showFirstColumn="1"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15EC92A8-51D8-4C0B-8E1A-5D110BFCC4F5}" name="x_614_template_table_1" displayName="x_614_template_table_1" ref="A6:B21" totalsRowShown="0">
  <autoFilter ref="A6:B21" xr:uid="{C725761B-DC0A-4807-ABBB-1B10DF3821F0}">
    <filterColumn colId="0" hiddenButton="1"/>
    <filterColumn colId="1" hiddenButton="1"/>
  </autoFilter>
  <tableColumns count="2">
    <tableColumn id="1" xr3:uid="{523C7BAD-003E-487E-B7EA-331335850ABA}" name="Data Item" dataDxfId="491"/>
    <tableColumn id="2" xr3:uid="{74BBBE14-207F-4F83-B268-554BC31B5D40}" name="Factor Table Information" dataDxfId="490"/>
  </tableColumns>
  <tableStyleInfo name="factors_info_tables" showFirstColumn="1"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511272B8-003A-4188-80D8-A445CBFE0A75}" name="x_615_template_table_1" displayName="x_615_template_table_1" ref="A6:B21" totalsRowShown="0">
  <autoFilter ref="A6:B21" xr:uid="{C725761B-DC0A-4807-ABBB-1B10DF3821F0}">
    <filterColumn colId="0" hiddenButton="1"/>
    <filterColumn colId="1" hiddenButton="1"/>
  </autoFilter>
  <tableColumns count="2">
    <tableColumn id="1" xr3:uid="{9FFEAABA-9639-4CD4-98D5-F3D35E54C30D}" name="Data Item" dataDxfId="481"/>
    <tableColumn id="2" xr3:uid="{FB474348-ADF4-4E4F-B05E-1ACD8B08F82F}" name="Factor Table Information" dataDxfId="480"/>
  </tableColumns>
  <tableStyleInfo name="factors_info_tables" showFirstColumn="1"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B9AD7F2F-DAEC-4104-81EB-5B23130B52B8}" name="x_703_template_table_1" displayName="x_703_template_table_1" ref="A6:B21" totalsRowShown="0">
  <autoFilter ref="A6:B21" xr:uid="{C725761B-DC0A-4807-ABBB-1B10DF3821F0}">
    <filterColumn colId="0" hiddenButton="1"/>
    <filterColumn colId="1" hiddenButton="1"/>
  </autoFilter>
  <tableColumns count="2">
    <tableColumn id="1" xr3:uid="{7C4FD4E6-0607-4E99-AD65-06E89366E7E3}" name="Data Item" dataDxfId="471"/>
    <tableColumn id="2" xr3:uid="{C199B52E-C66D-4A54-A6B0-53F6A24D52AA}" name="Factor Table Information" dataDxfId="470"/>
  </tableColumns>
  <tableStyleInfo name="factors_info_tables" showFirstColumn="1"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DF23CA97-AB4B-4B90-BE3E-E287B10C70B2}" name="x_704_template_table_1" displayName="x_704_template_table_1" ref="A6:B21" totalsRowShown="0">
  <autoFilter ref="A6:B21" xr:uid="{C725761B-DC0A-4807-ABBB-1B10DF3821F0}">
    <filterColumn colId="0" hiddenButton="1"/>
    <filterColumn colId="1" hiddenButton="1"/>
  </autoFilter>
  <tableColumns count="2">
    <tableColumn id="1" xr3:uid="{7D37BC50-A111-49C2-A2A0-677F65A9B7E7}" name="Data Item" dataDxfId="461"/>
    <tableColumn id="2" xr3:uid="{88BB9B2B-0E1A-4706-AF46-279FE2C834E8}" name="Factor Table Information" dataDxfId="460"/>
  </tableColumns>
  <tableStyleInfo name="factors_info_tables" showFirstColumn="1"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4454324-8576-4A5C-A113-D9AF0003A25D}" name="x_705_template_table_1" displayName="x_705_template_table_1" ref="A6:B21" totalsRowShown="0">
  <autoFilter ref="A6:B21" xr:uid="{C725761B-DC0A-4807-ABBB-1B10DF3821F0}">
    <filterColumn colId="0" hiddenButton="1"/>
    <filterColumn colId="1" hiddenButton="1"/>
  </autoFilter>
  <tableColumns count="2">
    <tableColumn id="1" xr3:uid="{C7BCC876-FF9B-4DB8-8940-E589C227E991}" name="Data Item" dataDxfId="449"/>
    <tableColumn id="2" xr3:uid="{908C1CB5-62B0-405E-BC96-BFF2CD31A925}" name="Factor Table Information" dataDxfId="448"/>
  </tableColumns>
  <tableStyleInfo name="factors_info_tables" showFirstColumn="1"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B454462C-202B-4811-BE56-FEC0376F2628}" name="x_706_template_table_1" displayName="x_706_template_table_1" ref="A6:B21" totalsRowShown="0">
  <autoFilter ref="A6:B21" xr:uid="{C725761B-DC0A-4807-ABBB-1B10DF3821F0}">
    <filterColumn colId="0" hiddenButton="1"/>
    <filterColumn colId="1" hiddenButton="1"/>
  </autoFilter>
  <tableColumns count="2">
    <tableColumn id="1" xr3:uid="{870DC952-2536-4A9D-95BA-90D9D820FC9C}" name="Data Item" dataDxfId="437"/>
    <tableColumn id="2" xr3:uid="{534CFD9E-E775-4FFB-BBA5-68D40D5EC715}" name="Factor Table Information" dataDxfId="436"/>
  </tableColumns>
  <tableStyleInfo name="factors_info_tables"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8FB7E66-5732-44AF-A87F-527362990343}" name="x_202_template_table_1" displayName="x_202_template_table_1" ref="A6:B21" totalsRowShown="0">
  <autoFilter ref="A6:B21" xr:uid="{C725761B-DC0A-4807-ABBB-1B10DF3821F0}">
    <filterColumn colId="0" hiddenButton="1"/>
    <filterColumn colId="1" hiddenButton="1"/>
  </autoFilter>
  <tableColumns count="2">
    <tableColumn id="1" xr3:uid="{A2CDF6E2-3667-4E7A-ADFE-8F3DE51509FB}" name="Data Item" dataDxfId="1175"/>
    <tableColumn id="2" xr3:uid="{36EE40C6-54AD-47F7-86BD-FAEAD481D6D7}" name="Factor Table Information" dataDxfId="1174"/>
  </tableColumns>
  <tableStyleInfo name="factors_info_tables" showFirstColumn="1"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7056A6EC-310E-4DAF-91AF-075CC6ABBF78}" name="x_707_template_table_1" displayName="x_707_template_table_1" ref="A6:B21" totalsRowShown="0">
  <autoFilter ref="A6:B21" xr:uid="{C725761B-DC0A-4807-ABBB-1B10DF3821F0}">
    <filterColumn colId="0" hiddenButton="1"/>
    <filterColumn colId="1" hiddenButton="1"/>
  </autoFilter>
  <tableColumns count="2">
    <tableColumn id="1" xr3:uid="{91D256DA-1E50-4D25-B96D-4D8ECD0C20BB}" name="Data Item" dataDxfId="425"/>
    <tableColumn id="2" xr3:uid="{3A5FFFF7-9235-4F40-BAF8-D4A0F9F40D33}" name="Factor Table Information" dataDxfId="424"/>
  </tableColumns>
  <tableStyleInfo name="factors_info_tables" showFirstColumn="1"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2C7C9A10-F8AE-4D95-B914-8C0F5EA8CBD3}" name="x_708_template_table_1" displayName="x_708_template_table_1" ref="A6:B21" totalsRowShown="0">
  <autoFilter ref="A6:B21" xr:uid="{C725761B-DC0A-4807-ABBB-1B10DF3821F0}">
    <filterColumn colId="0" hiddenButton="1"/>
    <filterColumn colId="1" hiddenButton="1"/>
  </autoFilter>
  <tableColumns count="2">
    <tableColumn id="1" xr3:uid="{166AF289-88B8-460C-9B77-6E3F85AE5B8D}" name="Data Item" dataDxfId="413"/>
    <tableColumn id="2" xr3:uid="{EF76F54B-355B-4A22-AF1A-55617F68C04C}" name="Factor Table Information" dataDxfId="412"/>
  </tableColumns>
  <tableStyleInfo name="factors_info_tables" showFirstColumn="1"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46CA0A34-D2B3-40C0-A7BF-2BBFA7B1821F}" name="x_709_template_table_1" displayName="x_709_template_table_1" ref="A6:B21" totalsRowShown="0">
  <autoFilter ref="A6:B21" xr:uid="{C725761B-DC0A-4807-ABBB-1B10DF3821F0}">
    <filterColumn colId="0" hiddenButton="1"/>
    <filterColumn colId="1" hiddenButton="1"/>
  </autoFilter>
  <tableColumns count="2">
    <tableColumn id="1" xr3:uid="{C7434FF1-3CD0-4B4E-AD57-715080B48F83}" name="Data Item" dataDxfId="401"/>
    <tableColumn id="2" xr3:uid="{261E6C35-CA5C-449E-8237-9630016A4526}" name="Factor Table Information" dataDxfId="400"/>
  </tableColumns>
  <tableStyleInfo name="factors_info_tables" showFirstColumn="1"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5F5D5AFB-822A-405B-B21C-D99C2B353B98}" name="x_710_template_table_1" displayName="x_710_template_table_1" ref="A6:B21" totalsRowShown="0">
  <autoFilter ref="A6:B21" xr:uid="{C725761B-DC0A-4807-ABBB-1B10DF3821F0}">
    <filterColumn colId="0" hiddenButton="1"/>
    <filterColumn colId="1" hiddenButton="1"/>
  </autoFilter>
  <tableColumns count="2">
    <tableColumn id="1" xr3:uid="{5BD95619-EB37-498F-90FC-E7A14676D5FB}" name="Data Item" dataDxfId="389"/>
    <tableColumn id="2" xr3:uid="{33C98475-EA07-4477-AA60-BE8840E96408}" name="Factor Table Information" dataDxfId="388"/>
  </tableColumns>
  <tableStyleInfo name="factors_info_tables" showFirstColumn="1"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7CEC5CCA-9B1F-4418-9F75-196D858AC704}" name="x_711_template_table_1" displayName="x_711_template_table_1" ref="A6:B21" totalsRowShown="0">
  <autoFilter ref="A6:B21" xr:uid="{C725761B-DC0A-4807-ABBB-1B10DF3821F0}">
    <filterColumn colId="0" hiddenButton="1"/>
    <filterColumn colId="1" hiddenButton="1"/>
  </autoFilter>
  <tableColumns count="2">
    <tableColumn id="1" xr3:uid="{41931174-144F-4246-B569-DA0E9709F931}" name="Data Item" dataDxfId="377"/>
    <tableColumn id="2" xr3:uid="{2BC584E5-1A7B-4C30-9D69-50BE18C75CFA}" name="Factor Table Information" dataDxfId="376"/>
  </tableColumns>
  <tableStyleInfo name="factors_info_tables" showFirstColumn="1"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6CF17D-A0BC-4619-8DE4-888FFC951321}" name="x_712_template_table_1" displayName="x_712_template_table_1" ref="A6:B21" totalsRowShown="0">
  <autoFilter ref="A6:B21" xr:uid="{C725761B-DC0A-4807-ABBB-1B10DF3821F0}">
    <filterColumn colId="0" hiddenButton="1"/>
    <filterColumn colId="1" hiddenButton="1"/>
  </autoFilter>
  <tableColumns count="2">
    <tableColumn id="1" xr3:uid="{FB489C51-675E-4F17-9CBD-6C7BB2E25555}" name="Data Item" dataDxfId="367"/>
    <tableColumn id="2" xr3:uid="{87E91609-2243-4348-B2AF-AD4EA5FBF005}" name="Factor Table Information" dataDxfId="366"/>
  </tableColumns>
  <tableStyleInfo name="factors_info_tables" showFirstColumn="1"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E84B1EA7-2D75-450C-BE6C-0D54D65D1D74}" name="x_713_template_table_1" displayName="x_713_template_table_1" ref="A6:B21" totalsRowShown="0">
  <autoFilter ref="A6:B21" xr:uid="{C725761B-DC0A-4807-ABBB-1B10DF3821F0}">
    <filterColumn colId="0" hiddenButton="1"/>
    <filterColumn colId="1" hiddenButton="1"/>
  </autoFilter>
  <tableColumns count="2">
    <tableColumn id="1" xr3:uid="{30BF85B3-7644-46C7-A68B-09F634AC7841}" name="Data Item" dataDxfId="355"/>
    <tableColumn id="2" xr3:uid="{3C67C5A5-CB27-4C61-95E5-4C8502820880}" name="Factor Table Information" dataDxfId="354"/>
  </tableColumns>
  <tableStyleInfo name="factors_info_tables" showFirstColumn="1"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D661C79B-D500-4282-B32C-6524BD39E205}" name="x_714_template_table_1" displayName="x_714_template_table_1" ref="A6:B21" totalsRowShown="0">
  <autoFilter ref="A6:B21" xr:uid="{C725761B-DC0A-4807-ABBB-1B10DF3821F0}">
    <filterColumn colId="0" hiddenButton="1"/>
    <filterColumn colId="1" hiddenButton="1"/>
  </autoFilter>
  <tableColumns count="2">
    <tableColumn id="1" xr3:uid="{F10B2899-2DB0-42BF-B450-AFD64E23A573}" name="Data Item" dataDxfId="343"/>
    <tableColumn id="2" xr3:uid="{AEE62E6F-7CD9-401D-BE2F-FC871DAF5814}" name="Factor Table Information" dataDxfId="342"/>
  </tableColumns>
  <tableStyleInfo name="factors_info_tables" showFirstColumn="1"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ACEEA2AD-F974-4BCD-AFE1-2AA0BE10C7A1}" name="x_715_template_table_1" displayName="x_715_template_table_1" ref="A6:B21" totalsRowShown="0">
  <autoFilter ref="A6:B21" xr:uid="{C725761B-DC0A-4807-ABBB-1B10DF3821F0}">
    <filterColumn colId="0" hiddenButton="1"/>
    <filterColumn colId="1" hiddenButton="1"/>
  </autoFilter>
  <tableColumns count="2">
    <tableColumn id="1" xr3:uid="{5570678B-6366-4E8A-BEB5-FDF049FBB89F}" name="Data Item" dataDxfId="331"/>
    <tableColumn id="2" xr3:uid="{1DA1A821-630C-462A-A35A-B10544E7B04A}" name="Factor Table Information" dataDxfId="330"/>
  </tableColumns>
  <tableStyleInfo name="factors_info_tables" showFirstColumn="1"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E87DD8C7-4611-446B-B5CF-22F2BC18DDAD}" name="x_716_template_table_1" displayName="x_716_template_table_1" ref="A6:B21" totalsRowShown="0">
  <autoFilter ref="A6:B21" xr:uid="{C725761B-DC0A-4807-ABBB-1B10DF3821F0}">
    <filterColumn colId="0" hiddenButton="1"/>
    <filterColumn colId="1" hiddenButton="1"/>
  </autoFilter>
  <tableColumns count="2">
    <tableColumn id="1" xr3:uid="{D86072CF-C035-4BA3-9140-2B3C622BC847}" name="Data Item" dataDxfId="319"/>
    <tableColumn id="2" xr3:uid="{8276977F-3A48-49A4-8E95-52F4BE84B44D}" name="Factor Table Information" dataDxfId="318"/>
  </tableColumns>
  <tableStyleInfo name="factors_info_tables" showFirstColumn="1"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E237314-1DA5-4411-8D6E-AE6595A443EB}" name="x_203_template_table_1" displayName="x_203_template_table_1" ref="A6:B21" totalsRowShown="0">
  <autoFilter ref="A6:B21" xr:uid="{C725761B-DC0A-4807-ABBB-1B10DF3821F0}">
    <filterColumn colId="0" hiddenButton="1"/>
    <filterColumn colId="1" hiddenButton="1"/>
  </autoFilter>
  <tableColumns count="2">
    <tableColumn id="1" xr3:uid="{BC1D54EB-3689-4823-94A1-E41C0195D4C5}" name="Data Item" dataDxfId="1163"/>
    <tableColumn id="2" xr3:uid="{67C7962B-C307-4ECC-BB86-241C10F35E0A}" name="Factor Table Information" dataDxfId="1162"/>
  </tableColumns>
  <tableStyleInfo name="factors_info_tables" showFirstColumn="1"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1CD0482A-0636-4F27-B193-A878A2CFD6F3}" name="x_717_template_table_1" displayName="x_717_template_table_1" ref="A6:B21" totalsRowShown="0">
  <autoFilter ref="A6:B21" xr:uid="{C725761B-DC0A-4807-ABBB-1B10DF3821F0}">
    <filterColumn colId="0" hiddenButton="1"/>
    <filterColumn colId="1" hiddenButton="1"/>
  </autoFilter>
  <tableColumns count="2">
    <tableColumn id="1" xr3:uid="{8BA5EA38-DF81-4A6B-A571-204216B2EC18}" name="Data Item" dataDxfId="307"/>
    <tableColumn id="2" xr3:uid="{EA60109F-89F2-4F29-AA3E-823474EECF46}" name="Factor Table Information" dataDxfId="306"/>
  </tableColumns>
  <tableStyleInfo name="factors_info_tables" showFirstColumn="1"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6C49EC5E-F6EE-4667-9D14-14E2B8A36C1E}" name="x_718_template_table_1" displayName="x_718_template_table_1" ref="A6:B21" totalsRowShown="0">
  <autoFilter ref="A6:B21" xr:uid="{C725761B-DC0A-4807-ABBB-1B10DF3821F0}">
    <filterColumn colId="0" hiddenButton="1"/>
    <filterColumn colId="1" hiddenButton="1"/>
  </autoFilter>
  <tableColumns count="2">
    <tableColumn id="1" xr3:uid="{7BE1985A-4AE7-4206-916D-82CF4D56D170}" name="Data Item" dataDxfId="295"/>
    <tableColumn id="2" xr3:uid="{9506E444-C96A-47C1-9E10-3A380CF8C80F}" name="Factor Table Information" dataDxfId="294"/>
  </tableColumns>
  <tableStyleInfo name="factors_info_tables" showFirstColumn="1"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E79D46BA-54BB-40F1-B1DF-6DFF4A1E1FF0}" name="x_719_template_table_1" displayName="x_719_template_table_1" ref="A6:B21" totalsRowShown="0">
  <autoFilter ref="A6:B21" xr:uid="{C725761B-DC0A-4807-ABBB-1B10DF3821F0}">
    <filterColumn colId="0" hiddenButton="1"/>
    <filterColumn colId="1" hiddenButton="1"/>
  </autoFilter>
  <tableColumns count="2">
    <tableColumn id="1" xr3:uid="{A8ED4AB3-4345-4D7C-B7D3-0E0A46095156}" name="Data Item" dataDxfId="283"/>
    <tableColumn id="2" xr3:uid="{75E75963-09FF-404E-B846-198F1938AA4F}" name="Factor Table Information" dataDxfId="282"/>
  </tableColumns>
  <tableStyleInfo name="factors_info_tables" showFirstColumn="1"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CF703B7C-D5EA-4285-A44E-0738B43C261D}" name="x_720_template_table_1" displayName="x_720_template_table_1" ref="A6:B21" totalsRowShown="0">
  <autoFilter ref="A6:B21" xr:uid="{C725761B-DC0A-4807-ABBB-1B10DF3821F0}">
    <filterColumn colId="0" hiddenButton="1"/>
    <filterColumn colId="1" hiddenButton="1"/>
  </autoFilter>
  <tableColumns count="2">
    <tableColumn id="1" xr3:uid="{E9CAAF47-F89D-4947-8B2C-C5F76931F9C1}" name="Data Item" dataDxfId="271"/>
    <tableColumn id="2" xr3:uid="{89347ACA-5AB9-406C-91B6-D6C62BEBD0A2}" name="Factor Table Information" dataDxfId="270"/>
  </tableColumns>
  <tableStyleInfo name="factors_info_tables" showFirstColumn="1"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81218A6C-3C2F-4501-A808-7EF143AD0CC0}" name="x_801_template_table_1" displayName="x_801_template_table_1" ref="A6:B21" totalsRowShown="0">
  <autoFilter ref="A6:B21" xr:uid="{C725761B-DC0A-4807-ABBB-1B10DF3821F0}">
    <filterColumn colId="0" hiddenButton="1"/>
    <filterColumn colId="1" hiddenButton="1"/>
  </autoFilter>
  <tableColumns count="2">
    <tableColumn id="1" xr3:uid="{E654F4D8-1F1A-45E6-9A65-6C6A6269D4ED}" name="Data Item" dataDxfId="261"/>
    <tableColumn id="2" xr3:uid="{779F9D32-607D-4D76-8D84-D2CD4927F2D0}" name="Factor Table Information" dataDxfId="260"/>
  </tableColumns>
  <tableStyleInfo name="factors_info_tables" showFirstColumn="1"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E5927AF6-10A6-47F7-A1F9-21F3CF91736D}" name="x_802_template_table_1" displayName="x_802_template_table_1" ref="A6:B21" totalsRowShown="0">
  <autoFilter ref="A6:B21" xr:uid="{C725761B-DC0A-4807-ABBB-1B10DF3821F0}">
    <filterColumn colId="0" hiddenButton="1"/>
    <filterColumn colId="1" hiddenButton="1"/>
  </autoFilter>
  <tableColumns count="2">
    <tableColumn id="1" xr3:uid="{B20CB720-19A2-40C8-84E0-F6976978B399}" name="Data Item" dataDxfId="251"/>
    <tableColumn id="2" xr3:uid="{B09C5C44-786A-4748-BF8D-B92E098EB442}" name="Factor Table Information" dataDxfId="250"/>
  </tableColumns>
  <tableStyleInfo name="factors_info_tables" showFirstColumn="1"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32F204B1-1502-48CA-9A76-38C307F50142}" name="x_803_template_table_1" displayName="x_803_template_table_1" ref="A6:B21" totalsRowShown="0">
  <autoFilter ref="A6:B21" xr:uid="{C725761B-DC0A-4807-ABBB-1B10DF3821F0}">
    <filterColumn colId="0" hiddenButton="1"/>
    <filterColumn colId="1" hiddenButton="1"/>
  </autoFilter>
  <tableColumns count="2">
    <tableColumn id="1" xr3:uid="{4D22D47D-C124-4E2C-BB96-2E101969D82F}" name="Data Item" dataDxfId="241"/>
    <tableColumn id="2" xr3:uid="{EE0BBD0E-FEB8-44F2-9747-08886A3AB5BA}" name="Factor Table Information" dataDxfId="240"/>
  </tableColumns>
  <tableStyleInfo name="factors_info_tables" showFirstColumn="1"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E3092AB2-6E98-4BF2-B20C-1585CB6AA563}" name="x_804_template_table_1" displayName="x_804_template_table_1" ref="A6:B21" totalsRowShown="0">
  <autoFilter ref="A6:B21" xr:uid="{C725761B-DC0A-4807-ABBB-1B10DF3821F0}">
    <filterColumn colId="0" hiddenButton="1"/>
    <filterColumn colId="1" hiddenButton="1"/>
  </autoFilter>
  <tableColumns count="2">
    <tableColumn id="1" xr3:uid="{E0991CB3-5360-4CCA-9926-2378D79EBAAF}" name="Data Item" dataDxfId="231"/>
    <tableColumn id="2" xr3:uid="{5E7F9F10-E1E9-44D0-B0B0-7E5368F6736D}" name="Factor Table Information" dataDxfId="230"/>
  </tableColumns>
  <tableStyleInfo name="factors_info_tables" showFirstColumn="1"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2CB5B7F5-CBBF-4E73-891B-8AD22A275ED0}" name="x_805_template_table_1" displayName="x_805_template_table_1" ref="A6:B21" totalsRowShown="0">
  <autoFilter ref="A6:B21" xr:uid="{C725761B-DC0A-4807-ABBB-1B10DF3821F0}">
    <filterColumn colId="0" hiddenButton="1"/>
    <filterColumn colId="1" hiddenButton="1"/>
  </autoFilter>
  <tableColumns count="2">
    <tableColumn id="1" xr3:uid="{FF72282B-068D-41C6-88F7-BA1C22239BBF}" name="Data Item" dataDxfId="221"/>
    <tableColumn id="2" xr3:uid="{863D4BCC-3092-4B6E-AE7F-656F8D9CE7A2}" name="Factor Table Information" dataDxfId="220"/>
  </tableColumns>
  <tableStyleInfo name="factors_info_tables" showFirstColumn="1"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9EDA7A29-BCAC-4AB3-A181-9DCA343F1E2E}" name="x_806_template_table_1" displayName="x_806_template_table_1" ref="A6:B21" totalsRowShown="0">
  <autoFilter ref="A6:B21" xr:uid="{C725761B-DC0A-4807-ABBB-1B10DF3821F0}">
    <filterColumn colId="0" hiddenButton="1"/>
    <filterColumn colId="1" hiddenButton="1"/>
  </autoFilter>
  <tableColumns count="2">
    <tableColumn id="1" xr3:uid="{5A5E4F00-EEF0-4B69-9C93-F5CBA4AB7FA2}" name="Data Item" dataDxfId="211"/>
    <tableColumn id="2" xr3:uid="{13613EC6-3F8B-43D3-B7FC-5ECCC439D25C}" name="Factor Table Information" dataDxfId="210"/>
  </tableColumns>
  <tableStyleInfo name="factors_info_tables" showFirstColumn="1" showLastColumn="0" showRowStripes="1" showColumnStripes="0"/>
</table>
</file>

<file path=xl/theme/theme1.xml><?xml version="1.0" encoding="utf-8"?>
<a:theme xmlns:a="http://schemas.openxmlformats.org/drawingml/2006/main" name="Accessible_21">
  <a:themeElements>
    <a:clrScheme name="GAD_theme25">
      <a:dk1>
        <a:srgbClr val="B85FB1"/>
      </a:dk1>
      <a:lt1>
        <a:srgbClr val="44163E"/>
      </a:lt1>
      <a:dk2>
        <a:srgbClr val="3E8989"/>
      </a:dk2>
      <a:lt2>
        <a:srgbClr val="50E28D"/>
      </a:lt2>
      <a:accent1>
        <a:srgbClr val="F1BE46"/>
      </a:accent1>
      <a:accent2>
        <a:srgbClr val="DD852C"/>
      </a:accent2>
      <a:accent3>
        <a:srgbClr val="E54A72"/>
      </a:accent3>
      <a:accent4>
        <a:srgbClr val="2E5266"/>
      </a:accent4>
      <a:accent5>
        <a:srgbClr val="42A1DB"/>
      </a:accent5>
      <a:accent6>
        <a:srgbClr val="8F8E8F"/>
      </a:accent6>
      <a:hlink>
        <a:srgbClr val="6B9F25"/>
      </a:hlink>
      <a:folHlink>
        <a:srgbClr val="B26B0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GAD" id="{FA26CC94-9AB8-43CF-9208-DAD2EEF8E84B}" vid="{AD10AD8E-362D-4DD0-B12A-007E90588632}"/>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00.xml.rels><?xml version="1.0" encoding="UTF-8" standalone="yes"?>
<Relationships xmlns="http://schemas.openxmlformats.org/package/2006/relationships"><Relationship Id="rId2" Type="http://schemas.openxmlformats.org/officeDocument/2006/relationships/table" Target="../tables/table104.xml"/><Relationship Id="rId1" Type="http://schemas.openxmlformats.org/officeDocument/2006/relationships/table" Target="../tables/table103.xml"/></Relationships>
</file>

<file path=xl/worksheets/_rels/sheet101.xml.rels><?xml version="1.0" encoding="UTF-8" standalone="yes"?>
<Relationships xmlns="http://schemas.openxmlformats.org/package/2006/relationships"><Relationship Id="rId1" Type="http://schemas.openxmlformats.org/officeDocument/2006/relationships/table" Target="../tables/table105.xml"/></Relationships>
</file>

<file path=xl/worksheets/_rels/sheet102.xml.rels><?xml version="1.0" encoding="UTF-8" standalone="yes"?>
<Relationships xmlns="http://schemas.openxmlformats.org/package/2006/relationships"><Relationship Id="rId1" Type="http://schemas.openxmlformats.org/officeDocument/2006/relationships/table" Target="../tables/table106.xml"/></Relationships>
</file>

<file path=xl/worksheets/_rels/sheet103.xml.rels><?xml version="1.0" encoding="UTF-8" standalone="yes"?>
<Relationships xmlns="http://schemas.openxmlformats.org/package/2006/relationships"><Relationship Id="rId1" Type="http://schemas.openxmlformats.org/officeDocument/2006/relationships/table" Target="../tables/table107.xml"/></Relationships>
</file>

<file path=xl/worksheets/_rels/sheet104.xml.rels><?xml version="1.0" encoding="UTF-8" standalone="yes"?>
<Relationships xmlns="http://schemas.openxmlformats.org/package/2006/relationships"><Relationship Id="rId1" Type="http://schemas.openxmlformats.org/officeDocument/2006/relationships/table" Target="../tables/table108.xml"/></Relationships>
</file>

<file path=xl/worksheets/_rels/sheet105.xml.rels><?xml version="1.0" encoding="UTF-8" standalone="yes"?>
<Relationships xmlns="http://schemas.openxmlformats.org/package/2006/relationships"><Relationship Id="rId1" Type="http://schemas.openxmlformats.org/officeDocument/2006/relationships/table" Target="../tables/table109.xml"/></Relationships>
</file>

<file path=xl/worksheets/_rels/sheet106.xml.rels><?xml version="1.0" encoding="UTF-8" standalone="yes"?>
<Relationships xmlns="http://schemas.openxmlformats.org/package/2006/relationships"><Relationship Id="rId1" Type="http://schemas.openxmlformats.org/officeDocument/2006/relationships/table" Target="../tables/table110.xml"/></Relationships>
</file>

<file path=xl/worksheets/_rels/sheet107.xml.rels><?xml version="1.0" encoding="UTF-8" standalone="yes"?>
<Relationships xmlns="http://schemas.openxmlformats.org/package/2006/relationships"><Relationship Id="rId1" Type="http://schemas.openxmlformats.org/officeDocument/2006/relationships/table" Target="../tables/table111.xml"/></Relationships>
</file>

<file path=xl/worksheets/_rels/sheet108.xml.rels><?xml version="1.0" encoding="UTF-8" standalone="yes"?>
<Relationships xmlns="http://schemas.openxmlformats.org/package/2006/relationships"><Relationship Id="rId1" Type="http://schemas.openxmlformats.org/officeDocument/2006/relationships/table" Target="../tables/table112.xml"/></Relationships>
</file>

<file path=xl/worksheets/_rels/sheet109.xml.rels><?xml version="1.0" encoding="UTF-8" standalone="yes"?>
<Relationships xmlns="http://schemas.openxmlformats.org/package/2006/relationships"><Relationship Id="rId1" Type="http://schemas.openxmlformats.org/officeDocument/2006/relationships/table" Target="../tables/table113.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10.xml.rels><?xml version="1.0" encoding="UTF-8" standalone="yes"?>
<Relationships xmlns="http://schemas.openxmlformats.org/package/2006/relationships"><Relationship Id="rId1" Type="http://schemas.openxmlformats.org/officeDocument/2006/relationships/table" Target="../tables/table114.xml"/></Relationships>
</file>

<file path=xl/worksheets/_rels/sheet111.xml.rels><?xml version="1.0" encoding="UTF-8" standalone="yes"?>
<Relationships xmlns="http://schemas.openxmlformats.org/package/2006/relationships"><Relationship Id="rId1" Type="http://schemas.openxmlformats.org/officeDocument/2006/relationships/table" Target="../tables/table115.xml"/></Relationships>
</file>

<file path=xl/worksheets/_rels/sheet112.xml.rels><?xml version="1.0" encoding="UTF-8" standalone="yes"?>
<Relationships xmlns="http://schemas.openxmlformats.org/package/2006/relationships"><Relationship Id="rId1" Type="http://schemas.openxmlformats.org/officeDocument/2006/relationships/table" Target="../tables/table116.xml"/></Relationships>
</file>

<file path=xl/worksheets/_rels/sheet113.xml.rels><?xml version="1.0" encoding="UTF-8" standalone="yes"?>
<Relationships xmlns="http://schemas.openxmlformats.org/package/2006/relationships"><Relationship Id="rId1" Type="http://schemas.openxmlformats.org/officeDocument/2006/relationships/table" Target="../tables/table117.xml"/></Relationships>
</file>

<file path=xl/worksheets/_rels/sheet114.xml.rels><?xml version="1.0" encoding="UTF-8" standalone="yes"?>
<Relationships xmlns="http://schemas.openxmlformats.org/package/2006/relationships"><Relationship Id="rId1" Type="http://schemas.openxmlformats.org/officeDocument/2006/relationships/table" Target="../tables/table118.xml"/></Relationships>
</file>

<file path=xl/worksheets/_rels/sheet115.xml.rels><?xml version="1.0" encoding="UTF-8" standalone="yes"?>
<Relationships xmlns="http://schemas.openxmlformats.org/package/2006/relationships"><Relationship Id="rId1" Type="http://schemas.openxmlformats.org/officeDocument/2006/relationships/table" Target="../tables/table119.xml"/></Relationships>
</file>

<file path=xl/worksheets/_rels/sheet116.xml.rels><?xml version="1.0" encoding="UTF-8" standalone="yes"?>
<Relationships xmlns="http://schemas.openxmlformats.org/package/2006/relationships"><Relationship Id="rId1" Type="http://schemas.openxmlformats.org/officeDocument/2006/relationships/table" Target="../tables/table120.xml"/></Relationships>
</file>

<file path=xl/worksheets/_rels/sheet117.xml.rels><?xml version="1.0" encoding="UTF-8" standalone="yes"?>
<Relationships xmlns="http://schemas.openxmlformats.org/package/2006/relationships"><Relationship Id="rId1" Type="http://schemas.openxmlformats.org/officeDocument/2006/relationships/table" Target="../tables/table121.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31.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32.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33.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34.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35.xml.rels><?xml version="1.0" encoding="UTF-8" standalone="yes"?>
<Relationships xmlns="http://schemas.openxmlformats.org/package/2006/relationships"><Relationship Id="rId2" Type="http://schemas.openxmlformats.org/officeDocument/2006/relationships/table" Target="../tables/table34.xml"/><Relationship Id="rId1" Type="http://schemas.openxmlformats.org/officeDocument/2006/relationships/table" Target="../tables/table33.xml"/></Relationships>
</file>

<file path=xl/worksheets/_rels/sheet36.xml.rels><?xml version="1.0" encoding="UTF-8" standalone="yes"?>
<Relationships xmlns="http://schemas.openxmlformats.org/package/2006/relationships"><Relationship Id="rId2" Type="http://schemas.openxmlformats.org/officeDocument/2006/relationships/table" Target="../tables/table36.xml"/><Relationship Id="rId1" Type="http://schemas.openxmlformats.org/officeDocument/2006/relationships/table" Target="../tables/table35.xml"/></Relationships>
</file>

<file path=xl/worksheets/_rels/sheet37.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38.xml.rels><?xml version="1.0" encoding="UTF-8" standalone="yes"?>
<Relationships xmlns="http://schemas.openxmlformats.org/package/2006/relationships"><Relationship Id="rId1" Type="http://schemas.openxmlformats.org/officeDocument/2006/relationships/table" Target="../tables/table38.xml"/></Relationships>
</file>

<file path=xl/worksheets/_rels/sheet39.xml.rels><?xml version="1.0" encoding="UTF-8" standalone="yes"?>
<Relationships xmlns="http://schemas.openxmlformats.org/package/2006/relationships"><Relationship Id="rId1" Type="http://schemas.openxmlformats.org/officeDocument/2006/relationships/table" Target="../tables/table39.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table" Target="../tables/table40.xml"/></Relationships>
</file>

<file path=xl/worksheets/_rels/sheet41.xml.rels><?xml version="1.0" encoding="UTF-8" standalone="yes"?>
<Relationships xmlns="http://schemas.openxmlformats.org/package/2006/relationships"><Relationship Id="rId2" Type="http://schemas.openxmlformats.org/officeDocument/2006/relationships/table" Target="../tables/table42.xml"/><Relationship Id="rId1" Type="http://schemas.openxmlformats.org/officeDocument/2006/relationships/table" Target="../tables/table41.xml"/></Relationships>
</file>

<file path=xl/worksheets/_rels/sheet42.xml.rels><?xml version="1.0" encoding="UTF-8" standalone="yes"?>
<Relationships xmlns="http://schemas.openxmlformats.org/package/2006/relationships"><Relationship Id="rId2" Type="http://schemas.openxmlformats.org/officeDocument/2006/relationships/table" Target="../tables/table44.xml"/><Relationship Id="rId1" Type="http://schemas.openxmlformats.org/officeDocument/2006/relationships/table" Target="../tables/table43.xml"/></Relationships>
</file>

<file path=xl/worksheets/_rels/sheet43.xml.rels><?xml version="1.0" encoding="UTF-8" standalone="yes"?>
<Relationships xmlns="http://schemas.openxmlformats.org/package/2006/relationships"><Relationship Id="rId1" Type="http://schemas.openxmlformats.org/officeDocument/2006/relationships/table" Target="../tables/table45.xml"/></Relationships>
</file>

<file path=xl/worksheets/_rels/sheet44.xml.rels><?xml version="1.0" encoding="UTF-8" standalone="yes"?>
<Relationships xmlns="http://schemas.openxmlformats.org/package/2006/relationships"><Relationship Id="rId1" Type="http://schemas.openxmlformats.org/officeDocument/2006/relationships/table" Target="../tables/table46.xml"/></Relationships>
</file>

<file path=xl/worksheets/_rels/sheet45.xml.rels><?xml version="1.0" encoding="UTF-8" standalone="yes"?>
<Relationships xmlns="http://schemas.openxmlformats.org/package/2006/relationships"><Relationship Id="rId1" Type="http://schemas.openxmlformats.org/officeDocument/2006/relationships/table" Target="../tables/table47.xml"/></Relationships>
</file>

<file path=xl/worksheets/_rels/sheet46.xml.rels><?xml version="1.0" encoding="UTF-8" standalone="yes"?>
<Relationships xmlns="http://schemas.openxmlformats.org/package/2006/relationships"><Relationship Id="rId1" Type="http://schemas.openxmlformats.org/officeDocument/2006/relationships/table" Target="../tables/table48.xml"/></Relationships>
</file>

<file path=xl/worksheets/_rels/sheet47.xml.rels><?xml version="1.0" encoding="UTF-8" standalone="yes"?>
<Relationships xmlns="http://schemas.openxmlformats.org/package/2006/relationships"><Relationship Id="rId2" Type="http://schemas.openxmlformats.org/officeDocument/2006/relationships/table" Target="../tables/table50.xml"/><Relationship Id="rId1" Type="http://schemas.openxmlformats.org/officeDocument/2006/relationships/table" Target="../tables/table49.xml"/></Relationships>
</file>

<file path=xl/worksheets/_rels/sheet48.xml.rels><?xml version="1.0" encoding="UTF-8" standalone="yes"?>
<Relationships xmlns="http://schemas.openxmlformats.org/package/2006/relationships"><Relationship Id="rId1" Type="http://schemas.openxmlformats.org/officeDocument/2006/relationships/table" Target="../tables/table51.xml"/></Relationships>
</file>

<file path=xl/worksheets/_rels/sheet49.xml.rels><?xml version="1.0" encoding="UTF-8" standalone="yes"?>
<Relationships xmlns="http://schemas.openxmlformats.org/package/2006/relationships"><Relationship Id="rId1" Type="http://schemas.openxmlformats.org/officeDocument/2006/relationships/table" Target="../tables/table52.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table" Target="../tables/table53.xml"/></Relationships>
</file>

<file path=xl/worksheets/_rels/sheet51.xml.rels><?xml version="1.0" encoding="UTF-8" standalone="yes"?>
<Relationships xmlns="http://schemas.openxmlformats.org/package/2006/relationships"><Relationship Id="rId1" Type="http://schemas.openxmlformats.org/officeDocument/2006/relationships/table" Target="../tables/table54.xml"/></Relationships>
</file>

<file path=xl/worksheets/_rels/sheet52.xml.rels><?xml version="1.0" encoding="UTF-8" standalone="yes"?>
<Relationships xmlns="http://schemas.openxmlformats.org/package/2006/relationships"><Relationship Id="rId1" Type="http://schemas.openxmlformats.org/officeDocument/2006/relationships/table" Target="../tables/table55.xml"/></Relationships>
</file>

<file path=xl/worksheets/_rels/sheet53.xml.rels><?xml version="1.0" encoding="UTF-8" standalone="yes"?>
<Relationships xmlns="http://schemas.openxmlformats.org/package/2006/relationships"><Relationship Id="rId1" Type="http://schemas.openxmlformats.org/officeDocument/2006/relationships/table" Target="../tables/table56.xml"/></Relationships>
</file>

<file path=xl/worksheets/_rels/sheet54.xml.rels><?xml version="1.0" encoding="UTF-8" standalone="yes"?>
<Relationships xmlns="http://schemas.openxmlformats.org/package/2006/relationships"><Relationship Id="rId1" Type="http://schemas.openxmlformats.org/officeDocument/2006/relationships/table" Target="../tables/table57.xml"/></Relationships>
</file>

<file path=xl/worksheets/_rels/sheet55.xml.rels><?xml version="1.0" encoding="UTF-8" standalone="yes"?>
<Relationships xmlns="http://schemas.openxmlformats.org/package/2006/relationships"><Relationship Id="rId1" Type="http://schemas.openxmlformats.org/officeDocument/2006/relationships/table" Target="../tables/table58.xml"/></Relationships>
</file>

<file path=xl/worksheets/_rels/sheet56.xml.rels><?xml version="1.0" encoding="UTF-8" standalone="yes"?>
<Relationships xmlns="http://schemas.openxmlformats.org/package/2006/relationships"><Relationship Id="rId1" Type="http://schemas.openxmlformats.org/officeDocument/2006/relationships/table" Target="../tables/table59.xml"/></Relationships>
</file>

<file path=xl/worksheets/_rels/sheet57.xml.rels><?xml version="1.0" encoding="UTF-8" standalone="yes"?>
<Relationships xmlns="http://schemas.openxmlformats.org/package/2006/relationships"><Relationship Id="rId1" Type="http://schemas.openxmlformats.org/officeDocument/2006/relationships/table" Target="../tables/table60.xml"/></Relationships>
</file>

<file path=xl/worksheets/_rels/sheet58.xml.rels><?xml version="1.0" encoding="UTF-8" standalone="yes"?>
<Relationships xmlns="http://schemas.openxmlformats.org/package/2006/relationships"><Relationship Id="rId1" Type="http://schemas.openxmlformats.org/officeDocument/2006/relationships/table" Target="../tables/table61.xml"/></Relationships>
</file>

<file path=xl/worksheets/_rels/sheet59.xml.rels><?xml version="1.0" encoding="UTF-8" standalone="yes"?>
<Relationships xmlns="http://schemas.openxmlformats.org/package/2006/relationships"><Relationship Id="rId1" Type="http://schemas.openxmlformats.org/officeDocument/2006/relationships/table" Target="../tables/table6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0.xml.rels><?xml version="1.0" encoding="UTF-8" standalone="yes"?>
<Relationships xmlns="http://schemas.openxmlformats.org/package/2006/relationships"><Relationship Id="rId1" Type="http://schemas.openxmlformats.org/officeDocument/2006/relationships/table" Target="../tables/table63.xml"/></Relationships>
</file>

<file path=xl/worksheets/_rels/sheet61.xml.rels><?xml version="1.0" encoding="UTF-8" standalone="yes"?>
<Relationships xmlns="http://schemas.openxmlformats.org/package/2006/relationships"><Relationship Id="rId1" Type="http://schemas.openxmlformats.org/officeDocument/2006/relationships/table" Target="../tables/table64.xml"/></Relationships>
</file>

<file path=xl/worksheets/_rels/sheet62.xml.rels><?xml version="1.0" encoding="UTF-8" standalone="yes"?>
<Relationships xmlns="http://schemas.openxmlformats.org/package/2006/relationships"><Relationship Id="rId1" Type="http://schemas.openxmlformats.org/officeDocument/2006/relationships/table" Target="../tables/table65.xml"/></Relationships>
</file>

<file path=xl/worksheets/_rels/sheet63.xml.rels><?xml version="1.0" encoding="UTF-8" standalone="yes"?>
<Relationships xmlns="http://schemas.openxmlformats.org/package/2006/relationships"><Relationship Id="rId1" Type="http://schemas.openxmlformats.org/officeDocument/2006/relationships/table" Target="../tables/table66.xml"/></Relationships>
</file>

<file path=xl/worksheets/_rels/sheet64.xml.rels><?xml version="1.0" encoding="UTF-8" standalone="yes"?>
<Relationships xmlns="http://schemas.openxmlformats.org/package/2006/relationships"><Relationship Id="rId1" Type="http://schemas.openxmlformats.org/officeDocument/2006/relationships/table" Target="../tables/table67.xml"/></Relationships>
</file>

<file path=xl/worksheets/_rels/sheet65.xml.rels><?xml version="1.0" encoding="UTF-8" standalone="yes"?>
<Relationships xmlns="http://schemas.openxmlformats.org/package/2006/relationships"><Relationship Id="rId1" Type="http://schemas.openxmlformats.org/officeDocument/2006/relationships/table" Target="../tables/table68.xml"/></Relationships>
</file>

<file path=xl/worksheets/_rels/sheet66.xml.rels><?xml version="1.0" encoding="UTF-8" standalone="yes"?>
<Relationships xmlns="http://schemas.openxmlformats.org/package/2006/relationships"><Relationship Id="rId1" Type="http://schemas.openxmlformats.org/officeDocument/2006/relationships/table" Target="../tables/table69.xml"/></Relationships>
</file>

<file path=xl/worksheets/_rels/sheet67.xml.rels><?xml version="1.0" encoding="UTF-8" standalone="yes"?>
<Relationships xmlns="http://schemas.openxmlformats.org/package/2006/relationships"><Relationship Id="rId1" Type="http://schemas.openxmlformats.org/officeDocument/2006/relationships/table" Target="../tables/table70.xml"/></Relationships>
</file>

<file path=xl/worksheets/_rels/sheet68.xml.rels><?xml version="1.0" encoding="UTF-8" standalone="yes"?>
<Relationships xmlns="http://schemas.openxmlformats.org/package/2006/relationships"><Relationship Id="rId1" Type="http://schemas.openxmlformats.org/officeDocument/2006/relationships/table" Target="../tables/table71.xml"/></Relationships>
</file>

<file path=xl/worksheets/_rels/sheet69.xml.rels><?xml version="1.0" encoding="UTF-8" standalone="yes"?>
<Relationships xmlns="http://schemas.openxmlformats.org/package/2006/relationships"><Relationship Id="rId1" Type="http://schemas.openxmlformats.org/officeDocument/2006/relationships/table" Target="../tables/table72.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0.xml.rels><?xml version="1.0" encoding="UTF-8" standalone="yes"?>
<Relationships xmlns="http://schemas.openxmlformats.org/package/2006/relationships"><Relationship Id="rId1" Type="http://schemas.openxmlformats.org/officeDocument/2006/relationships/table" Target="../tables/table73.xml"/></Relationships>
</file>

<file path=xl/worksheets/_rels/sheet71.xml.rels><?xml version="1.0" encoding="UTF-8" standalone="yes"?>
<Relationships xmlns="http://schemas.openxmlformats.org/package/2006/relationships"><Relationship Id="rId1" Type="http://schemas.openxmlformats.org/officeDocument/2006/relationships/table" Target="../tables/table74.xml"/></Relationships>
</file>

<file path=xl/worksheets/_rels/sheet72.xml.rels><?xml version="1.0" encoding="UTF-8" standalone="yes"?>
<Relationships xmlns="http://schemas.openxmlformats.org/package/2006/relationships"><Relationship Id="rId1" Type="http://schemas.openxmlformats.org/officeDocument/2006/relationships/table" Target="../tables/table75.xml"/></Relationships>
</file>

<file path=xl/worksheets/_rels/sheet73.xml.rels><?xml version="1.0" encoding="UTF-8" standalone="yes"?>
<Relationships xmlns="http://schemas.openxmlformats.org/package/2006/relationships"><Relationship Id="rId1" Type="http://schemas.openxmlformats.org/officeDocument/2006/relationships/table" Target="../tables/table76.xml"/></Relationships>
</file>

<file path=xl/worksheets/_rels/sheet74.xml.rels><?xml version="1.0" encoding="UTF-8" standalone="yes"?>
<Relationships xmlns="http://schemas.openxmlformats.org/package/2006/relationships"><Relationship Id="rId1" Type="http://schemas.openxmlformats.org/officeDocument/2006/relationships/table" Target="../tables/table77.xml"/></Relationships>
</file>

<file path=xl/worksheets/_rels/sheet75.xml.rels><?xml version="1.0" encoding="UTF-8" standalone="yes"?>
<Relationships xmlns="http://schemas.openxmlformats.org/package/2006/relationships"><Relationship Id="rId1" Type="http://schemas.openxmlformats.org/officeDocument/2006/relationships/table" Target="../tables/table78.xml"/></Relationships>
</file>

<file path=xl/worksheets/_rels/sheet76.xml.rels><?xml version="1.0" encoding="UTF-8" standalone="yes"?>
<Relationships xmlns="http://schemas.openxmlformats.org/package/2006/relationships"><Relationship Id="rId1" Type="http://schemas.openxmlformats.org/officeDocument/2006/relationships/table" Target="../tables/table79.xml"/></Relationships>
</file>

<file path=xl/worksheets/_rels/sheet77.xml.rels><?xml version="1.0" encoding="UTF-8" standalone="yes"?>
<Relationships xmlns="http://schemas.openxmlformats.org/package/2006/relationships"><Relationship Id="rId1" Type="http://schemas.openxmlformats.org/officeDocument/2006/relationships/table" Target="../tables/table80.xml"/></Relationships>
</file>

<file path=xl/worksheets/_rels/sheet78.xml.rels><?xml version="1.0" encoding="UTF-8" standalone="yes"?>
<Relationships xmlns="http://schemas.openxmlformats.org/package/2006/relationships"><Relationship Id="rId1" Type="http://schemas.openxmlformats.org/officeDocument/2006/relationships/table" Target="../tables/table81.xml"/></Relationships>
</file>

<file path=xl/worksheets/_rels/sheet79.xml.rels><?xml version="1.0" encoding="UTF-8" standalone="yes"?>
<Relationships xmlns="http://schemas.openxmlformats.org/package/2006/relationships"><Relationship Id="rId1" Type="http://schemas.openxmlformats.org/officeDocument/2006/relationships/table" Target="../tables/table82.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0.xml.rels><?xml version="1.0" encoding="UTF-8" standalone="yes"?>
<Relationships xmlns="http://schemas.openxmlformats.org/package/2006/relationships"><Relationship Id="rId1" Type="http://schemas.openxmlformats.org/officeDocument/2006/relationships/table" Target="../tables/table83.xml"/></Relationships>
</file>

<file path=xl/worksheets/_rels/sheet81.xml.rels><?xml version="1.0" encoding="UTF-8" standalone="yes"?>
<Relationships xmlns="http://schemas.openxmlformats.org/package/2006/relationships"><Relationship Id="rId1" Type="http://schemas.openxmlformats.org/officeDocument/2006/relationships/table" Target="../tables/table84.xml"/></Relationships>
</file>

<file path=xl/worksheets/_rels/sheet82.xml.rels><?xml version="1.0" encoding="UTF-8" standalone="yes"?>
<Relationships xmlns="http://schemas.openxmlformats.org/package/2006/relationships"><Relationship Id="rId1" Type="http://schemas.openxmlformats.org/officeDocument/2006/relationships/table" Target="../tables/table85.xml"/></Relationships>
</file>

<file path=xl/worksheets/_rels/sheet83.xml.rels><?xml version="1.0" encoding="UTF-8" standalone="yes"?>
<Relationships xmlns="http://schemas.openxmlformats.org/package/2006/relationships"><Relationship Id="rId1" Type="http://schemas.openxmlformats.org/officeDocument/2006/relationships/table" Target="../tables/table86.xml"/></Relationships>
</file>

<file path=xl/worksheets/_rels/sheet84.xml.rels><?xml version="1.0" encoding="UTF-8" standalone="yes"?>
<Relationships xmlns="http://schemas.openxmlformats.org/package/2006/relationships"><Relationship Id="rId1" Type="http://schemas.openxmlformats.org/officeDocument/2006/relationships/table" Target="../tables/table87.xml"/></Relationships>
</file>

<file path=xl/worksheets/_rels/sheet85.xml.rels><?xml version="1.0" encoding="UTF-8" standalone="yes"?>
<Relationships xmlns="http://schemas.openxmlformats.org/package/2006/relationships"><Relationship Id="rId1" Type="http://schemas.openxmlformats.org/officeDocument/2006/relationships/table" Target="../tables/table88.xml"/></Relationships>
</file>

<file path=xl/worksheets/_rels/sheet86.xml.rels><?xml version="1.0" encoding="UTF-8" standalone="yes"?>
<Relationships xmlns="http://schemas.openxmlformats.org/package/2006/relationships"><Relationship Id="rId1" Type="http://schemas.openxmlformats.org/officeDocument/2006/relationships/table" Target="../tables/table89.xml"/></Relationships>
</file>

<file path=xl/worksheets/_rels/sheet87.xml.rels><?xml version="1.0" encoding="UTF-8" standalone="yes"?>
<Relationships xmlns="http://schemas.openxmlformats.org/package/2006/relationships"><Relationship Id="rId1" Type="http://schemas.openxmlformats.org/officeDocument/2006/relationships/table" Target="../tables/table90.xml"/></Relationships>
</file>

<file path=xl/worksheets/_rels/sheet88.xml.rels><?xml version="1.0" encoding="UTF-8" standalone="yes"?>
<Relationships xmlns="http://schemas.openxmlformats.org/package/2006/relationships"><Relationship Id="rId1" Type="http://schemas.openxmlformats.org/officeDocument/2006/relationships/table" Target="../tables/table91.xml"/></Relationships>
</file>

<file path=xl/worksheets/_rels/sheet89.xml.rels><?xml version="1.0" encoding="UTF-8" standalone="yes"?>
<Relationships xmlns="http://schemas.openxmlformats.org/package/2006/relationships"><Relationship Id="rId1" Type="http://schemas.openxmlformats.org/officeDocument/2006/relationships/table" Target="../tables/table92.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_rels/sheet90.xml.rels><?xml version="1.0" encoding="UTF-8" standalone="yes"?>
<Relationships xmlns="http://schemas.openxmlformats.org/package/2006/relationships"><Relationship Id="rId1" Type="http://schemas.openxmlformats.org/officeDocument/2006/relationships/table" Target="../tables/table93.xml"/></Relationships>
</file>

<file path=xl/worksheets/_rels/sheet91.xml.rels><?xml version="1.0" encoding="UTF-8" standalone="yes"?>
<Relationships xmlns="http://schemas.openxmlformats.org/package/2006/relationships"><Relationship Id="rId1" Type="http://schemas.openxmlformats.org/officeDocument/2006/relationships/table" Target="../tables/table94.xml"/></Relationships>
</file>

<file path=xl/worksheets/_rels/sheet92.xml.rels><?xml version="1.0" encoding="UTF-8" standalone="yes"?>
<Relationships xmlns="http://schemas.openxmlformats.org/package/2006/relationships"><Relationship Id="rId1" Type="http://schemas.openxmlformats.org/officeDocument/2006/relationships/table" Target="../tables/table95.xml"/></Relationships>
</file>

<file path=xl/worksheets/_rels/sheet93.xml.rels><?xml version="1.0" encoding="UTF-8" standalone="yes"?>
<Relationships xmlns="http://schemas.openxmlformats.org/package/2006/relationships"><Relationship Id="rId1" Type="http://schemas.openxmlformats.org/officeDocument/2006/relationships/table" Target="../tables/table96.xml"/></Relationships>
</file>

<file path=xl/worksheets/_rels/sheet94.xml.rels><?xml version="1.0" encoding="UTF-8" standalone="yes"?>
<Relationships xmlns="http://schemas.openxmlformats.org/package/2006/relationships"><Relationship Id="rId1" Type="http://schemas.openxmlformats.org/officeDocument/2006/relationships/table" Target="../tables/table97.xml"/></Relationships>
</file>

<file path=xl/worksheets/_rels/sheet95.xml.rels><?xml version="1.0" encoding="UTF-8" standalone="yes"?>
<Relationships xmlns="http://schemas.openxmlformats.org/package/2006/relationships"><Relationship Id="rId1" Type="http://schemas.openxmlformats.org/officeDocument/2006/relationships/table" Target="../tables/table98.xml"/></Relationships>
</file>

<file path=xl/worksheets/_rels/sheet96.xml.rels><?xml version="1.0" encoding="UTF-8" standalone="yes"?>
<Relationships xmlns="http://schemas.openxmlformats.org/package/2006/relationships"><Relationship Id="rId1" Type="http://schemas.openxmlformats.org/officeDocument/2006/relationships/table" Target="../tables/table99.xml"/></Relationships>
</file>

<file path=xl/worksheets/_rels/sheet97.xml.rels><?xml version="1.0" encoding="UTF-8" standalone="yes"?>
<Relationships xmlns="http://schemas.openxmlformats.org/package/2006/relationships"><Relationship Id="rId1" Type="http://schemas.openxmlformats.org/officeDocument/2006/relationships/table" Target="../tables/table100.xml"/></Relationships>
</file>

<file path=xl/worksheets/_rels/sheet98.xml.rels><?xml version="1.0" encoding="UTF-8" standalone="yes"?>
<Relationships xmlns="http://schemas.openxmlformats.org/package/2006/relationships"><Relationship Id="rId1" Type="http://schemas.openxmlformats.org/officeDocument/2006/relationships/table" Target="../tables/table101.xml"/></Relationships>
</file>

<file path=xl/worksheets/_rels/sheet99.xml.rels><?xml version="1.0" encoding="UTF-8" standalone="yes"?>
<Relationships xmlns="http://schemas.openxmlformats.org/package/2006/relationships"><Relationship Id="rId1" Type="http://schemas.openxmlformats.org/officeDocument/2006/relationships/table" Target="../tables/table10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76E9B-4D5E-427B-971B-6F10C719760C}">
  <sheetPr codeName="Sheet5">
    <tabColor theme="2" tint="0.59999389629810485"/>
  </sheetPr>
  <dimension ref="A1:B20"/>
  <sheetViews>
    <sheetView showGridLines="0" showRowColHeaders="0" zoomScaleNormal="100" workbookViewId="0">
      <pane xSplit="1" ySplit="8" topLeftCell="B9" activePane="bottomRight" state="frozen"/>
      <selection pane="topRight" activeCell="B1" sqref="B1"/>
      <selection pane="bottomLeft" activeCell="A12" sqref="A12"/>
      <selection pane="bottomRight" activeCell="B6" sqref="B6"/>
    </sheetView>
  </sheetViews>
  <sheetFormatPr defaultColWidth="9.26953125" defaultRowHeight="15.5" x14ac:dyDescent="0.35"/>
  <cols>
    <col min="1" max="1" width="24.54296875" style="12" customWidth="1"/>
    <col min="2" max="2" width="120.54296875" style="4" customWidth="1"/>
    <col min="3" max="16384" width="9.26953125" style="1"/>
  </cols>
  <sheetData>
    <row r="1" spans="1:2" ht="20" x14ac:dyDescent="0.4">
      <c r="A1" s="11" t="s">
        <v>0</v>
      </c>
    </row>
    <row r="2" spans="1:2" x14ac:dyDescent="0.35">
      <c r="A2" s="13" t="s">
        <v>1</v>
      </c>
      <c r="B2" s="5" t="str">
        <f>scheme_abbr &amp; " - Consolidated Factor Spreadsheet"</f>
        <v>NHS_S - Consolidated Factor Spreadsheet</v>
      </c>
    </row>
    <row r="3" spans="1:2" x14ac:dyDescent="0.35">
      <c r="A3" s="13" t="s">
        <v>2</v>
      </c>
      <c r="B3" s="5" t="s">
        <v>3</v>
      </c>
    </row>
    <row r="6" spans="1:2" x14ac:dyDescent="0.35">
      <c r="A6" s="13" t="s">
        <v>4</v>
      </c>
      <c r="B6" s="4" t="str">
        <f>"This spreadsheet contains the full suite of factors that are in force for the " &amp; scheme_name &amp; "."</f>
        <v>This spreadsheet contains the full suite of factors that are in force for the NHS Pension Scheme Scotland.</v>
      </c>
    </row>
    <row r="8" spans="1:2" x14ac:dyDescent="0.35">
      <c r="A8" s="13" t="s">
        <v>5</v>
      </c>
      <c r="B8" s="6" t="s">
        <v>6</v>
      </c>
    </row>
    <row r="9" spans="1:2" x14ac:dyDescent="0.35">
      <c r="A9" s="14" t="s">
        <v>7</v>
      </c>
      <c r="B9" s="4" t="s">
        <v>8</v>
      </c>
    </row>
    <row r="10" spans="1:2" ht="31" x14ac:dyDescent="0.35">
      <c r="A10" s="15" t="s">
        <v>9</v>
      </c>
      <c r="B10" s="4" t="s">
        <v>10</v>
      </c>
    </row>
    <row r="11" spans="1:2" x14ac:dyDescent="0.35">
      <c r="A11" s="16" t="s">
        <v>11</v>
      </c>
      <c r="B11" s="4" t="s">
        <v>12</v>
      </c>
    </row>
    <row r="12" spans="1:2" x14ac:dyDescent="0.35">
      <c r="A12" s="16" t="s">
        <v>13</v>
      </c>
      <c r="B12" s="4" t="s">
        <v>14</v>
      </c>
    </row>
    <row r="13" spans="1:2" ht="31" x14ac:dyDescent="0.35">
      <c r="A13" s="12" t="s">
        <v>15</v>
      </c>
      <c r="B13" s="4" t="s">
        <v>16</v>
      </c>
    </row>
    <row r="14" spans="1:2" ht="31" x14ac:dyDescent="0.35">
      <c r="A14" s="12" t="s">
        <v>17</v>
      </c>
      <c r="B14" s="4" t="s">
        <v>18</v>
      </c>
    </row>
    <row r="15" spans="1:2" ht="46.5" x14ac:dyDescent="0.35">
      <c r="A15" s="12" t="s">
        <v>19</v>
      </c>
      <c r="B15" s="4" t="s">
        <v>20</v>
      </c>
    </row>
    <row r="16" spans="1:2" ht="31" x14ac:dyDescent="0.35">
      <c r="A16" s="12" t="s">
        <v>21</v>
      </c>
      <c r="B16" s="4" t="s">
        <v>22</v>
      </c>
    </row>
    <row r="17" spans="1:2" ht="31" x14ac:dyDescent="0.35">
      <c r="A17" s="12" t="s">
        <v>23</v>
      </c>
      <c r="B17" s="4" t="s">
        <v>24</v>
      </c>
    </row>
    <row r="18" spans="1:2" ht="31" x14ac:dyDescent="0.35">
      <c r="A18" s="12" t="s">
        <v>25</v>
      </c>
      <c r="B18" s="4" t="s">
        <v>26</v>
      </c>
    </row>
    <row r="19" spans="1:2" ht="46.5" x14ac:dyDescent="0.35">
      <c r="A19" s="12" t="s">
        <v>27</v>
      </c>
      <c r="B19" s="4" t="s">
        <v>28</v>
      </c>
    </row>
    <row r="20" spans="1:2" ht="31" x14ac:dyDescent="0.35">
      <c r="A20" s="12" t="s">
        <v>29</v>
      </c>
      <c r="B20" s="4" t="s">
        <v>30</v>
      </c>
    </row>
  </sheetData>
  <pageMargins left="0.7" right="0.7" top="0.75" bottom="0.75" header="0.3" footer="0.3"/>
  <pageSetup paperSize="9" orientation="portrait" r:id="rId1"/>
  <headerFooter>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66F0D-972D-4127-AF67-0447A8C5F6A3}">
  <sheetPr codeName="Sheet12"/>
  <dimension ref="A1:E64"/>
  <sheetViews>
    <sheetView showGridLines="0" workbookViewId="0">
      <selection activeCell="A6" sqref="A6"/>
    </sheetView>
  </sheetViews>
  <sheetFormatPr defaultRowHeight="12.5" x14ac:dyDescent="0.25"/>
  <cols>
    <col min="1" max="1" width="31.7265625" customWidth="1"/>
    <col min="2" max="5" width="22.7265625" customWidth="1"/>
  </cols>
  <sheetData>
    <row r="1" spans="1:5" s="1" customFormat="1" ht="20" x14ac:dyDescent="0.4">
      <c r="A1" s="2" t="s">
        <v>0</v>
      </c>
    </row>
    <row r="2" spans="1:5" s="1" customFormat="1" ht="15.5" x14ac:dyDescent="0.35">
      <c r="A2" s="30" t="s">
        <v>1</v>
      </c>
      <c r="B2" s="3" t="str">
        <f>wb_title</f>
        <v>NHS_S - Consolidated Factor Spreadsheet</v>
      </c>
    </row>
    <row r="3" spans="1:5" s="1" customFormat="1" ht="15.5" x14ac:dyDescent="0.35">
      <c r="A3" s="30" t="s">
        <v>2</v>
      </c>
      <c r="B3" s="3" t="str">
        <f>TABLE_FACTOR_TYPE_1 &amp; " - x-" &amp; TABLE_SERIES_NUMBER_1</f>
        <v>CETV - x-201</v>
      </c>
    </row>
    <row r="6" spans="1:5" x14ac:dyDescent="0.25">
      <c r="A6" s="40" t="s">
        <v>535</v>
      </c>
      <c r="B6" s="46" t="s">
        <v>536</v>
      </c>
      <c r="C6" s="46"/>
      <c r="D6" s="46"/>
      <c r="E6" s="46"/>
    </row>
    <row r="7" spans="1:5" x14ac:dyDescent="0.25">
      <c r="A7" s="40" t="s">
        <v>537</v>
      </c>
      <c r="B7" s="46" t="s">
        <v>31</v>
      </c>
      <c r="C7" s="46"/>
      <c r="D7" s="46"/>
      <c r="E7" s="46"/>
    </row>
    <row r="8" spans="1:5" x14ac:dyDescent="0.25">
      <c r="A8" s="40" t="s">
        <v>141</v>
      </c>
      <c r="B8" s="46">
        <v>1995</v>
      </c>
      <c r="C8" s="46"/>
      <c r="D8" s="46"/>
      <c r="E8" s="46"/>
    </row>
    <row r="9" spans="1:5" x14ac:dyDescent="0.25">
      <c r="A9" s="40" t="s">
        <v>142</v>
      </c>
      <c r="B9" s="46" t="s">
        <v>170</v>
      </c>
      <c r="C9" s="46"/>
      <c r="D9" s="46"/>
      <c r="E9" s="46"/>
    </row>
    <row r="10" spans="1:5" x14ac:dyDescent="0.25">
      <c r="A10" s="40" t="s">
        <v>6</v>
      </c>
      <c r="B10" s="46" t="s">
        <v>171</v>
      </c>
      <c r="C10" s="46"/>
      <c r="D10" s="46"/>
      <c r="E10" s="46"/>
    </row>
    <row r="11" spans="1:5" x14ac:dyDescent="0.25">
      <c r="A11" s="40" t="s">
        <v>143</v>
      </c>
      <c r="B11" s="46" t="s">
        <v>172</v>
      </c>
      <c r="C11" s="46"/>
      <c r="D11" s="46"/>
      <c r="E11" s="46"/>
    </row>
    <row r="12" spans="1:5" x14ac:dyDescent="0.25">
      <c r="A12" s="40" t="s">
        <v>144</v>
      </c>
      <c r="B12" s="46" t="s">
        <v>157</v>
      </c>
      <c r="C12" s="46"/>
      <c r="D12" s="46"/>
      <c r="E12" s="46"/>
    </row>
    <row r="13" spans="1:5" x14ac:dyDescent="0.25">
      <c r="A13" s="40" t="s">
        <v>538</v>
      </c>
      <c r="B13" s="46">
        <v>1</v>
      </c>
      <c r="C13" s="46"/>
      <c r="D13" s="46"/>
      <c r="E13" s="46"/>
    </row>
    <row r="14" spans="1:5" x14ac:dyDescent="0.25">
      <c r="A14" s="40" t="s">
        <v>146</v>
      </c>
      <c r="B14" s="46">
        <v>201</v>
      </c>
      <c r="C14" s="46"/>
      <c r="D14" s="46"/>
      <c r="E14" s="46"/>
    </row>
    <row r="15" spans="1:5" x14ac:dyDescent="0.25">
      <c r="A15" s="40" t="s">
        <v>539</v>
      </c>
      <c r="B15" s="46" t="s">
        <v>173</v>
      </c>
      <c r="C15" s="46"/>
      <c r="D15" s="46"/>
      <c r="E15" s="46"/>
    </row>
    <row r="16" spans="1:5" x14ac:dyDescent="0.25">
      <c r="A16" s="40" t="s">
        <v>148</v>
      </c>
      <c r="B16" s="46" t="s">
        <v>174</v>
      </c>
      <c r="C16" s="46"/>
      <c r="D16" s="46"/>
      <c r="E16" s="46"/>
    </row>
    <row r="17" spans="1:5" x14ac:dyDescent="0.25">
      <c r="A17" s="41" t="s">
        <v>540</v>
      </c>
      <c r="B17" s="46"/>
      <c r="C17" s="46"/>
      <c r="D17" s="46"/>
      <c r="E17" s="46"/>
    </row>
    <row r="18" spans="1:5" x14ac:dyDescent="0.25">
      <c r="A18" s="40" t="s">
        <v>150</v>
      </c>
      <c r="B18" s="48">
        <v>46175</v>
      </c>
      <c r="C18" s="49"/>
      <c r="D18" s="49"/>
      <c r="E18" s="49"/>
    </row>
    <row r="19" spans="1:5" x14ac:dyDescent="0.25">
      <c r="A19" s="40" t="s">
        <v>151</v>
      </c>
      <c r="B19" s="48">
        <v>46161</v>
      </c>
      <c r="C19" s="48"/>
      <c r="D19" s="48"/>
      <c r="E19" s="48"/>
    </row>
    <row r="20" spans="1:5" x14ac:dyDescent="0.25">
      <c r="A20" s="40" t="s">
        <v>152</v>
      </c>
      <c r="B20" s="46" t="s">
        <v>160</v>
      </c>
      <c r="C20" s="46"/>
      <c r="D20" s="46"/>
      <c r="E20" s="46"/>
    </row>
    <row r="21" spans="1:5" x14ac:dyDescent="0.25">
      <c r="A21" s="40" t="s">
        <v>541</v>
      </c>
      <c r="B21" s="46" t="s">
        <v>75</v>
      </c>
      <c r="C21" s="46"/>
      <c r="D21" s="46"/>
      <c r="E21" s="46"/>
    </row>
    <row r="23" spans="1:5" x14ac:dyDescent="0.25">
      <c r="A23" s="23" t="str">
        <f>HYPERLINK("#'Factor List'!A1", "Back to Factor List")</f>
        <v>Back to Factor List</v>
      </c>
      <c r="B23" s="23" t="str">
        <f>HYPERLINK("#'Assumptions'!A1", "Assumptions")</f>
        <v>Assumptions</v>
      </c>
    </row>
    <row r="26" spans="1:5" s="55" customFormat="1" ht="39" x14ac:dyDescent="0.25">
      <c r="A26" s="54" t="s">
        <v>263</v>
      </c>
      <c r="B26" s="54" t="s">
        <v>543</v>
      </c>
      <c r="C26" s="54" t="s">
        <v>544</v>
      </c>
      <c r="D26" s="54" t="s">
        <v>545</v>
      </c>
      <c r="E26" s="54" t="s">
        <v>546</v>
      </c>
    </row>
    <row r="27" spans="1:5" x14ac:dyDescent="0.25">
      <c r="A27" s="43">
        <v>22</v>
      </c>
      <c r="B27" s="45">
        <v>10.55</v>
      </c>
      <c r="C27" s="45">
        <v>0.48</v>
      </c>
      <c r="D27" s="45">
        <v>1.02</v>
      </c>
      <c r="E27" s="45">
        <v>0</v>
      </c>
    </row>
    <row r="28" spans="1:5" x14ac:dyDescent="0.25">
      <c r="A28" s="43">
        <v>23</v>
      </c>
      <c r="B28" s="45">
        <v>10.74</v>
      </c>
      <c r="C28" s="45">
        <v>0.49</v>
      </c>
      <c r="D28" s="45">
        <v>1.04</v>
      </c>
      <c r="E28" s="45">
        <v>0</v>
      </c>
    </row>
    <row r="29" spans="1:5" x14ac:dyDescent="0.25">
      <c r="A29" s="43">
        <v>24</v>
      </c>
      <c r="B29" s="45">
        <v>10.94</v>
      </c>
      <c r="C29" s="45">
        <v>0.5</v>
      </c>
      <c r="D29" s="45">
        <v>1.06</v>
      </c>
      <c r="E29" s="45">
        <v>0</v>
      </c>
    </row>
    <row r="30" spans="1:5" x14ac:dyDescent="0.25">
      <c r="A30" s="43">
        <v>25</v>
      </c>
      <c r="B30" s="45">
        <v>11.14</v>
      </c>
      <c r="C30" s="45">
        <v>0.51</v>
      </c>
      <c r="D30" s="45">
        <v>1.08</v>
      </c>
      <c r="E30" s="45">
        <v>0</v>
      </c>
    </row>
    <row r="31" spans="1:5" x14ac:dyDescent="0.25">
      <c r="A31" s="43">
        <v>26</v>
      </c>
      <c r="B31" s="45">
        <v>11.34</v>
      </c>
      <c r="C31" s="45">
        <v>0.52</v>
      </c>
      <c r="D31" s="45">
        <v>1.0900000000000001</v>
      </c>
      <c r="E31" s="45">
        <v>0</v>
      </c>
    </row>
    <row r="32" spans="1:5" x14ac:dyDescent="0.25">
      <c r="A32" s="43">
        <v>27</v>
      </c>
      <c r="B32" s="45">
        <v>11.55</v>
      </c>
      <c r="C32" s="45">
        <v>0.53</v>
      </c>
      <c r="D32" s="45">
        <v>1.1100000000000001</v>
      </c>
      <c r="E32" s="45">
        <v>0</v>
      </c>
    </row>
    <row r="33" spans="1:5" x14ac:dyDescent="0.25">
      <c r="A33" s="43">
        <v>28</v>
      </c>
      <c r="B33" s="45">
        <v>11.76</v>
      </c>
      <c r="C33" s="45">
        <v>0.54</v>
      </c>
      <c r="D33" s="45">
        <v>1.1299999999999999</v>
      </c>
      <c r="E33" s="45">
        <v>0</v>
      </c>
    </row>
    <row r="34" spans="1:5" x14ac:dyDescent="0.25">
      <c r="A34" s="43">
        <v>29</v>
      </c>
      <c r="B34" s="45">
        <v>11.98</v>
      </c>
      <c r="C34" s="45">
        <v>0.55000000000000004</v>
      </c>
      <c r="D34" s="45">
        <v>1.1499999999999999</v>
      </c>
      <c r="E34" s="45">
        <v>0</v>
      </c>
    </row>
    <row r="35" spans="1:5" x14ac:dyDescent="0.25">
      <c r="A35" s="43">
        <v>30</v>
      </c>
      <c r="B35" s="45">
        <v>12.2</v>
      </c>
      <c r="C35" s="45">
        <v>0.56000000000000005</v>
      </c>
      <c r="D35" s="45">
        <v>1.17</v>
      </c>
      <c r="E35" s="45">
        <v>0</v>
      </c>
    </row>
    <row r="36" spans="1:5" x14ac:dyDescent="0.25">
      <c r="A36" s="43">
        <v>31</v>
      </c>
      <c r="B36" s="45">
        <v>12.42</v>
      </c>
      <c r="C36" s="45">
        <v>0.56999999999999995</v>
      </c>
      <c r="D36" s="45">
        <v>1.19</v>
      </c>
      <c r="E36" s="45">
        <v>0</v>
      </c>
    </row>
    <row r="37" spans="1:5" x14ac:dyDescent="0.25">
      <c r="A37" s="43">
        <v>32</v>
      </c>
      <c r="B37" s="45">
        <v>12.65</v>
      </c>
      <c r="C37" s="45">
        <v>0.57999999999999996</v>
      </c>
      <c r="D37" s="45">
        <v>1.21</v>
      </c>
      <c r="E37" s="45">
        <v>0</v>
      </c>
    </row>
    <row r="38" spans="1:5" x14ac:dyDescent="0.25">
      <c r="A38" s="43">
        <v>33</v>
      </c>
      <c r="B38" s="45">
        <v>12.88</v>
      </c>
      <c r="C38" s="45">
        <v>0.59</v>
      </c>
      <c r="D38" s="45">
        <v>1.23</v>
      </c>
      <c r="E38" s="45">
        <v>0</v>
      </c>
    </row>
    <row r="39" spans="1:5" x14ac:dyDescent="0.25">
      <c r="A39" s="43">
        <v>34</v>
      </c>
      <c r="B39" s="45">
        <v>13.11</v>
      </c>
      <c r="C39" s="45">
        <v>0.6</v>
      </c>
      <c r="D39" s="45">
        <v>1.25</v>
      </c>
      <c r="E39" s="45">
        <v>0</v>
      </c>
    </row>
    <row r="40" spans="1:5" x14ac:dyDescent="0.25">
      <c r="A40" s="43">
        <v>35</v>
      </c>
      <c r="B40" s="45">
        <v>13.35</v>
      </c>
      <c r="C40" s="45">
        <v>0.62</v>
      </c>
      <c r="D40" s="45">
        <v>1.27</v>
      </c>
      <c r="E40" s="45">
        <v>0</v>
      </c>
    </row>
    <row r="41" spans="1:5" x14ac:dyDescent="0.25">
      <c r="A41" s="43">
        <v>36</v>
      </c>
      <c r="B41" s="45">
        <v>13.6</v>
      </c>
      <c r="C41" s="45">
        <v>0.63</v>
      </c>
      <c r="D41" s="45">
        <v>1.29</v>
      </c>
      <c r="E41" s="45">
        <v>0</v>
      </c>
    </row>
    <row r="42" spans="1:5" x14ac:dyDescent="0.25">
      <c r="A42" s="43">
        <v>37</v>
      </c>
      <c r="B42" s="45">
        <v>13.85</v>
      </c>
      <c r="C42" s="45">
        <v>0.64</v>
      </c>
      <c r="D42" s="45">
        <v>1.31</v>
      </c>
      <c r="E42" s="45">
        <v>0</v>
      </c>
    </row>
    <row r="43" spans="1:5" x14ac:dyDescent="0.25">
      <c r="A43" s="43">
        <v>38</v>
      </c>
      <c r="B43" s="45">
        <v>14.1</v>
      </c>
      <c r="C43" s="45">
        <v>0.65</v>
      </c>
      <c r="D43" s="45">
        <v>1.33</v>
      </c>
      <c r="E43" s="45">
        <v>0</v>
      </c>
    </row>
    <row r="44" spans="1:5" x14ac:dyDescent="0.25">
      <c r="A44" s="43">
        <v>39</v>
      </c>
      <c r="B44" s="45">
        <v>14.36</v>
      </c>
      <c r="C44" s="45">
        <v>0.67</v>
      </c>
      <c r="D44" s="45">
        <v>1.35</v>
      </c>
      <c r="E44" s="45">
        <v>0</v>
      </c>
    </row>
    <row r="45" spans="1:5" x14ac:dyDescent="0.25">
      <c r="A45" s="43">
        <v>40</v>
      </c>
      <c r="B45" s="45">
        <v>14.63</v>
      </c>
      <c r="C45" s="45">
        <v>0.68</v>
      </c>
      <c r="D45" s="45">
        <v>1.37</v>
      </c>
      <c r="E45" s="45">
        <v>0</v>
      </c>
    </row>
    <row r="46" spans="1:5" x14ac:dyDescent="0.25">
      <c r="A46" s="43">
        <v>41</v>
      </c>
      <c r="B46" s="45">
        <v>14.9</v>
      </c>
      <c r="C46" s="45">
        <v>0.69</v>
      </c>
      <c r="D46" s="45">
        <v>1.39</v>
      </c>
      <c r="E46" s="45">
        <v>0</v>
      </c>
    </row>
    <row r="47" spans="1:5" x14ac:dyDescent="0.25">
      <c r="A47" s="43">
        <v>42</v>
      </c>
      <c r="B47" s="45">
        <v>15.17</v>
      </c>
      <c r="C47" s="45">
        <v>0.71</v>
      </c>
      <c r="D47" s="45">
        <v>1.41</v>
      </c>
      <c r="E47" s="45">
        <v>0</v>
      </c>
    </row>
    <row r="48" spans="1:5" x14ac:dyDescent="0.25">
      <c r="A48" s="43">
        <v>43</v>
      </c>
      <c r="B48" s="45">
        <v>15.45</v>
      </c>
      <c r="C48" s="45">
        <v>0.72</v>
      </c>
      <c r="D48" s="45">
        <v>1.43</v>
      </c>
      <c r="E48" s="45">
        <v>0</v>
      </c>
    </row>
    <row r="49" spans="1:5" x14ac:dyDescent="0.25">
      <c r="A49" s="43">
        <v>44</v>
      </c>
      <c r="B49" s="45">
        <v>15.74</v>
      </c>
      <c r="C49" s="45">
        <v>0.74</v>
      </c>
      <c r="D49" s="45">
        <v>1.45</v>
      </c>
      <c r="E49" s="45">
        <v>0</v>
      </c>
    </row>
    <row r="50" spans="1:5" x14ac:dyDescent="0.25">
      <c r="A50" s="43">
        <v>45</v>
      </c>
      <c r="B50" s="45">
        <v>16.03</v>
      </c>
      <c r="C50" s="45">
        <v>0.75</v>
      </c>
      <c r="D50" s="45">
        <v>1.47</v>
      </c>
      <c r="E50" s="45">
        <v>0</v>
      </c>
    </row>
    <row r="51" spans="1:5" x14ac:dyDescent="0.25">
      <c r="A51" s="43">
        <v>46</v>
      </c>
      <c r="B51" s="45">
        <v>16.329999999999998</v>
      </c>
      <c r="C51" s="45">
        <v>0.77</v>
      </c>
      <c r="D51" s="45">
        <v>1.48</v>
      </c>
      <c r="E51" s="45">
        <v>0</v>
      </c>
    </row>
    <row r="52" spans="1:5" x14ac:dyDescent="0.25">
      <c r="A52" s="43">
        <v>47</v>
      </c>
      <c r="B52" s="45">
        <v>16.64</v>
      </c>
      <c r="C52" s="45">
        <v>0.78</v>
      </c>
      <c r="D52" s="45">
        <v>1.5</v>
      </c>
      <c r="E52" s="45">
        <v>0</v>
      </c>
    </row>
    <row r="53" spans="1:5" x14ac:dyDescent="0.25">
      <c r="A53" s="43">
        <v>48</v>
      </c>
      <c r="B53" s="45">
        <v>16.96</v>
      </c>
      <c r="C53" s="45">
        <v>0.8</v>
      </c>
      <c r="D53" s="45">
        <v>1.52</v>
      </c>
      <c r="E53" s="45">
        <v>0</v>
      </c>
    </row>
    <row r="54" spans="1:5" x14ac:dyDescent="0.25">
      <c r="A54" s="43">
        <v>49</v>
      </c>
      <c r="B54" s="45">
        <v>17.28</v>
      </c>
      <c r="C54" s="45">
        <v>0.81</v>
      </c>
      <c r="D54" s="45">
        <v>1.53</v>
      </c>
      <c r="E54" s="45">
        <v>0</v>
      </c>
    </row>
    <row r="55" spans="1:5" x14ac:dyDescent="0.25">
      <c r="A55" s="43">
        <v>50</v>
      </c>
      <c r="B55" s="45">
        <v>17.61</v>
      </c>
      <c r="C55" s="45">
        <v>0.83</v>
      </c>
      <c r="D55" s="45">
        <v>1.55</v>
      </c>
      <c r="E55" s="45">
        <v>0</v>
      </c>
    </row>
    <row r="56" spans="1:5" x14ac:dyDescent="0.25">
      <c r="A56" s="43">
        <v>51</v>
      </c>
      <c r="B56" s="45">
        <v>17.95</v>
      </c>
      <c r="C56" s="45">
        <v>0.85</v>
      </c>
      <c r="D56" s="45">
        <v>1.56</v>
      </c>
      <c r="E56" s="45">
        <v>0</v>
      </c>
    </row>
    <row r="57" spans="1:5" x14ac:dyDescent="0.25">
      <c r="A57" s="43">
        <v>52</v>
      </c>
      <c r="B57" s="45">
        <v>18.3</v>
      </c>
      <c r="C57" s="45">
        <v>0.86</v>
      </c>
      <c r="D57" s="45">
        <v>1.57</v>
      </c>
      <c r="E57" s="45">
        <v>0</v>
      </c>
    </row>
    <row r="58" spans="1:5" x14ac:dyDescent="0.25">
      <c r="A58" s="43">
        <v>53</v>
      </c>
      <c r="B58" s="45">
        <v>18.649999999999999</v>
      </c>
      <c r="C58" s="45">
        <v>0.88</v>
      </c>
      <c r="D58" s="45">
        <v>1.58</v>
      </c>
      <c r="E58" s="45">
        <v>0</v>
      </c>
    </row>
    <row r="59" spans="1:5" x14ac:dyDescent="0.25">
      <c r="A59" s="43">
        <v>54</v>
      </c>
      <c r="B59" s="45">
        <v>19.02</v>
      </c>
      <c r="C59" s="45">
        <v>0.9</v>
      </c>
      <c r="D59" s="45">
        <v>1.59</v>
      </c>
      <c r="E59" s="45">
        <v>0</v>
      </c>
    </row>
    <row r="60" spans="1:5" x14ac:dyDescent="0.25">
      <c r="A60" s="43">
        <v>55</v>
      </c>
      <c r="B60" s="45">
        <v>19.399999999999999</v>
      </c>
      <c r="C60" s="45">
        <v>0.91</v>
      </c>
      <c r="D60" s="45">
        <v>1.6</v>
      </c>
      <c r="E60" s="45">
        <v>0</v>
      </c>
    </row>
    <row r="61" spans="1:5" x14ac:dyDescent="0.25">
      <c r="A61" s="43">
        <v>56</v>
      </c>
      <c r="B61" s="45">
        <v>19.79</v>
      </c>
      <c r="C61" s="45">
        <v>0.93</v>
      </c>
      <c r="D61" s="45">
        <v>1.61</v>
      </c>
      <c r="E61" s="45">
        <v>0</v>
      </c>
    </row>
    <row r="62" spans="1:5" x14ac:dyDescent="0.25">
      <c r="A62" s="43">
        <v>57</v>
      </c>
      <c r="B62" s="45">
        <v>20.2</v>
      </c>
      <c r="C62" s="45">
        <v>0.95</v>
      </c>
      <c r="D62" s="45">
        <v>1.61</v>
      </c>
      <c r="E62" s="45">
        <v>0</v>
      </c>
    </row>
    <row r="63" spans="1:5" x14ac:dyDescent="0.25">
      <c r="A63" s="43">
        <v>58</v>
      </c>
      <c r="B63" s="45">
        <v>20.61</v>
      </c>
      <c r="C63" s="45">
        <v>0.97</v>
      </c>
      <c r="D63" s="45">
        <v>1.62</v>
      </c>
      <c r="E63" s="45">
        <v>0</v>
      </c>
    </row>
    <row r="64" spans="1:5" x14ac:dyDescent="0.25">
      <c r="A64" s="43">
        <v>59</v>
      </c>
      <c r="B64" s="45">
        <v>21.05</v>
      </c>
      <c r="C64" s="45">
        <v>0.99</v>
      </c>
      <c r="D64" s="45">
        <v>1.62</v>
      </c>
      <c r="E64" s="45">
        <v>0</v>
      </c>
    </row>
  </sheetData>
  <sheetProtection algorithmName="SHA-512" hashValue="EMw0Yo4hJ7o7mhWECgT59vdf3NbUtMNBRK9PawvqZzXwu/yNptCWlvvt9XtmPWnW57TprlElh6V4xeZlYmiegw==" saltValue="3ncQ0lXdYsoXW8qRAnfNOg==" spinCount="100000" sheet="1" objects="1" scenarios="1"/>
  <conditionalFormatting sqref="A6:A21">
    <cfRule type="expression" dxfId="1195" priority="9" stopIfTrue="1">
      <formula>MOD(ROW(),2)=0</formula>
    </cfRule>
    <cfRule type="expression" dxfId="1194" priority="10" stopIfTrue="1">
      <formula>MOD(ROW(),2)&lt;&gt;0</formula>
    </cfRule>
  </conditionalFormatting>
  <conditionalFormatting sqref="B6:E21">
    <cfRule type="expression" dxfId="1193" priority="11" stopIfTrue="1">
      <formula>MOD(ROW(),2)=0</formula>
    </cfRule>
    <cfRule type="expression" dxfId="1192" priority="12" stopIfTrue="1">
      <formula>MOD(ROW(),2)&lt;&gt;0</formula>
    </cfRule>
  </conditionalFormatting>
  <conditionalFormatting sqref="A26:A64">
    <cfRule type="expression" dxfId="1191" priority="13" stopIfTrue="1">
      <formula>MOD(ROW(),2)=0</formula>
    </cfRule>
    <cfRule type="expression" dxfId="1190" priority="14" stopIfTrue="1">
      <formula>MOD(ROW(),2)&lt;&gt;0</formula>
    </cfRule>
  </conditionalFormatting>
  <conditionalFormatting sqref="B26:E64">
    <cfRule type="expression" dxfId="1189" priority="15" stopIfTrue="1">
      <formula>MOD(ROW(),2)=0</formula>
    </cfRule>
    <cfRule type="expression" dxfId="1188" priority="16" stopIfTrue="1">
      <formula>MOD(ROW(),2)&lt;&gt;0</formula>
    </cfRule>
  </conditionalFormatting>
  <pageMargins left="0.7" right="0.7" top="0.75" bottom="0.75" header="0.3" footer="0.3"/>
  <tableParts count="1">
    <tablePart r:id="rId1"/>
  </tableParts>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9224A-BC40-4513-826A-30573FBBF505}">
  <sheetPr codeName="Sheet102"/>
  <dimension ref="A1:AB32"/>
  <sheetViews>
    <sheetView showGridLines="0" workbookViewId="0">
      <selection activeCell="A6" sqref="A6"/>
    </sheetView>
  </sheetViews>
  <sheetFormatPr defaultRowHeight="12.5" x14ac:dyDescent="0.25"/>
  <cols>
    <col min="1" max="1" width="31.54296875" customWidth="1"/>
    <col min="2" max="13" width="22.54296875" customWidth="1"/>
    <col min="16" max="16" width="31.54296875" customWidth="1"/>
    <col min="17" max="28" width="22.54296875" customWidth="1"/>
  </cols>
  <sheetData>
    <row r="1" spans="1:28" s="1" customFormat="1" ht="20" x14ac:dyDescent="0.4">
      <c r="A1" s="2" t="s">
        <v>0</v>
      </c>
    </row>
    <row r="2" spans="1:28" s="1" customFormat="1" ht="15.5" x14ac:dyDescent="0.35">
      <c r="A2" s="30" t="s">
        <v>1</v>
      </c>
      <c r="B2" s="3" t="str">
        <f>wb_title</f>
        <v>NHS_S - Consolidated Factor Spreadsheet</v>
      </c>
    </row>
    <row r="3" spans="1:28" s="1" customFormat="1" ht="15.5" x14ac:dyDescent="0.35">
      <c r="A3" s="30" t="s">
        <v>2</v>
      </c>
      <c r="B3" s="3" t="str">
        <f>TABLE_FACTOR_TYPE_1 &amp; " - x-" &amp; TABLE_SERIES_NUMBER_1</f>
        <v>ERF - x-810</v>
      </c>
    </row>
    <row r="6" spans="1:28" x14ac:dyDescent="0.25">
      <c r="A6" s="40" t="s">
        <v>535</v>
      </c>
      <c r="B6" s="46" t="s">
        <v>536</v>
      </c>
      <c r="C6" s="46"/>
      <c r="D6" s="46"/>
      <c r="E6" s="46"/>
      <c r="F6" s="46"/>
      <c r="G6" s="46"/>
      <c r="H6" s="46"/>
      <c r="I6" s="46"/>
      <c r="J6" s="46"/>
      <c r="K6" s="46"/>
      <c r="L6" s="46"/>
      <c r="M6" s="46"/>
      <c r="P6" s="40" t="s">
        <v>535</v>
      </c>
      <c r="Q6" s="46" t="s">
        <v>536</v>
      </c>
      <c r="R6" s="46"/>
      <c r="S6" s="46"/>
      <c r="T6" s="46"/>
      <c r="U6" s="46"/>
      <c r="V6" s="46"/>
      <c r="W6" s="46"/>
      <c r="X6" s="46"/>
      <c r="Y6" s="46"/>
      <c r="Z6" s="46"/>
      <c r="AA6" s="46"/>
      <c r="AB6" s="46"/>
    </row>
    <row r="7" spans="1:28" x14ac:dyDescent="0.25">
      <c r="A7" s="40" t="s">
        <v>537</v>
      </c>
      <c r="B7" s="46" t="s">
        <v>31</v>
      </c>
      <c r="C7" s="46"/>
      <c r="D7" s="46"/>
      <c r="E7" s="46"/>
      <c r="F7" s="46"/>
      <c r="G7" s="46"/>
      <c r="H7" s="46"/>
      <c r="I7" s="46"/>
      <c r="J7" s="46"/>
      <c r="K7" s="46"/>
      <c r="L7" s="46"/>
      <c r="M7" s="46"/>
      <c r="P7" s="40" t="s">
        <v>537</v>
      </c>
      <c r="Q7" s="46" t="s">
        <v>31</v>
      </c>
      <c r="R7" s="46"/>
      <c r="S7" s="46"/>
      <c r="T7" s="46"/>
      <c r="U7" s="46"/>
      <c r="V7" s="46"/>
      <c r="W7" s="46"/>
      <c r="X7" s="46"/>
      <c r="Y7" s="46"/>
      <c r="Z7" s="46"/>
      <c r="AA7" s="46"/>
      <c r="AB7" s="46"/>
    </row>
    <row r="8" spans="1:28" x14ac:dyDescent="0.25">
      <c r="A8" s="40" t="s">
        <v>141</v>
      </c>
      <c r="B8" s="46" t="s">
        <v>185</v>
      </c>
      <c r="C8" s="46"/>
      <c r="D8" s="46"/>
      <c r="E8" s="46"/>
      <c r="F8" s="46"/>
      <c r="G8" s="46"/>
      <c r="H8" s="46"/>
      <c r="I8" s="46"/>
      <c r="J8" s="46"/>
      <c r="K8" s="46"/>
      <c r="L8" s="46"/>
      <c r="M8" s="46"/>
      <c r="P8" s="40" t="s">
        <v>141</v>
      </c>
      <c r="Q8" s="46" t="s">
        <v>185</v>
      </c>
      <c r="R8" s="46"/>
      <c r="S8" s="46"/>
      <c r="T8" s="46"/>
      <c r="U8" s="46"/>
      <c r="V8" s="46"/>
      <c r="W8" s="46"/>
      <c r="X8" s="46"/>
      <c r="Y8" s="46"/>
      <c r="Z8" s="46"/>
      <c r="AA8" s="46"/>
      <c r="AB8" s="46"/>
    </row>
    <row r="9" spans="1:28" x14ac:dyDescent="0.25">
      <c r="A9" s="40" t="s">
        <v>142</v>
      </c>
      <c r="B9" s="46" t="s">
        <v>251</v>
      </c>
      <c r="C9" s="46"/>
      <c r="D9" s="46"/>
      <c r="E9" s="46"/>
      <c r="F9" s="46"/>
      <c r="G9" s="46"/>
      <c r="H9" s="46"/>
      <c r="I9" s="46"/>
      <c r="J9" s="46"/>
      <c r="K9" s="46"/>
      <c r="L9" s="46"/>
      <c r="M9" s="46"/>
      <c r="P9" s="40" t="s">
        <v>142</v>
      </c>
      <c r="Q9" s="46" t="s">
        <v>251</v>
      </c>
      <c r="R9" s="46"/>
      <c r="S9" s="46"/>
      <c r="T9" s="46"/>
      <c r="U9" s="46"/>
      <c r="V9" s="46"/>
      <c r="W9" s="46"/>
      <c r="X9" s="46"/>
      <c r="Y9" s="46"/>
      <c r="Z9" s="46"/>
      <c r="AA9" s="46"/>
      <c r="AB9" s="46"/>
    </row>
    <row r="10" spans="1:28" x14ac:dyDescent="0.25">
      <c r="A10" s="40" t="s">
        <v>6</v>
      </c>
      <c r="B10" s="46" t="s">
        <v>482</v>
      </c>
      <c r="C10" s="46"/>
      <c r="D10" s="46"/>
      <c r="E10" s="46"/>
      <c r="F10" s="46"/>
      <c r="G10" s="46"/>
      <c r="H10" s="46"/>
      <c r="I10" s="46"/>
      <c r="J10" s="46"/>
      <c r="K10" s="46"/>
      <c r="L10" s="46"/>
      <c r="M10" s="46"/>
      <c r="P10" s="40" t="s">
        <v>6</v>
      </c>
      <c r="Q10" s="46" t="s">
        <v>485</v>
      </c>
      <c r="R10" s="46"/>
      <c r="S10" s="46"/>
      <c r="T10" s="46"/>
      <c r="U10" s="46"/>
      <c r="V10" s="46"/>
      <c r="W10" s="46"/>
      <c r="X10" s="46"/>
      <c r="Y10" s="46"/>
      <c r="Z10" s="46"/>
      <c r="AA10" s="46"/>
      <c r="AB10" s="46"/>
    </row>
    <row r="11" spans="1:28" x14ac:dyDescent="0.25">
      <c r="A11" s="40" t="s">
        <v>143</v>
      </c>
      <c r="B11" s="46" t="s">
        <v>201</v>
      </c>
      <c r="C11" s="46"/>
      <c r="D11" s="46"/>
      <c r="E11" s="46"/>
      <c r="F11" s="46"/>
      <c r="G11" s="46"/>
      <c r="H11" s="46"/>
      <c r="I11" s="46"/>
      <c r="J11" s="46"/>
      <c r="K11" s="46"/>
      <c r="L11" s="46"/>
      <c r="M11" s="46"/>
      <c r="P11" s="40" t="s">
        <v>143</v>
      </c>
      <c r="Q11" s="46" t="s">
        <v>201</v>
      </c>
      <c r="R11" s="46"/>
      <c r="S11" s="46"/>
      <c r="T11" s="46"/>
      <c r="U11" s="46"/>
      <c r="V11" s="46"/>
      <c r="W11" s="46"/>
      <c r="X11" s="46"/>
      <c r="Y11" s="46"/>
      <c r="Z11" s="46"/>
      <c r="AA11" s="46"/>
      <c r="AB11" s="46"/>
    </row>
    <row r="12" spans="1:28" x14ac:dyDescent="0.25">
      <c r="A12" s="40" t="s">
        <v>144</v>
      </c>
      <c r="B12" s="46" t="s">
        <v>454</v>
      </c>
      <c r="C12" s="46"/>
      <c r="D12" s="46"/>
      <c r="E12" s="46"/>
      <c r="F12" s="46"/>
      <c r="G12" s="46"/>
      <c r="H12" s="46"/>
      <c r="I12" s="46"/>
      <c r="J12" s="46"/>
      <c r="K12" s="46"/>
      <c r="L12" s="46"/>
      <c r="M12" s="46"/>
      <c r="P12" s="40" t="s">
        <v>144</v>
      </c>
      <c r="Q12" s="46" t="s">
        <v>454</v>
      </c>
      <c r="R12" s="46"/>
      <c r="S12" s="46"/>
      <c r="T12" s="46"/>
      <c r="U12" s="46"/>
      <c r="V12" s="46"/>
      <c r="W12" s="46"/>
      <c r="X12" s="46"/>
      <c r="Y12" s="46"/>
      <c r="Z12" s="46"/>
      <c r="AA12" s="46"/>
      <c r="AB12" s="46"/>
    </row>
    <row r="13" spans="1:28" x14ac:dyDescent="0.25">
      <c r="A13" s="40" t="s">
        <v>538</v>
      </c>
      <c r="B13" s="46">
        <v>1</v>
      </c>
      <c r="C13" s="46"/>
      <c r="D13" s="46"/>
      <c r="E13" s="46"/>
      <c r="F13" s="46"/>
      <c r="G13" s="46"/>
      <c r="H13" s="46"/>
      <c r="I13" s="46"/>
      <c r="J13" s="46"/>
      <c r="K13" s="46"/>
      <c r="L13" s="46"/>
      <c r="M13" s="46"/>
      <c r="P13" s="40" t="s">
        <v>538</v>
      </c>
      <c r="Q13" s="46">
        <v>1</v>
      </c>
      <c r="R13" s="46"/>
      <c r="S13" s="46"/>
      <c r="T13" s="46"/>
      <c r="U13" s="46"/>
      <c r="V13" s="46"/>
      <c r="W13" s="46"/>
      <c r="X13" s="46"/>
      <c r="Y13" s="46"/>
      <c r="Z13" s="46"/>
      <c r="AA13" s="46"/>
      <c r="AB13" s="46"/>
    </row>
    <row r="14" spans="1:28" x14ac:dyDescent="0.25">
      <c r="A14" s="40" t="s">
        <v>146</v>
      </c>
      <c r="B14" s="46">
        <v>810</v>
      </c>
      <c r="C14" s="46"/>
      <c r="D14" s="46"/>
      <c r="E14" s="46"/>
      <c r="F14" s="46"/>
      <c r="G14" s="46"/>
      <c r="H14" s="46"/>
      <c r="I14" s="46"/>
      <c r="J14" s="46"/>
      <c r="K14" s="46"/>
      <c r="L14" s="46"/>
      <c r="M14" s="46"/>
      <c r="P14" s="40" t="s">
        <v>146</v>
      </c>
      <c r="Q14" s="46">
        <v>810</v>
      </c>
      <c r="R14" s="46"/>
      <c r="S14" s="46"/>
      <c r="T14" s="46"/>
      <c r="U14" s="46"/>
      <c r="V14" s="46"/>
      <c r="W14" s="46"/>
      <c r="X14" s="46"/>
      <c r="Y14" s="46"/>
      <c r="Z14" s="46"/>
      <c r="AA14" s="46"/>
      <c r="AB14" s="46"/>
    </row>
    <row r="15" spans="1:28" x14ac:dyDescent="0.25">
      <c r="A15" s="40" t="s">
        <v>539</v>
      </c>
      <c r="B15" s="46" t="s">
        <v>483</v>
      </c>
      <c r="C15" s="46"/>
      <c r="D15" s="46"/>
      <c r="E15" s="46"/>
      <c r="F15" s="46"/>
      <c r="G15" s="46"/>
      <c r="H15" s="46"/>
      <c r="I15" s="46"/>
      <c r="J15" s="46"/>
      <c r="K15" s="46"/>
      <c r="L15" s="46"/>
      <c r="M15" s="46"/>
      <c r="P15" s="40" t="s">
        <v>539</v>
      </c>
      <c r="Q15" s="46" t="s">
        <v>486</v>
      </c>
      <c r="R15" s="46"/>
      <c r="S15" s="46"/>
      <c r="T15" s="46"/>
      <c r="U15" s="46"/>
      <c r="V15" s="46"/>
      <c r="W15" s="46"/>
      <c r="X15" s="46"/>
      <c r="Y15" s="46"/>
      <c r="Z15" s="46"/>
      <c r="AA15" s="46"/>
      <c r="AB15" s="46"/>
    </row>
    <row r="16" spans="1:28" x14ac:dyDescent="0.25">
      <c r="A16" s="40" t="s">
        <v>148</v>
      </c>
      <c r="B16" s="46" t="s">
        <v>484</v>
      </c>
      <c r="C16" s="46"/>
      <c r="D16" s="46"/>
      <c r="E16" s="46"/>
      <c r="F16" s="46"/>
      <c r="G16" s="46"/>
      <c r="H16" s="46"/>
      <c r="I16" s="46"/>
      <c r="J16" s="46"/>
      <c r="K16" s="46"/>
      <c r="L16" s="46"/>
      <c r="M16" s="46"/>
      <c r="P16" s="40" t="s">
        <v>148</v>
      </c>
      <c r="Q16" s="46" t="s">
        <v>484</v>
      </c>
      <c r="R16" s="46"/>
      <c r="S16" s="46"/>
      <c r="T16" s="46"/>
      <c r="U16" s="46"/>
      <c r="V16" s="46"/>
      <c r="W16" s="46"/>
      <c r="X16" s="46"/>
      <c r="Y16" s="46"/>
      <c r="Z16" s="46"/>
      <c r="AA16" s="46"/>
      <c r="AB16" s="46"/>
    </row>
    <row r="17" spans="1:28" x14ac:dyDescent="0.25">
      <c r="A17" s="41" t="s">
        <v>540</v>
      </c>
      <c r="B17" s="46"/>
      <c r="C17" s="46"/>
      <c r="D17" s="46"/>
      <c r="E17" s="46"/>
      <c r="F17" s="46"/>
      <c r="G17" s="46"/>
      <c r="H17" s="46"/>
      <c r="I17" s="46"/>
      <c r="J17" s="46"/>
      <c r="K17" s="46"/>
      <c r="L17" s="46"/>
      <c r="M17" s="46"/>
      <c r="P17" s="41" t="s">
        <v>540</v>
      </c>
      <c r="Q17" s="46"/>
      <c r="R17" s="46"/>
      <c r="S17" s="46"/>
      <c r="T17" s="46"/>
      <c r="U17" s="46"/>
      <c r="V17" s="46"/>
      <c r="W17" s="46"/>
      <c r="X17" s="46"/>
      <c r="Y17" s="46"/>
      <c r="Z17" s="46"/>
      <c r="AA17" s="46"/>
      <c r="AB17" s="46"/>
    </row>
    <row r="18" spans="1:28" x14ac:dyDescent="0.25">
      <c r="A18" s="40" t="s">
        <v>150</v>
      </c>
      <c r="B18" s="48">
        <v>45138</v>
      </c>
      <c r="C18" s="48"/>
      <c r="D18" s="48"/>
      <c r="E18" s="48"/>
      <c r="F18" s="48"/>
      <c r="G18" s="48"/>
      <c r="H18" s="48"/>
      <c r="I18" s="48"/>
      <c r="J18" s="48"/>
      <c r="K18" s="48"/>
      <c r="L18" s="48"/>
      <c r="M18" s="48"/>
      <c r="P18" s="40" t="s">
        <v>150</v>
      </c>
      <c r="Q18" s="48">
        <v>45138</v>
      </c>
      <c r="R18" s="48"/>
      <c r="S18" s="48"/>
      <c r="T18" s="48"/>
      <c r="U18" s="48"/>
      <c r="V18" s="48"/>
      <c r="W18" s="48"/>
      <c r="X18" s="48"/>
      <c r="Y18" s="48"/>
      <c r="Z18" s="48"/>
      <c r="AA18" s="48"/>
      <c r="AB18" s="48"/>
    </row>
    <row r="19" spans="1:28" x14ac:dyDescent="0.25">
      <c r="A19" s="40" t="s">
        <v>151</v>
      </c>
      <c r="B19" s="48">
        <v>45138</v>
      </c>
      <c r="C19" s="48"/>
      <c r="D19" s="48"/>
      <c r="E19" s="48"/>
      <c r="F19" s="48"/>
      <c r="G19" s="48"/>
      <c r="H19" s="48"/>
      <c r="I19" s="48"/>
      <c r="J19" s="48"/>
      <c r="K19" s="48"/>
      <c r="L19" s="48"/>
      <c r="M19" s="48"/>
      <c r="P19" s="40" t="s">
        <v>151</v>
      </c>
      <c r="Q19" s="48">
        <v>45138</v>
      </c>
      <c r="R19" s="48"/>
      <c r="S19" s="48"/>
      <c r="T19" s="48"/>
      <c r="U19" s="48"/>
      <c r="V19" s="48"/>
      <c r="W19" s="48"/>
      <c r="X19" s="48"/>
      <c r="Y19" s="48"/>
      <c r="Z19" s="48"/>
      <c r="AA19" s="48"/>
      <c r="AB19" s="48"/>
    </row>
    <row r="20" spans="1:28" x14ac:dyDescent="0.25">
      <c r="A20" s="40" t="s">
        <v>152</v>
      </c>
      <c r="B20" s="46" t="s">
        <v>160</v>
      </c>
      <c r="C20" s="46"/>
      <c r="D20" s="46"/>
      <c r="E20" s="46"/>
      <c r="F20" s="46"/>
      <c r="G20" s="46"/>
      <c r="H20" s="46"/>
      <c r="I20" s="46"/>
      <c r="J20" s="46"/>
      <c r="K20" s="46"/>
      <c r="L20" s="46"/>
      <c r="M20" s="46"/>
      <c r="P20" s="40" t="s">
        <v>152</v>
      </c>
      <c r="Q20" s="46" t="s">
        <v>160</v>
      </c>
      <c r="R20" s="46"/>
      <c r="S20" s="46"/>
      <c r="T20" s="46"/>
      <c r="U20" s="46"/>
      <c r="V20" s="46"/>
      <c r="W20" s="46"/>
      <c r="X20" s="46"/>
      <c r="Y20" s="46"/>
      <c r="Z20" s="46"/>
      <c r="AA20" s="46"/>
      <c r="AB20" s="46"/>
    </row>
    <row r="21" spans="1:28" x14ac:dyDescent="0.25">
      <c r="A21" s="40" t="s">
        <v>541</v>
      </c>
      <c r="B21" s="46" t="s">
        <v>76</v>
      </c>
      <c r="C21" s="46"/>
      <c r="D21" s="46"/>
      <c r="E21" s="46"/>
      <c r="F21" s="46"/>
      <c r="G21" s="46"/>
      <c r="H21" s="46"/>
      <c r="I21" s="46"/>
      <c r="J21" s="46"/>
      <c r="K21" s="46"/>
      <c r="L21" s="46"/>
      <c r="M21" s="46"/>
      <c r="P21" s="40" t="s">
        <v>541</v>
      </c>
      <c r="Q21" s="46" t="s">
        <v>76</v>
      </c>
      <c r="R21" s="46"/>
      <c r="S21" s="46"/>
      <c r="T21" s="46"/>
      <c r="U21" s="46"/>
      <c r="V21" s="46"/>
      <c r="W21" s="46"/>
      <c r="X21" s="46"/>
      <c r="Y21" s="46"/>
      <c r="Z21" s="46"/>
      <c r="AA21" s="46"/>
      <c r="AB21" s="46"/>
    </row>
    <row r="23" spans="1:28" x14ac:dyDescent="0.25">
      <c r="A23" s="23" t="str">
        <f>HYPERLINK("#'Factor List'!A1", "Back to Factor List")</f>
        <v>Back to Factor List</v>
      </c>
      <c r="B23" s="23" t="str">
        <f>HYPERLINK("#'Assumptions'!A1", "Assumptions")</f>
        <v>Assumptions</v>
      </c>
    </row>
    <row r="26" spans="1:28" s="55" customFormat="1" ht="13" x14ac:dyDescent="0.25">
      <c r="A26" s="54" t="s">
        <v>581</v>
      </c>
      <c r="B26" s="54">
        <v>0</v>
      </c>
      <c r="C26" s="54">
        <v>1</v>
      </c>
      <c r="D26" s="54">
        <v>2</v>
      </c>
      <c r="E26" s="54">
        <v>3</v>
      </c>
      <c r="F26" s="54">
        <v>4</v>
      </c>
      <c r="G26" s="54">
        <v>5</v>
      </c>
      <c r="H26" s="54">
        <v>6</v>
      </c>
      <c r="I26" s="54">
        <v>7</v>
      </c>
      <c r="J26" s="54">
        <v>8</v>
      </c>
      <c r="K26" s="54">
        <v>9</v>
      </c>
      <c r="L26" s="54">
        <v>10</v>
      </c>
      <c r="M26" s="54">
        <v>11</v>
      </c>
      <c r="P26" s="54" t="s">
        <v>581</v>
      </c>
      <c r="Q26" s="54">
        <v>0</v>
      </c>
      <c r="R26" s="54">
        <v>1</v>
      </c>
      <c r="S26" s="54">
        <v>2</v>
      </c>
      <c r="T26" s="54">
        <v>3</v>
      </c>
      <c r="U26" s="54">
        <v>4</v>
      </c>
      <c r="V26" s="54">
        <v>5</v>
      </c>
      <c r="W26" s="54">
        <v>6</v>
      </c>
      <c r="X26" s="54">
        <v>7</v>
      </c>
      <c r="Y26" s="54">
        <v>8</v>
      </c>
      <c r="Z26" s="54">
        <v>9</v>
      </c>
      <c r="AA26" s="54">
        <v>10</v>
      </c>
      <c r="AB26" s="54">
        <v>11</v>
      </c>
    </row>
    <row r="27" spans="1:28" x14ac:dyDescent="0.25">
      <c r="A27" s="43">
        <v>50</v>
      </c>
      <c r="B27" s="44">
        <v>4.3550000000000004</v>
      </c>
      <c r="C27" s="44">
        <v>4.3620000000000001</v>
      </c>
      <c r="D27" s="44">
        <v>4.3680000000000003</v>
      </c>
      <c r="E27" s="44">
        <v>4.375</v>
      </c>
      <c r="F27" s="44">
        <v>4.3810000000000002</v>
      </c>
      <c r="G27" s="44">
        <v>4.3879999999999999</v>
      </c>
      <c r="H27" s="44">
        <v>4.3949999999999996</v>
      </c>
      <c r="I27" s="44">
        <v>4.4009999999999998</v>
      </c>
      <c r="J27" s="44">
        <v>4.4080000000000004</v>
      </c>
      <c r="K27" s="44">
        <v>4.415</v>
      </c>
      <c r="L27" s="44">
        <v>4.4210000000000003</v>
      </c>
      <c r="M27" s="44">
        <v>4.4279999999999999</v>
      </c>
      <c r="P27" s="43">
        <v>50</v>
      </c>
      <c r="Q27" s="44">
        <v>-3.0000000000000001E-3</v>
      </c>
      <c r="R27" s="44">
        <v>-2E-3</v>
      </c>
      <c r="S27" s="44">
        <v>0</v>
      </c>
      <c r="T27" s="44">
        <v>1E-3</v>
      </c>
      <c r="U27" s="44">
        <v>2E-3</v>
      </c>
      <c r="V27" s="44">
        <v>4.0000000000000001E-3</v>
      </c>
      <c r="W27" s="44">
        <v>5.0000000000000001E-3</v>
      </c>
      <c r="X27" s="44">
        <v>7.0000000000000001E-3</v>
      </c>
      <c r="Y27" s="44">
        <v>8.0000000000000002E-3</v>
      </c>
      <c r="Z27" s="44">
        <v>0.01</v>
      </c>
      <c r="AA27" s="44">
        <v>1.0999999999999999E-2</v>
      </c>
      <c r="AB27" s="44">
        <v>1.2E-2</v>
      </c>
    </row>
    <row r="28" spans="1:28" x14ac:dyDescent="0.25">
      <c r="A28" s="43">
        <v>51</v>
      </c>
      <c r="B28" s="44">
        <v>4.4340000000000002</v>
      </c>
      <c r="C28" s="44">
        <v>4.4409999999999998</v>
      </c>
      <c r="D28" s="44">
        <v>4.4480000000000004</v>
      </c>
      <c r="E28" s="44">
        <v>4.4550000000000001</v>
      </c>
      <c r="F28" s="44">
        <v>4.4619999999999997</v>
      </c>
      <c r="G28" s="44">
        <v>4.468</v>
      </c>
      <c r="H28" s="44">
        <v>4.4749999999999996</v>
      </c>
      <c r="I28" s="44">
        <v>4.4820000000000002</v>
      </c>
      <c r="J28" s="44">
        <v>4.4889999999999999</v>
      </c>
      <c r="K28" s="44">
        <v>4.4950000000000001</v>
      </c>
      <c r="L28" s="44">
        <v>4.5019999999999998</v>
      </c>
      <c r="M28" s="44">
        <v>4.5090000000000003</v>
      </c>
      <c r="P28" s="43">
        <v>51</v>
      </c>
      <c r="Q28" s="44">
        <v>1.4E-2</v>
      </c>
      <c r="R28" s="44">
        <v>1.4999999999999999E-2</v>
      </c>
      <c r="S28" s="44">
        <v>1.7000000000000001E-2</v>
      </c>
      <c r="T28" s="44">
        <v>1.7999999999999999E-2</v>
      </c>
      <c r="U28" s="44">
        <v>0.02</v>
      </c>
      <c r="V28" s="44">
        <v>2.1000000000000001E-2</v>
      </c>
      <c r="W28" s="44">
        <v>2.3E-2</v>
      </c>
      <c r="X28" s="44">
        <v>2.5000000000000001E-2</v>
      </c>
      <c r="Y28" s="44">
        <v>2.5999999999999999E-2</v>
      </c>
      <c r="Z28" s="44">
        <v>2.8000000000000001E-2</v>
      </c>
      <c r="AA28" s="44">
        <v>2.9000000000000001E-2</v>
      </c>
      <c r="AB28" s="44">
        <v>3.1E-2</v>
      </c>
    </row>
    <row r="29" spans="1:28" x14ac:dyDescent="0.25">
      <c r="A29" s="43">
        <v>52</v>
      </c>
      <c r="B29" s="44">
        <v>4.516</v>
      </c>
      <c r="C29" s="44">
        <v>4.5229999999999997</v>
      </c>
      <c r="D29" s="44">
        <v>4.53</v>
      </c>
      <c r="E29" s="44">
        <v>4.5369999999999999</v>
      </c>
      <c r="F29" s="44">
        <v>4.5439999999999996</v>
      </c>
      <c r="G29" s="44">
        <v>4.55</v>
      </c>
      <c r="H29" s="44">
        <v>4.5570000000000004</v>
      </c>
      <c r="I29" s="44">
        <v>4.5640000000000001</v>
      </c>
      <c r="J29" s="44">
        <v>4.5709999999999997</v>
      </c>
      <c r="K29" s="44">
        <v>4.5780000000000003</v>
      </c>
      <c r="L29" s="44">
        <v>4.585</v>
      </c>
      <c r="M29" s="44">
        <v>4.5919999999999996</v>
      </c>
      <c r="P29" s="43">
        <v>52</v>
      </c>
      <c r="Q29" s="44">
        <v>3.2000000000000001E-2</v>
      </c>
      <c r="R29" s="44">
        <v>3.4000000000000002E-2</v>
      </c>
      <c r="S29" s="44">
        <v>3.5000000000000003E-2</v>
      </c>
      <c r="T29" s="44">
        <v>3.6999999999999998E-2</v>
      </c>
      <c r="U29" s="44">
        <v>3.7999999999999999E-2</v>
      </c>
      <c r="V29" s="44">
        <v>0.04</v>
      </c>
      <c r="W29" s="44">
        <v>4.2000000000000003E-2</v>
      </c>
      <c r="X29" s="44">
        <v>4.2999999999999997E-2</v>
      </c>
      <c r="Y29" s="44">
        <v>4.4999999999999998E-2</v>
      </c>
      <c r="Z29" s="44">
        <v>4.5999999999999999E-2</v>
      </c>
      <c r="AA29" s="44">
        <v>4.8000000000000001E-2</v>
      </c>
      <c r="AB29" s="44">
        <v>0.05</v>
      </c>
    </row>
    <row r="30" spans="1:28" x14ac:dyDescent="0.25">
      <c r="A30" s="43">
        <v>53</v>
      </c>
      <c r="B30" s="44">
        <v>4.5990000000000002</v>
      </c>
      <c r="C30" s="44">
        <v>4.6059999999999999</v>
      </c>
      <c r="D30" s="44">
        <v>4.6130000000000004</v>
      </c>
      <c r="E30" s="44">
        <v>4.62</v>
      </c>
      <c r="F30" s="44">
        <v>4.6280000000000001</v>
      </c>
      <c r="G30" s="44">
        <v>4.6349999999999998</v>
      </c>
      <c r="H30" s="44">
        <v>4.6420000000000003</v>
      </c>
      <c r="I30" s="44">
        <v>4.649</v>
      </c>
      <c r="J30" s="44">
        <v>4.6559999999999997</v>
      </c>
      <c r="K30" s="44">
        <v>4.6630000000000003</v>
      </c>
      <c r="L30" s="44">
        <v>4.67</v>
      </c>
      <c r="M30" s="44">
        <v>4.6769999999999996</v>
      </c>
      <c r="P30" s="43">
        <v>53</v>
      </c>
      <c r="Q30" s="44">
        <v>5.0999999999999997E-2</v>
      </c>
      <c r="R30" s="44">
        <v>5.2999999999999999E-2</v>
      </c>
      <c r="S30" s="44">
        <v>5.5E-2</v>
      </c>
      <c r="T30" s="44">
        <v>5.6000000000000001E-2</v>
      </c>
      <c r="U30" s="44">
        <v>5.8000000000000003E-2</v>
      </c>
      <c r="V30" s="44">
        <v>0.06</v>
      </c>
      <c r="W30" s="44">
        <v>6.0999999999999999E-2</v>
      </c>
      <c r="X30" s="44">
        <v>6.3E-2</v>
      </c>
      <c r="Y30" s="44">
        <v>6.5000000000000002E-2</v>
      </c>
      <c r="Z30" s="44">
        <v>6.6000000000000003E-2</v>
      </c>
      <c r="AA30" s="44">
        <v>6.8000000000000005E-2</v>
      </c>
      <c r="AB30" s="44">
        <v>7.0000000000000007E-2</v>
      </c>
    </row>
    <row r="31" spans="1:28" x14ac:dyDescent="0.25">
      <c r="A31" s="43">
        <v>54</v>
      </c>
      <c r="B31" s="44">
        <v>4.6849999999999996</v>
      </c>
      <c r="C31" s="44">
        <v>4.6920000000000002</v>
      </c>
      <c r="D31" s="44">
        <v>4.6989999999999998</v>
      </c>
      <c r="E31" s="44">
        <v>4.7069999999999999</v>
      </c>
      <c r="F31" s="44">
        <v>4.7140000000000004</v>
      </c>
      <c r="G31" s="44">
        <v>4.7210000000000001</v>
      </c>
      <c r="H31" s="44">
        <v>4.7290000000000001</v>
      </c>
      <c r="I31" s="44">
        <v>4.7359999999999998</v>
      </c>
      <c r="J31" s="44">
        <v>4.7430000000000003</v>
      </c>
      <c r="K31" s="44">
        <v>4.75</v>
      </c>
      <c r="L31" s="44">
        <v>4.758</v>
      </c>
      <c r="M31" s="44">
        <v>4.7649999999999997</v>
      </c>
      <c r="P31" s="43">
        <v>54</v>
      </c>
      <c r="Q31" s="44">
        <v>7.0999999999999994E-2</v>
      </c>
      <c r="R31" s="44">
        <v>7.2999999999999995E-2</v>
      </c>
      <c r="S31" s="44">
        <v>7.4999999999999997E-2</v>
      </c>
      <c r="T31" s="44">
        <v>7.6999999999999999E-2</v>
      </c>
      <c r="U31" s="44">
        <v>7.8E-2</v>
      </c>
      <c r="V31" s="44">
        <v>0.08</v>
      </c>
      <c r="W31" s="44">
        <v>8.2000000000000003E-2</v>
      </c>
      <c r="X31" s="44">
        <v>8.4000000000000005E-2</v>
      </c>
      <c r="Y31" s="44">
        <v>8.5999999999999993E-2</v>
      </c>
      <c r="Z31" s="44">
        <v>8.6999999999999994E-2</v>
      </c>
      <c r="AA31" s="44">
        <v>8.8999999999999996E-2</v>
      </c>
      <c r="AB31" s="44">
        <v>9.0999999999999998E-2</v>
      </c>
    </row>
    <row r="32" spans="1:28" x14ac:dyDescent="0.25">
      <c r="A32" s="43">
        <v>55</v>
      </c>
      <c r="B32" s="44">
        <v>4.7690000000000001</v>
      </c>
      <c r="C32" s="44"/>
      <c r="D32" s="44"/>
      <c r="E32" s="44"/>
      <c r="F32" s="44"/>
      <c r="G32" s="44"/>
      <c r="H32" s="44"/>
      <c r="I32" s="44"/>
      <c r="J32" s="44"/>
      <c r="K32" s="44"/>
      <c r="L32" s="44"/>
      <c r="M32" s="44"/>
      <c r="P32" s="43">
        <v>55</v>
      </c>
      <c r="Q32" s="44">
        <v>9.1999999999999998E-2</v>
      </c>
      <c r="R32" s="44"/>
      <c r="S32" s="44"/>
      <c r="T32" s="44"/>
      <c r="U32" s="44"/>
      <c r="V32" s="44"/>
      <c r="W32" s="44"/>
      <c r="X32" s="44"/>
      <c r="Y32" s="44"/>
      <c r="Z32" s="44"/>
      <c r="AA32" s="44"/>
      <c r="AB32" s="44"/>
    </row>
  </sheetData>
  <sheetProtection algorithmName="SHA-512" hashValue="oL2Bgv6y9Ezlrg+0lPd3T9jGtNtcwUtpi2j7vh6Wrx7uakVc5jWJfsZlFZEXBCVLQSbKZ11vrmerGHyQQSAEkA==" saltValue="s5sZE4hkiYkD8BL5eSDlcQ==" spinCount="100000" sheet="1" objects="1" scenarios="1"/>
  <conditionalFormatting sqref="A6:A21">
    <cfRule type="expression" dxfId="179" priority="5" stopIfTrue="1">
      <formula>MOD(ROW(),2)=0</formula>
    </cfRule>
    <cfRule type="expression" dxfId="178" priority="6" stopIfTrue="1">
      <formula>MOD(ROW(),2)&lt;&gt;0</formula>
    </cfRule>
  </conditionalFormatting>
  <conditionalFormatting sqref="B6:M21">
    <cfRule type="expression" dxfId="177" priority="7" stopIfTrue="1">
      <formula>MOD(ROW(),2)=0</formula>
    </cfRule>
    <cfRule type="expression" dxfId="176" priority="8" stopIfTrue="1">
      <formula>MOD(ROW(),2)&lt;&gt;0</formula>
    </cfRule>
  </conditionalFormatting>
  <conditionalFormatting sqref="A26:A32">
    <cfRule type="expression" dxfId="175" priority="9" stopIfTrue="1">
      <formula>MOD(ROW(),2)=0</formula>
    </cfRule>
    <cfRule type="expression" dxfId="174" priority="10" stopIfTrue="1">
      <formula>MOD(ROW(),2)&lt;&gt;0</formula>
    </cfRule>
  </conditionalFormatting>
  <conditionalFormatting sqref="B26:M32">
    <cfRule type="expression" dxfId="173" priority="11" stopIfTrue="1">
      <formula>MOD(ROW(),2)=0</formula>
    </cfRule>
    <cfRule type="expression" dxfId="172" priority="12" stopIfTrue="1">
      <formula>MOD(ROW(),2)&lt;&gt;0</formula>
    </cfRule>
  </conditionalFormatting>
  <conditionalFormatting sqref="P6:P21">
    <cfRule type="expression" dxfId="171" priority="13" stopIfTrue="1">
      <formula>MOD(ROW(),2)=0</formula>
    </cfRule>
    <cfRule type="expression" dxfId="170" priority="14" stopIfTrue="1">
      <formula>MOD(ROW(),2)&lt;&gt;0</formula>
    </cfRule>
  </conditionalFormatting>
  <conditionalFormatting sqref="Q6:AB21">
    <cfRule type="expression" dxfId="169" priority="15" stopIfTrue="1">
      <formula>MOD(ROW(),2)=0</formula>
    </cfRule>
    <cfRule type="expression" dxfId="168" priority="16" stopIfTrue="1">
      <formula>MOD(ROW(),2)&lt;&gt;0</formula>
    </cfRule>
  </conditionalFormatting>
  <conditionalFormatting sqref="P26:P32">
    <cfRule type="expression" dxfId="167" priority="17" stopIfTrue="1">
      <formula>MOD(ROW(),2)=0</formula>
    </cfRule>
    <cfRule type="expression" dxfId="166" priority="18" stopIfTrue="1">
      <formula>MOD(ROW(),2)&lt;&gt;0</formula>
    </cfRule>
  </conditionalFormatting>
  <conditionalFormatting sqref="Q26:AB32">
    <cfRule type="expression" dxfId="165" priority="19" stopIfTrue="1">
      <formula>MOD(ROW(),2)=0</formula>
    </cfRule>
    <cfRule type="expression" dxfId="164" priority="20" stopIfTrue="1">
      <formula>MOD(ROW(),2)&lt;&gt;0</formula>
    </cfRule>
  </conditionalFormatting>
  <pageMargins left="0.7" right="0.7" top="0.75" bottom="0.75" header="0.3" footer="0.3"/>
  <tableParts count="2">
    <tablePart r:id="rId1"/>
    <tablePart r:id="rId2"/>
  </tableParts>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F1246-9C63-4B9F-987D-6BF90E043E4E}">
  <sheetPr codeName="Sheet103"/>
  <dimension ref="A1:M32"/>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ERF - x-811</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t="s">
        <v>185</v>
      </c>
      <c r="C8" s="46"/>
      <c r="D8" s="46"/>
      <c r="E8" s="46"/>
      <c r="F8" s="46"/>
      <c r="G8" s="46"/>
      <c r="H8" s="46"/>
      <c r="I8" s="46"/>
      <c r="J8" s="46"/>
      <c r="K8" s="46"/>
      <c r="L8" s="46"/>
      <c r="M8" s="46"/>
    </row>
    <row r="9" spans="1:13" x14ac:dyDescent="0.25">
      <c r="A9" s="40" t="s">
        <v>142</v>
      </c>
      <c r="B9" s="46" t="s">
        <v>251</v>
      </c>
      <c r="C9" s="46"/>
      <c r="D9" s="46"/>
      <c r="E9" s="46"/>
      <c r="F9" s="46"/>
      <c r="G9" s="46"/>
      <c r="H9" s="46"/>
      <c r="I9" s="46"/>
      <c r="J9" s="46"/>
      <c r="K9" s="46"/>
      <c r="L9" s="46"/>
      <c r="M9" s="46"/>
    </row>
    <row r="10" spans="1:13" x14ac:dyDescent="0.25">
      <c r="A10" s="40" t="s">
        <v>6</v>
      </c>
      <c r="B10" s="46" t="s">
        <v>487</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454</v>
      </c>
      <c r="C12" s="46"/>
      <c r="D12" s="46"/>
      <c r="E12" s="46"/>
      <c r="F12" s="46"/>
      <c r="G12" s="46"/>
      <c r="H12" s="46"/>
      <c r="I12" s="46"/>
      <c r="J12" s="46"/>
      <c r="K12" s="46"/>
      <c r="L12" s="46"/>
      <c r="M12" s="46"/>
    </row>
    <row r="13" spans="1:13" x14ac:dyDescent="0.25">
      <c r="A13" s="40" t="s">
        <v>538</v>
      </c>
      <c r="B13" s="46">
        <v>1</v>
      </c>
      <c r="C13" s="46"/>
      <c r="D13" s="46"/>
      <c r="E13" s="46"/>
      <c r="F13" s="46"/>
      <c r="G13" s="46"/>
      <c r="H13" s="46"/>
      <c r="I13" s="46"/>
      <c r="J13" s="46"/>
      <c r="K13" s="46"/>
      <c r="L13" s="46"/>
      <c r="M13" s="46"/>
    </row>
    <row r="14" spans="1:13" x14ac:dyDescent="0.25">
      <c r="A14" s="40" t="s">
        <v>146</v>
      </c>
      <c r="B14" s="46">
        <v>811</v>
      </c>
      <c r="C14" s="46"/>
      <c r="D14" s="46"/>
      <c r="E14" s="46"/>
      <c r="F14" s="46"/>
      <c r="G14" s="46"/>
      <c r="H14" s="46"/>
      <c r="I14" s="46"/>
      <c r="J14" s="46"/>
      <c r="K14" s="46"/>
      <c r="L14" s="46"/>
      <c r="M14" s="46"/>
    </row>
    <row r="15" spans="1:13" x14ac:dyDescent="0.25">
      <c r="A15" s="40" t="s">
        <v>539</v>
      </c>
      <c r="B15" s="46" t="s">
        <v>488</v>
      </c>
      <c r="C15" s="46"/>
      <c r="D15" s="46"/>
      <c r="E15" s="46"/>
      <c r="F15" s="46"/>
      <c r="G15" s="46"/>
      <c r="H15" s="46"/>
      <c r="I15" s="46"/>
      <c r="J15" s="46"/>
      <c r="K15" s="46"/>
      <c r="L15" s="46"/>
      <c r="M15" s="46"/>
    </row>
    <row r="16" spans="1:13" x14ac:dyDescent="0.25">
      <c r="A16" s="40" t="s">
        <v>148</v>
      </c>
      <c r="B16" s="46" t="s">
        <v>489</v>
      </c>
      <c r="C16" s="46"/>
      <c r="D16" s="46"/>
      <c r="E16" s="46"/>
      <c r="F16" s="46"/>
      <c r="G16" s="46"/>
      <c r="H16" s="46"/>
      <c r="I16" s="46"/>
      <c r="J16" s="46"/>
      <c r="K16" s="46"/>
      <c r="L16" s="46"/>
      <c r="M16" s="46"/>
    </row>
    <row r="17" spans="1:13" x14ac:dyDescent="0.25">
      <c r="A17" s="41" t="s">
        <v>540</v>
      </c>
      <c r="B17" s="46"/>
      <c r="C17" s="46"/>
      <c r="D17" s="46"/>
      <c r="E17" s="46"/>
      <c r="F17" s="46"/>
      <c r="G17" s="46"/>
      <c r="H17" s="46"/>
      <c r="I17" s="46"/>
      <c r="J17" s="46"/>
      <c r="K17" s="46"/>
      <c r="L17" s="46"/>
      <c r="M17" s="46"/>
    </row>
    <row r="18" spans="1:13" x14ac:dyDescent="0.25">
      <c r="A18" s="40" t="s">
        <v>150</v>
      </c>
      <c r="B18" s="48">
        <v>45138</v>
      </c>
      <c r="C18" s="48"/>
      <c r="D18" s="48"/>
      <c r="E18" s="48"/>
      <c r="F18" s="48"/>
      <c r="G18" s="48"/>
      <c r="H18" s="48"/>
      <c r="I18" s="48"/>
      <c r="J18" s="48"/>
      <c r="K18" s="48"/>
      <c r="L18" s="48"/>
      <c r="M18" s="48"/>
    </row>
    <row r="19" spans="1:13" x14ac:dyDescent="0.25">
      <c r="A19" s="40" t="s">
        <v>151</v>
      </c>
      <c r="B19" s="48">
        <v>45138</v>
      </c>
      <c r="C19" s="48"/>
      <c r="D19" s="48"/>
      <c r="E19" s="48"/>
      <c r="F19" s="48"/>
      <c r="G19" s="48"/>
      <c r="H19" s="48"/>
      <c r="I19" s="48"/>
      <c r="J19" s="48"/>
      <c r="K19" s="48"/>
      <c r="L19" s="48"/>
      <c r="M19" s="48"/>
    </row>
    <row r="20" spans="1:13" x14ac:dyDescent="0.25">
      <c r="A20" s="40" t="s">
        <v>152</v>
      </c>
      <c r="B20" s="46" t="s">
        <v>160</v>
      </c>
      <c r="C20" s="46"/>
      <c r="D20" s="46"/>
      <c r="E20" s="46"/>
      <c r="F20" s="46"/>
      <c r="G20" s="46"/>
      <c r="H20" s="46"/>
      <c r="I20" s="46"/>
      <c r="J20" s="46"/>
      <c r="K20" s="46"/>
      <c r="L20" s="46"/>
      <c r="M20" s="46"/>
    </row>
    <row r="21" spans="1:13" x14ac:dyDescent="0.25">
      <c r="A21" s="40" t="s">
        <v>541</v>
      </c>
      <c r="B21" s="46" t="s">
        <v>76</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5" customFormat="1" ht="13" x14ac:dyDescent="0.25">
      <c r="A26" s="54" t="s">
        <v>581</v>
      </c>
      <c r="B26" s="54">
        <v>0</v>
      </c>
      <c r="C26" s="54">
        <v>1</v>
      </c>
      <c r="D26" s="54">
        <v>2</v>
      </c>
      <c r="E26" s="54">
        <v>3</v>
      </c>
      <c r="F26" s="54">
        <v>4</v>
      </c>
      <c r="G26" s="54">
        <v>5</v>
      </c>
      <c r="H26" s="54">
        <v>6</v>
      </c>
      <c r="I26" s="54">
        <v>7</v>
      </c>
      <c r="J26" s="54">
        <v>8</v>
      </c>
      <c r="K26" s="54">
        <v>9</v>
      </c>
      <c r="L26" s="54">
        <v>10</v>
      </c>
      <c r="M26" s="54">
        <v>11</v>
      </c>
    </row>
    <row r="27" spans="1:13" x14ac:dyDescent="0.25">
      <c r="A27" s="43">
        <v>50</v>
      </c>
      <c r="B27" s="44">
        <v>4.7560000000000002</v>
      </c>
      <c r="C27" s="44">
        <v>4.6790000000000003</v>
      </c>
      <c r="D27" s="44">
        <v>4.6020000000000003</v>
      </c>
      <c r="E27" s="44">
        <v>4.5250000000000004</v>
      </c>
      <c r="F27" s="44">
        <v>4.4470000000000001</v>
      </c>
      <c r="G27" s="44">
        <v>4.37</v>
      </c>
      <c r="H27" s="44">
        <v>4.2930000000000001</v>
      </c>
      <c r="I27" s="44">
        <v>4.2160000000000002</v>
      </c>
      <c r="J27" s="44">
        <v>4.1379999999999999</v>
      </c>
      <c r="K27" s="44">
        <v>4.0609999999999999</v>
      </c>
      <c r="L27" s="44">
        <v>3.984</v>
      </c>
      <c r="M27" s="44">
        <v>3.907</v>
      </c>
    </row>
    <row r="28" spans="1:13" x14ac:dyDescent="0.25">
      <c r="A28" s="43">
        <v>51</v>
      </c>
      <c r="B28" s="44">
        <v>3.8290000000000002</v>
      </c>
      <c r="C28" s="44">
        <v>3.75</v>
      </c>
      <c r="D28" s="44">
        <v>3.6720000000000002</v>
      </c>
      <c r="E28" s="44">
        <v>3.593</v>
      </c>
      <c r="F28" s="44">
        <v>3.5150000000000001</v>
      </c>
      <c r="G28" s="44">
        <v>3.4359999999999999</v>
      </c>
      <c r="H28" s="44">
        <v>3.3570000000000002</v>
      </c>
      <c r="I28" s="44">
        <v>3.2789999999999999</v>
      </c>
      <c r="J28" s="44">
        <v>3.2</v>
      </c>
      <c r="K28" s="44">
        <v>3.1219999999999999</v>
      </c>
      <c r="L28" s="44">
        <v>3.0430000000000001</v>
      </c>
      <c r="M28" s="44">
        <v>2.9649999999999999</v>
      </c>
    </row>
    <row r="29" spans="1:13" x14ac:dyDescent="0.25">
      <c r="A29" s="43">
        <v>52</v>
      </c>
      <c r="B29" s="44">
        <v>2.8849999999999998</v>
      </c>
      <c r="C29" s="44">
        <v>2.806</v>
      </c>
      <c r="D29" s="44">
        <v>2.726</v>
      </c>
      <c r="E29" s="44">
        <v>2.6459999999999999</v>
      </c>
      <c r="F29" s="44">
        <v>2.5659999999999998</v>
      </c>
      <c r="G29" s="44">
        <v>2.4860000000000002</v>
      </c>
      <c r="H29" s="44">
        <v>2.4060000000000001</v>
      </c>
      <c r="I29" s="44">
        <v>2.3260000000000001</v>
      </c>
      <c r="J29" s="44">
        <v>2.246</v>
      </c>
      <c r="K29" s="44">
        <v>2.1659999999999999</v>
      </c>
      <c r="L29" s="44">
        <v>2.0870000000000002</v>
      </c>
      <c r="M29" s="44">
        <v>2.0070000000000001</v>
      </c>
    </row>
    <row r="30" spans="1:13" x14ac:dyDescent="0.25">
      <c r="A30" s="43">
        <v>53</v>
      </c>
      <c r="B30" s="44">
        <v>1.9259999999999999</v>
      </c>
      <c r="C30" s="44">
        <v>1.845</v>
      </c>
      <c r="D30" s="44">
        <v>1.764</v>
      </c>
      <c r="E30" s="44">
        <v>1.6819999999999999</v>
      </c>
      <c r="F30" s="44">
        <v>1.601</v>
      </c>
      <c r="G30" s="44">
        <v>1.52</v>
      </c>
      <c r="H30" s="44">
        <v>1.4390000000000001</v>
      </c>
      <c r="I30" s="44">
        <v>1.357</v>
      </c>
      <c r="J30" s="44">
        <v>1.276</v>
      </c>
      <c r="K30" s="44">
        <v>1.1950000000000001</v>
      </c>
      <c r="L30" s="44">
        <v>1.113</v>
      </c>
      <c r="M30" s="44">
        <v>1.032</v>
      </c>
    </row>
    <row r="31" spans="1:13" x14ac:dyDescent="0.25">
      <c r="A31" s="43">
        <v>54</v>
      </c>
      <c r="B31" s="44">
        <v>0.95</v>
      </c>
      <c r="C31" s="44">
        <v>0.86799999999999999</v>
      </c>
      <c r="D31" s="44">
        <v>0.78500000000000003</v>
      </c>
      <c r="E31" s="44">
        <v>0.70199999999999996</v>
      </c>
      <c r="F31" s="44">
        <v>0.62</v>
      </c>
      <c r="G31" s="44">
        <v>0.53700000000000003</v>
      </c>
      <c r="H31" s="44">
        <v>0.45400000000000001</v>
      </c>
      <c r="I31" s="44">
        <v>0.372</v>
      </c>
      <c r="J31" s="44">
        <v>0.28899999999999998</v>
      </c>
      <c r="K31" s="44">
        <v>0.20699999999999999</v>
      </c>
      <c r="L31" s="44">
        <v>0.124</v>
      </c>
      <c r="M31" s="44">
        <v>4.1000000000000002E-2</v>
      </c>
    </row>
    <row r="32" spans="1:13" x14ac:dyDescent="0.25">
      <c r="A32" s="43">
        <v>55</v>
      </c>
      <c r="B32" s="44">
        <v>0</v>
      </c>
      <c r="C32" s="44"/>
      <c r="D32" s="44"/>
      <c r="E32" s="44"/>
      <c r="F32" s="44"/>
      <c r="G32" s="44"/>
      <c r="H32" s="44"/>
      <c r="I32" s="44"/>
      <c r="J32" s="44"/>
      <c r="K32" s="44"/>
      <c r="L32" s="44"/>
      <c r="M32" s="44"/>
    </row>
  </sheetData>
  <sheetProtection algorithmName="SHA-512" hashValue="KDCKn0fFvRM104DQUpzjhdkQNrrL4IxZUR1gtc3q36Z7OPqRlORX1kiApUBYx9xugEt5vgYOcEZq1H0AJx8Lbg==" saltValue="RV6g2V6rlWgT+ad43/RutQ==" spinCount="100000" sheet="1" objects="1" scenarios="1"/>
  <conditionalFormatting sqref="A6:A21">
    <cfRule type="expression" dxfId="159" priority="1" stopIfTrue="1">
      <formula>MOD(ROW(),2)=0</formula>
    </cfRule>
    <cfRule type="expression" dxfId="158" priority="2" stopIfTrue="1">
      <formula>MOD(ROW(),2)&lt;&gt;0</formula>
    </cfRule>
  </conditionalFormatting>
  <conditionalFormatting sqref="B6:M21">
    <cfRule type="expression" dxfId="157" priority="3" stopIfTrue="1">
      <formula>MOD(ROW(),2)=0</formula>
    </cfRule>
    <cfRule type="expression" dxfId="156" priority="4" stopIfTrue="1">
      <formula>MOD(ROW(),2)&lt;&gt;0</formula>
    </cfRule>
  </conditionalFormatting>
  <conditionalFormatting sqref="A26:A32">
    <cfRule type="expression" dxfId="155" priority="5" stopIfTrue="1">
      <formula>MOD(ROW(),2)=0</formula>
    </cfRule>
    <cfRule type="expression" dxfId="154" priority="6" stopIfTrue="1">
      <formula>MOD(ROW(),2)&lt;&gt;0</formula>
    </cfRule>
  </conditionalFormatting>
  <conditionalFormatting sqref="B26:M32">
    <cfRule type="expression" dxfId="153" priority="7" stopIfTrue="1">
      <formula>MOD(ROW(),2)=0</formula>
    </cfRule>
    <cfRule type="expression" dxfId="152" priority="8" stopIfTrue="1">
      <formula>MOD(ROW(),2)&lt;&gt;0</formula>
    </cfRule>
  </conditionalFormatting>
  <pageMargins left="0.7" right="0.7" top="0.75" bottom="0.75" header="0.3" footer="0.3"/>
  <tableParts count="1">
    <tablePart r:id="rId1"/>
  </tableParts>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AA0CA-C276-4396-9B23-12205CE62436}">
  <sheetPr codeName="Sheet104"/>
  <dimension ref="A1:M32"/>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ERF - x-812</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t="s">
        <v>185</v>
      </c>
      <c r="C8" s="46"/>
      <c r="D8" s="46"/>
      <c r="E8" s="46"/>
      <c r="F8" s="46"/>
      <c r="G8" s="46"/>
      <c r="H8" s="46"/>
      <c r="I8" s="46"/>
      <c r="J8" s="46"/>
      <c r="K8" s="46"/>
      <c r="L8" s="46"/>
      <c r="M8" s="46"/>
    </row>
    <row r="9" spans="1:13" x14ac:dyDescent="0.25">
      <c r="A9" s="40" t="s">
        <v>142</v>
      </c>
      <c r="B9" s="46" t="s">
        <v>251</v>
      </c>
      <c r="C9" s="46"/>
      <c r="D9" s="46"/>
      <c r="E9" s="46"/>
      <c r="F9" s="46"/>
      <c r="G9" s="46"/>
      <c r="H9" s="46"/>
      <c r="I9" s="46"/>
      <c r="J9" s="46"/>
      <c r="K9" s="46"/>
      <c r="L9" s="46"/>
      <c r="M9" s="46"/>
    </row>
    <row r="10" spans="1:13" x14ac:dyDescent="0.25">
      <c r="A10" s="40" t="s">
        <v>6</v>
      </c>
      <c r="B10" s="46" t="s">
        <v>490</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454</v>
      </c>
      <c r="C12" s="46"/>
      <c r="D12" s="46"/>
      <c r="E12" s="46"/>
      <c r="F12" s="46"/>
      <c r="G12" s="46"/>
      <c r="H12" s="46"/>
      <c r="I12" s="46"/>
      <c r="J12" s="46"/>
      <c r="K12" s="46"/>
      <c r="L12" s="46"/>
      <c r="M12" s="46"/>
    </row>
    <row r="13" spans="1:13" x14ac:dyDescent="0.25">
      <c r="A13" s="40" t="s">
        <v>538</v>
      </c>
      <c r="B13" s="46">
        <v>1</v>
      </c>
      <c r="C13" s="46"/>
      <c r="D13" s="46"/>
      <c r="E13" s="46"/>
      <c r="F13" s="46"/>
      <c r="G13" s="46"/>
      <c r="H13" s="46"/>
      <c r="I13" s="46"/>
      <c r="J13" s="46"/>
      <c r="K13" s="46"/>
      <c r="L13" s="46"/>
      <c r="M13" s="46"/>
    </row>
    <row r="14" spans="1:13" x14ac:dyDescent="0.25">
      <c r="A14" s="40" t="s">
        <v>146</v>
      </c>
      <c r="B14" s="46">
        <v>812</v>
      </c>
      <c r="C14" s="46"/>
      <c r="D14" s="46"/>
      <c r="E14" s="46"/>
      <c r="F14" s="46"/>
      <c r="G14" s="46"/>
      <c r="H14" s="46"/>
      <c r="I14" s="46"/>
      <c r="J14" s="46"/>
      <c r="K14" s="46"/>
      <c r="L14" s="46"/>
      <c r="M14" s="46"/>
    </row>
    <row r="15" spans="1:13" x14ac:dyDescent="0.25">
      <c r="A15" s="40" t="s">
        <v>539</v>
      </c>
      <c r="B15" s="46" t="s">
        <v>491</v>
      </c>
      <c r="C15" s="46"/>
      <c r="D15" s="46"/>
      <c r="E15" s="46"/>
      <c r="F15" s="46"/>
      <c r="G15" s="46"/>
      <c r="H15" s="46"/>
      <c r="I15" s="46"/>
      <c r="J15" s="46"/>
      <c r="K15" s="46"/>
      <c r="L15" s="46"/>
      <c r="M15" s="46"/>
    </row>
    <row r="16" spans="1:13" x14ac:dyDescent="0.25">
      <c r="A16" s="40" t="s">
        <v>148</v>
      </c>
      <c r="B16" s="46" t="s">
        <v>492</v>
      </c>
      <c r="C16" s="46"/>
      <c r="D16" s="46"/>
      <c r="E16" s="46"/>
      <c r="F16" s="46"/>
      <c r="G16" s="46"/>
      <c r="H16" s="46"/>
      <c r="I16" s="46"/>
      <c r="J16" s="46"/>
      <c r="K16" s="46"/>
      <c r="L16" s="46"/>
      <c r="M16" s="46"/>
    </row>
    <row r="17" spans="1:13" x14ac:dyDescent="0.25">
      <c r="A17" s="41" t="s">
        <v>540</v>
      </c>
      <c r="B17" s="46"/>
      <c r="C17" s="46"/>
      <c r="D17" s="46"/>
      <c r="E17" s="46"/>
      <c r="F17" s="46"/>
      <c r="G17" s="46"/>
      <c r="H17" s="46"/>
      <c r="I17" s="46"/>
      <c r="J17" s="46"/>
      <c r="K17" s="46"/>
      <c r="L17" s="46"/>
      <c r="M17" s="46"/>
    </row>
    <row r="18" spans="1:13" x14ac:dyDescent="0.25">
      <c r="A18" s="40" t="s">
        <v>150</v>
      </c>
      <c r="B18" s="48">
        <v>45138</v>
      </c>
      <c r="C18" s="48"/>
      <c r="D18" s="48"/>
      <c r="E18" s="48"/>
      <c r="F18" s="48"/>
      <c r="G18" s="48"/>
      <c r="H18" s="48"/>
      <c r="I18" s="48"/>
      <c r="J18" s="48"/>
      <c r="K18" s="48"/>
      <c r="L18" s="48"/>
      <c r="M18" s="48"/>
    </row>
    <row r="19" spans="1:13" x14ac:dyDescent="0.25">
      <c r="A19" s="40" t="s">
        <v>151</v>
      </c>
      <c r="B19" s="48">
        <v>45138</v>
      </c>
      <c r="C19" s="48"/>
      <c r="D19" s="48"/>
      <c r="E19" s="48"/>
      <c r="F19" s="48"/>
      <c r="G19" s="48"/>
      <c r="H19" s="48"/>
      <c r="I19" s="48"/>
      <c r="J19" s="48"/>
      <c r="K19" s="48"/>
      <c r="L19" s="48"/>
      <c r="M19" s="48"/>
    </row>
    <row r="20" spans="1:13" x14ac:dyDescent="0.25">
      <c r="A20" s="40" t="s">
        <v>152</v>
      </c>
      <c r="B20" s="46" t="s">
        <v>160</v>
      </c>
      <c r="C20" s="46"/>
      <c r="D20" s="46"/>
      <c r="E20" s="46"/>
      <c r="F20" s="46"/>
      <c r="G20" s="46"/>
      <c r="H20" s="46"/>
      <c r="I20" s="46"/>
      <c r="J20" s="46"/>
      <c r="K20" s="46"/>
      <c r="L20" s="46"/>
      <c r="M20" s="46"/>
    </row>
    <row r="21" spans="1:13" x14ac:dyDescent="0.25">
      <c r="A21" s="40" t="s">
        <v>541</v>
      </c>
      <c r="B21" s="46" t="s">
        <v>76</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5" customFormat="1" ht="13" x14ac:dyDescent="0.25">
      <c r="A26" s="54" t="s">
        <v>581</v>
      </c>
      <c r="B26" s="54">
        <v>0</v>
      </c>
      <c r="C26" s="54">
        <v>1</v>
      </c>
      <c r="D26" s="54">
        <v>2</v>
      </c>
      <c r="E26" s="54">
        <v>3</v>
      </c>
      <c r="F26" s="54">
        <v>4</v>
      </c>
      <c r="G26" s="54">
        <v>5</v>
      </c>
      <c r="H26" s="54">
        <v>6</v>
      </c>
      <c r="I26" s="54">
        <v>7</v>
      </c>
      <c r="J26" s="54">
        <v>8</v>
      </c>
      <c r="K26" s="54">
        <v>9</v>
      </c>
      <c r="L26" s="54">
        <v>10</v>
      </c>
      <c r="M26" s="54">
        <v>11</v>
      </c>
    </row>
    <row r="27" spans="1:13" x14ac:dyDescent="0.25">
      <c r="A27" s="43">
        <v>50</v>
      </c>
      <c r="B27" s="44">
        <v>9.1129999999999995</v>
      </c>
      <c r="C27" s="44">
        <v>9.0429999999999993</v>
      </c>
      <c r="D27" s="44">
        <v>8.9730000000000008</v>
      </c>
      <c r="E27" s="44">
        <v>8.9030000000000005</v>
      </c>
      <c r="F27" s="44">
        <v>8.8330000000000002</v>
      </c>
      <c r="G27" s="44">
        <v>8.7629999999999999</v>
      </c>
      <c r="H27" s="44">
        <v>8.6929999999999996</v>
      </c>
      <c r="I27" s="44">
        <v>8.6219999999999999</v>
      </c>
      <c r="J27" s="44">
        <v>8.5519999999999996</v>
      </c>
      <c r="K27" s="44">
        <v>8.4819999999999993</v>
      </c>
      <c r="L27" s="44">
        <v>8.4120000000000008</v>
      </c>
      <c r="M27" s="44">
        <v>8.3420000000000005</v>
      </c>
    </row>
    <row r="28" spans="1:13" x14ac:dyDescent="0.25">
      <c r="A28" s="43">
        <v>51</v>
      </c>
      <c r="B28" s="44">
        <v>8.2710000000000008</v>
      </c>
      <c r="C28" s="44">
        <v>8.1999999999999993</v>
      </c>
      <c r="D28" s="44">
        <v>8.1289999999999996</v>
      </c>
      <c r="E28" s="44">
        <v>8.0579999999999998</v>
      </c>
      <c r="F28" s="44">
        <v>7.9859999999999998</v>
      </c>
      <c r="G28" s="44">
        <v>7.915</v>
      </c>
      <c r="H28" s="44">
        <v>7.8440000000000003</v>
      </c>
      <c r="I28" s="44">
        <v>7.7720000000000002</v>
      </c>
      <c r="J28" s="44">
        <v>7.7009999999999996</v>
      </c>
      <c r="K28" s="44">
        <v>7.63</v>
      </c>
      <c r="L28" s="44">
        <v>7.5590000000000002</v>
      </c>
      <c r="M28" s="44">
        <v>7.4870000000000001</v>
      </c>
    </row>
    <row r="29" spans="1:13" x14ac:dyDescent="0.25">
      <c r="A29" s="43">
        <v>52</v>
      </c>
      <c r="B29" s="44">
        <v>7.415</v>
      </c>
      <c r="C29" s="44">
        <v>7.343</v>
      </c>
      <c r="D29" s="44">
        <v>7.27</v>
      </c>
      <c r="E29" s="44">
        <v>7.1980000000000004</v>
      </c>
      <c r="F29" s="44">
        <v>7.125</v>
      </c>
      <c r="G29" s="44">
        <v>7.0529999999999999</v>
      </c>
      <c r="H29" s="44">
        <v>6.98</v>
      </c>
      <c r="I29" s="44">
        <v>6.9080000000000004</v>
      </c>
      <c r="J29" s="44">
        <v>6.835</v>
      </c>
      <c r="K29" s="44">
        <v>6.7629999999999999</v>
      </c>
      <c r="L29" s="44">
        <v>6.69</v>
      </c>
      <c r="M29" s="44">
        <v>6.6180000000000003</v>
      </c>
    </row>
    <row r="30" spans="1:13" x14ac:dyDescent="0.25">
      <c r="A30" s="43">
        <v>53</v>
      </c>
      <c r="B30" s="44">
        <v>6.5439999999999996</v>
      </c>
      <c r="C30" s="44">
        <v>6.4710000000000001</v>
      </c>
      <c r="D30" s="44">
        <v>6.3970000000000002</v>
      </c>
      <c r="E30" s="44">
        <v>6.3230000000000004</v>
      </c>
      <c r="F30" s="44">
        <v>6.2489999999999997</v>
      </c>
      <c r="G30" s="44">
        <v>6.1760000000000002</v>
      </c>
      <c r="H30" s="44">
        <v>6.1020000000000003</v>
      </c>
      <c r="I30" s="44">
        <v>6.0279999999999996</v>
      </c>
      <c r="J30" s="44">
        <v>5.9539999999999997</v>
      </c>
      <c r="K30" s="44">
        <v>5.88</v>
      </c>
      <c r="L30" s="44">
        <v>5.8070000000000004</v>
      </c>
      <c r="M30" s="44">
        <v>5.7329999999999997</v>
      </c>
    </row>
    <row r="31" spans="1:13" x14ac:dyDescent="0.25">
      <c r="A31" s="43">
        <v>54</v>
      </c>
      <c r="B31" s="44">
        <v>5.6580000000000004</v>
      </c>
      <c r="C31" s="44">
        <v>5.5830000000000002</v>
      </c>
      <c r="D31" s="44">
        <v>5.508</v>
      </c>
      <c r="E31" s="44">
        <v>5.4329999999999998</v>
      </c>
      <c r="F31" s="44">
        <v>5.3579999999999997</v>
      </c>
      <c r="G31" s="44">
        <v>5.2830000000000004</v>
      </c>
      <c r="H31" s="44">
        <v>5.2080000000000002</v>
      </c>
      <c r="I31" s="44">
        <v>5.133</v>
      </c>
      <c r="J31" s="44">
        <v>5.0579999999999998</v>
      </c>
      <c r="K31" s="44">
        <v>4.9829999999999997</v>
      </c>
      <c r="L31" s="44">
        <v>4.9080000000000004</v>
      </c>
      <c r="M31" s="44">
        <v>4.8330000000000002</v>
      </c>
    </row>
    <row r="32" spans="1:13" x14ac:dyDescent="0.25">
      <c r="A32" s="43">
        <v>55</v>
      </c>
      <c r="B32" s="44">
        <v>4.7949999999999999</v>
      </c>
      <c r="C32" s="44"/>
      <c r="D32" s="44"/>
      <c r="E32" s="44"/>
      <c r="F32" s="44"/>
      <c r="G32" s="44"/>
      <c r="H32" s="44"/>
      <c r="I32" s="44"/>
      <c r="J32" s="44"/>
      <c r="K32" s="44"/>
      <c r="L32" s="44"/>
      <c r="M32" s="44"/>
    </row>
  </sheetData>
  <sheetProtection algorithmName="SHA-512" hashValue="E4A4LI4bnLlUvbRXHEDAZBWNejxLFfrpClQXxs0dUeLrYOxYTpklRHVVGsSHh5JehHE6O0kqCRChpHIlNZybXA==" saltValue="psJbLCpSpiZjcA83E8PgpQ==" spinCount="100000" sheet="1" objects="1" scenarios="1"/>
  <conditionalFormatting sqref="A6:A21">
    <cfRule type="expression" dxfId="149" priority="1" stopIfTrue="1">
      <formula>MOD(ROW(),2)=0</formula>
    </cfRule>
    <cfRule type="expression" dxfId="148" priority="2" stopIfTrue="1">
      <formula>MOD(ROW(),2)&lt;&gt;0</formula>
    </cfRule>
  </conditionalFormatting>
  <conditionalFormatting sqref="B6:M21">
    <cfRule type="expression" dxfId="147" priority="3" stopIfTrue="1">
      <formula>MOD(ROW(),2)=0</formula>
    </cfRule>
    <cfRule type="expression" dxfId="146" priority="4" stopIfTrue="1">
      <formula>MOD(ROW(),2)&lt;&gt;0</formula>
    </cfRule>
  </conditionalFormatting>
  <conditionalFormatting sqref="A26:A32">
    <cfRule type="expression" dxfId="145" priority="5" stopIfTrue="1">
      <formula>MOD(ROW(),2)=0</formula>
    </cfRule>
    <cfRule type="expression" dxfId="144" priority="6" stopIfTrue="1">
      <formula>MOD(ROW(),2)&lt;&gt;0</formula>
    </cfRule>
  </conditionalFormatting>
  <conditionalFormatting sqref="B26:M32">
    <cfRule type="expression" dxfId="143" priority="7" stopIfTrue="1">
      <formula>MOD(ROW(),2)=0</formula>
    </cfRule>
    <cfRule type="expression" dxfId="142" priority="8" stopIfTrue="1">
      <formula>MOD(ROW(),2)&lt;&gt;0</formula>
    </cfRule>
  </conditionalFormatting>
  <pageMargins left="0.7" right="0.7" top="0.75" bottom="0.75" header="0.3" footer="0.3"/>
  <tableParts count="1">
    <tablePart r:id="rId1"/>
  </tableParts>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EBA11-CE40-4351-B3ED-B4417650DB0D}">
  <sheetPr codeName="Sheet105"/>
  <dimension ref="A1:M40"/>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ERF - x-813</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v>2015</v>
      </c>
      <c r="C8" s="46"/>
      <c r="D8" s="46"/>
      <c r="E8" s="46"/>
      <c r="F8" s="46"/>
      <c r="G8" s="46"/>
      <c r="H8" s="46"/>
      <c r="I8" s="46"/>
      <c r="J8" s="46"/>
      <c r="K8" s="46"/>
      <c r="L8" s="46"/>
      <c r="M8" s="46"/>
    </row>
    <row r="9" spans="1:13" x14ac:dyDescent="0.25">
      <c r="A9" s="40" t="s">
        <v>142</v>
      </c>
      <c r="B9" s="46" t="s">
        <v>251</v>
      </c>
      <c r="C9" s="46"/>
      <c r="D9" s="46"/>
      <c r="E9" s="46"/>
      <c r="F9" s="46"/>
      <c r="G9" s="46"/>
      <c r="H9" s="46"/>
      <c r="I9" s="46"/>
      <c r="J9" s="46"/>
      <c r="K9" s="46"/>
      <c r="L9" s="46"/>
      <c r="M9" s="46"/>
    </row>
    <row r="10" spans="1:13" x14ac:dyDescent="0.25">
      <c r="A10" s="40" t="s">
        <v>6</v>
      </c>
      <c r="B10" s="46" t="s">
        <v>493</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454</v>
      </c>
      <c r="C12" s="46"/>
      <c r="D12" s="46"/>
      <c r="E12" s="46"/>
      <c r="F12" s="46"/>
      <c r="G12" s="46"/>
      <c r="H12" s="46"/>
      <c r="I12" s="46"/>
      <c r="J12" s="46"/>
      <c r="K12" s="46"/>
      <c r="L12" s="46"/>
      <c r="M12" s="46"/>
    </row>
    <row r="13" spans="1:13" x14ac:dyDescent="0.25">
      <c r="A13" s="40" t="s">
        <v>538</v>
      </c>
      <c r="B13" s="46">
        <v>0</v>
      </c>
      <c r="C13" s="46"/>
      <c r="D13" s="46"/>
      <c r="E13" s="46"/>
      <c r="F13" s="46"/>
      <c r="G13" s="46"/>
      <c r="H13" s="46"/>
      <c r="I13" s="46"/>
      <c r="J13" s="46"/>
      <c r="K13" s="46"/>
      <c r="L13" s="46"/>
      <c r="M13" s="46"/>
    </row>
    <row r="14" spans="1:13" x14ac:dyDescent="0.25">
      <c r="A14" s="40" t="s">
        <v>146</v>
      </c>
      <c r="B14" s="46">
        <v>813</v>
      </c>
      <c r="C14" s="46"/>
      <c r="D14" s="46"/>
      <c r="E14" s="46"/>
      <c r="F14" s="46"/>
      <c r="G14" s="46"/>
      <c r="H14" s="46"/>
      <c r="I14" s="46"/>
      <c r="J14" s="46"/>
      <c r="K14" s="46"/>
      <c r="L14" s="46"/>
      <c r="M14" s="46"/>
    </row>
    <row r="15" spans="1:13" x14ac:dyDescent="0.25">
      <c r="A15" s="40" t="s">
        <v>539</v>
      </c>
      <c r="B15" s="46" t="s">
        <v>494</v>
      </c>
      <c r="C15" s="46"/>
      <c r="D15" s="46"/>
      <c r="E15" s="46"/>
      <c r="F15" s="46"/>
      <c r="G15" s="46"/>
      <c r="H15" s="46"/>
      <c r="I15" s="46"/>
      <c r="J15" s="46"/>
      <c r="K15" s="46"/>
      <c r="L15" s="46"/>
      <c r="M15" s="46"/>
    </row>
    <row r="16" spans="1:13" x14ac:dyDescent="0.25">
      <c r="A16" s="40" t="s">
        <v>148</v>
      </c>
      <c r="B16" s="46" t="s">
        <v>456</v>
      </c>
      <c r="C16" s="46"/>
      <c r="D16" s="46"/>
      <c r="E16" s="46"/>
      <c r="F16" s="46"/>
      <c r="G16" s="46"/>
      <c r="H16" s="46"/>
      <c r="I16" s="46"/>
      <c r="J16" s="46"/>
      <c r="K16" s="46"/>
      <c r="L16" s="46"/>
      <c r="M16" s="46"/>
    </row>
    <row r="17" spans="1:13" x14ac:dyDescent="0.25">
      <c r="A17" s="41" t="s">
        <v>540</v>
      </c>
      <c r="B17" s="46"/>
      <c r="C17" s="46"/>
      <c r="D17" s="46"/>
      <c r="E17" s="46"/>
      <c r="F17" s="46"/>
      <c r="G17" s="46"/>
      <c r="H17" s="46"/>
      <c r="I17" s="46"/>
      <c r="J17" s="46"/>
      <c r="K17" s="46"/>
      <c r="L17" s="46"/>
      <c r="M17" s="46"/>
    </row>
    <row r="18" spans="1:13" x14ac:dyDescent="0.25">
      <c r="A18" s="40" t="s">
        <v>150</v>
      </c>
      <c r="B18" s="48">
        <v>45138</v>
      </c>
      <c r="C18" s="48"/>
      <c r="D18" s="48"/>
      <c r="E18" s="48"/>
      <c r="F18" s="48"/>
      <c r="G18" s="48"/>
      <c r="H18" s="48"/>
      <c r="I18" s="48"/>
      <c r="J18" s="48"/>
      <c r="K18" s="48"/>
      <c r="L18" s="48"/>
      <c r="M18" s="48"/>
    </row>
    <row r="19" spans="1:13" x14ac:dyDescent="0.25">
      <c r="A19" s="40" t="s">
        <v>151</v>
      </c>
      <c r="B19" s="48">
        <v>45138</v>
      </c>
      <c r="C19" s="48"/>
      <c r="D19" s="48"/>
      <c r="E19" s="48"/>
      <c r="F19" s="48"/>
      <c r="G19" s="48"/>
      <c r="H19" s="48"/>
      <c r="I19" s="48"/>
      <c r="J19" s="48"/>
      <c r="K19" s="48"/>
      <c r="L19" s="48"/>
      <c r="M19" s="48"/>
    </row>
    <row r="20" spans="1:13" x14ac:dyDescent="0.25">
      <c r="A20" s="40" t="s">
        <v>152</v>
      </c>
      <c r="B20" s="46" t="s">
        <v>160</v>
      </c>
      <c r="C20" s="46"/>
      <c r="D20" s="46"/>
      <c r="E20" s="46"/>
      <c r="F20" s="46"/>
      <c r="G20" s="46"/>
      <c r="H20" s="46"/>
      <c r="I20" s="46"/>
      <c r="J20" s="46"/>
      <c r="K20" s="46"/>
      <c r="L20" s="46"/>
      <c r="M20" s="46"/>
    </row>
    <row r="21" spans="1:13" x14ac:dyDescent="0.25">
      <c r="A21" s="40" t="s">
        <v>541</v>
      </c>
      <c r="B21" s="46" t="s">
        <v>76</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5" customFormat="1" ht="13" x14ac:dyDescent="0.25">
      <c r="A26" s="54" t="s">
        <v>581</v>
      </c>
      <c r="B26" s="54">
        <v>0</v>
      </c>
      <c r="C26" s="54">
        <v>1</v>
      </c>
      <c r="D26" s="54">
        <v>2</v>
      </c>
      <c r="E26" s="54">
        <v>3</v>
      </c>
      <c r="F26" s="54">
        <v>4</v>
      </c>
      <c r="G26" s="54">
        <v>5</v>
      </c>
      <c r="H26" s="54">
        <v>6</v>
      </c>
      <c r="I26" s="54">
        <v>7</v>
      </c>
      <c r="J26" s="54">
        <v>8</v>
      </c>
      <c r="K26" s="54">
        <v>9</v>
      </c>
      <c r="L26" s="54">
        <v>10</v>
      </c>
      <c r="M26" s="54">
        <v>11</v>
      </c>
    </row>
    <row r="27" spans="1:13" x14ac:dyDescent="0.25">
      <c r="A27" s="43">
        <v>55</v>
      </c>
      <c r="B27" s="44">
        <v>24.893000000000001</v>
      </c>
      <c r="C27" s="44">
        <v>24.844000000000001</v>
      </c>
      <c r="D27" s="44">
        <v>24.795000000000002</v>
      </c>
      <c r="E27" s="44">
        <v>24.745999999999999</v>
      </c>
      <c r="F27" s="44">
        <v>24.696000000000002</v>
      </c>
      <c r="G27" s="44">
        <v>24.646999999999998</v>
      </c>
      <c r="H27" s="44">
        <v>24.597999999999999</v>
      </c>
      <c r="I27" s="44">
        <v>24.548999999999999</v>
      </c>
      <c r="J27" s="44">
        <v>24.5</v>
      </c>
      <c r="K27" s="44">
        <v>24.451000000000001</v>
      </c>
      <c r="L27" s="44">
        <v>24.402000000000001</v>
      </c>
      <c r="M27" s="44">
        <v>24.353000000000002</v>
      </c>
    </row>
    <row r="28" spans="1:13" x14ac:dyDescent="0.25">
      <c r="A28" s="43">
        <v>56</v>
      </c>
      <c r="B28" s="44">
        <v>24.303999999999998</v>
      </c>
      <c r="C28" s="44">
        <v>24.254000000000001</v>
      </c>
      <c r="D28" s="44">
        <v>24.204999999999998</v>
      </c>
      <c r="E28" s="44">
        <v>24.155000000000001</v>
      </c>
      <c r="F28" s="44">
        <v>24.106000000000002</v>
      </c>
      <c r="G28" s="44">
        <v>24.056000000000001</v>
      </c>
      <c r="H28" s="44">
        <v>24.007000000000001</v>
      </c>
      <c r="I28" s="44">
        <v>23.957000000000001</v>
      </c>
      <c r="J28" s="44">
        <v>23.908000000000001</v>
      </c>
      <c r="K28" s="44">
        <v>23.858000000000001</v>
      </c>
      <c r="L28" s="44">
        <v>23.808</v>
      </c>
      <c r="M28" s="44">
        <v>23.759</v>
      </c>
    </row>
    <row r="29" spans="1:13" x14ac:dyDescent="0.25">
      <c r="A29" s="43">
        <v>57</v>
      </c>
      <c r="B29" s="44">
        <v>23.709</v>
      </c>
      <c r="C29" s="44">
        <v>23.658999999999999</v>
      </c>
      <c r="D29" s="44">
        <v>23.609000000000002</v>
      </c>
      <c r="E29" s="44">
        <v>23.559000000000001</v>
      </c>
      <c r="F29" s="44">
        <v>23.509</v>
      </c>
      <c r="G29" s="44">
        <v>23.459</v>
      </c>
      <c r="H29" s="44">
        <v>23.408999999999999</v>
      </c>
      <c r="I29" s="44">
        <v>23.359000000000002</v>
      </c>
      <c r="J29" s="44">
        <v>23.309000000000001</v>
      </c>
      <c r="K29" s="44">
        <v>23.259</v>
      </c>
      <c r="L29" s="44">
        <v>23.209</v>
      </c>
      <c r="M29" s="44">
        <v>23.158999999999999</v>
      </c>
    </row>
    <row r="30" spans="1:13" x14ac:dyDescent="0.25">
      <c r="A30" s="43">
        <v>58</v>
      </c>
      <c r="B30" s="44">
        <v>23.109000000000002</v>
      </c>
      <c r="C30" s="44">
        <v>23.058</v>
      </c>
      <c r="D30" s="44">
        <v>23.007999999999999</v>
      </c>
      <c r="E30" s="44">
        <v>22.957000000000001</v>
      </c>
      <c r="F30" s="44">
        <v>22.905999999999999</v>
      </c>
      <c r="G30" s="44">
        <v>22.856000000000002</v>
      </c>
      <c r="H30" s="44">
        <v>22.805</v>
      </c>
      <c r="I30" s="44">
        <v>22.754999999999999</v>
      </c>
      <c r="J30" s="44">
        <v>22.704000000000001</v>
      </c>
      <c r="K30" s="44">
        <v>22.654</v>
      </c>
      <c r="L30" s="44">
        <v>22.603000000000002</v>
      </c>
      <c r="M30" s="44">
        <v>22.553000000000001</v>
      </c>
    </row>
    <row r="31" spans="1:13" x14ac:dyDescent="0.25">
      <c r="A31" s="43">
        <v>59</v>
      </c>
      <c r="B31" s="44">
        <v>22.501999999999999</v>
      </c>
      <c r="C31" s="44">
        <v>22.451000000000001</v>
      </c>
      <c r="D31" s="44">
        <v>22.4</v>
      </c>
      <c r="E31" s="44">
        <v>22.349</v>
      </c>
      <c r="F31" s="44">
        <v>22.297999999999998</v>
      </c>
      <c r="G31" s="44">
        <v>22.245999999999999</v>
      </c>
      <c r="H31" s="44">
        <v>22.195</v>
      </c>
      <c r="I31" s="44">
        <v>22.143999999999998</v>
      </c>
      <c r="J31" s="44">
        <v>22.093</v>
      </c>
      <c r="K31" s="44">
        <v>22.042000000000002</v>
      </c>
      <c r="L31" s="44">
        <v>21.991</v>
      </c>
      <c r="M31" s="44">
        <v>21.94</v>
      </c>
    </row>
    <row r="32" spans="1:13" x14ac:dyDescent="0.25">
      <c r="A32" s="43">
        <v>60</v>
      </c>
      <c r="B32" s="44">
        <v>21.888999999999999</v>
      </c>
      <c r="C32" s="44">
        <v>21.837</v>
      </c>
      <c r="D32" s="44">
        <v>21.785</v>
      </c>
      <c r="E32" s="44">
        <v>21.734000000000002</v>
      </c>
      <c r="F32" s="44">
        <v>21.681999999999999</v>
      </c>
      <c r="G32" s="44">
        <v>21.631</v>
      </c>
      <c r="H32" s="44">
        <v>21.579000000000001</v>
      </c>
      <c r="I32" s="44">
        <v>21.527999999999999</v>
      </c>
      <c r="J32" s="44">
        <v>21.475999999999999</v>
      </c>
      <c r="K32" s="44">
        <v>21.423999999999999</v>
      </c>
      <c r="L32" s="44">
        <v>21.373000000000001</v>
      </c>
      <c r="M32" s="44">
        <v>21.321000000000002</v>
      </c>
    </row>
    <row r="33" spans="1:13" x14ac:dyDescent="0.25">
      <c r="A33" s="43">
        <v>61</v>
      </c>
      <c r="B33" s="44">
        <v>21.268999999999998</v>
      </c>
      <c r="C33" s="44">
        <v>21.216999999999999</v>
      </c>
      <c r="D33" s="44">
        <v>21.164999999999999</v>
      </c>
      <c r="E33" s="44">
        <v>21.113</v>
      </c>
      <c r="F33" s="44">
        <v>21.061</v>
      </c>
      <c r="G33" s="44">
        <v>21.009</v>
      </c>
      <c r="H33" s="44">
        <v>20.957000000000001</v>
      </c>
      <c r="I33" s="44">
        <v>20.905000000000001</v>
      </c>
      <c r="J33" s="44">
        <v>20.853000000000002</v>
      </c>
      <c r="K33" s="44">
        <v>20.800999999999998</v>
      </c>
      <c r="L33" s="44">
        <v>20.748999999999999</v>
      </c>
      <c r="M33" s="44">
        <v>20.696999999999999</v>
      </c>
    </row>
    <row r="34" spans="1:13" x14ac:dyDescent="0.25">
      <c r="A34" s="43">
        <v>62</v>
      </c>
      <c r="B34" s="44">
        <v>20.645</v>
      </c>
      <c r="C34" s="44">
        <v>20.591999999999999</v>
      </c>
      <c r="D34" s="44">
        <v>20.54</v>
      </c>
      <c r="E34" s="44">
        <v>20.486999999999998</v>
      </c>
      <c r="F34" s="44">
        <v>20.434999999999999</v>
      </c>
      <c r="G34" s="44">
        <v>20.382000000000001</v>
      </c>
      <c r="H34" s="44">
        <v>20.329999999999998</v>
      </c>
      <c r="I34" s="44">
        <v>20.277999999999999</v>
      </c>
      <c r="J34" s="44">
        <v>20.225000000000001</v>
      </c>
      <c r="K34" s="44">
        <v>20.172999999999998</v>
      </c>
      <c r="L34" s="44">
        <v>20.12</v>
      </c>
      <c r="M34" s="44">
        <v>20.068000000000001</v>
      </c>
    </row>
    <row r="35" spans="1:13" x14ac:dyDescent="0.25">
      <c r="A35" s="43">
        <v>63</v>
      </c>
      <c r="B35" s="44">
        <v>20.015000000000001</v>
      </c>
      <c r="C35" s="44">
        <v>19.962</v>
      </c>
      <c r="D35" s="44">
        <v>19.908999999999999</v>
      </c>
      <c r="E35" s="44">
        <v>19.856000000000002</v>
      </c>
      <c r="F35" s="44">
        <v>19.803000000000001</v>
      </c>
      <c r="G35" s="44">
        <v>19.751000000000001</v>
      </c>
      <c r="H35" s="44">
        <v>19.698</v>
      </c>
      <c r="I35" s="44">
        <v>19.645</v>
      </c>
      <c r="J35" s="44">
        <v>19.591999999999999</v>
      </c>
      <c r="K35" s="44">
        <v>19.539000000000001</v>
      </c>
      <c r="L35" s="44">
        <v>19.486000000000001</v>
      </c>
      <c r="M35" s="44">
        <v>19.433</v>
      </c>
    </row>
    <row r="36" spans="1:13" x14ac:dyDescent="0.25">
      <c r="A36" s="43">
        <v>64</v>
      </c>
      <c r="B36" s="44">
        <v>19.38</v>
      </c>
      <c r="C36" s="44">
        <v>19.327000000000002</v>
      </c>
      <c r="D36" s="44">
        <v>19.274000000000001</v>
      </c>
      <c r="E36" s="44">
        <v>19.221</v>
      </c>
      <c r="F36" s="44">
        <v>19.167000000000002</v>
      </c>
      <c r="G36" s="44">
        <v>19.114000000000001</v>
      </c>
      <c r="H36" s="44">
        <v>19.061</v>
      </c>
      <c r="I36" s="44">
        <v>19.007999999999999</v>
      </c>
      <c r="J36" s="44">
        <v>18.954999999999998</v>
      </c>
      <c r="K36" s="44">
        <v>18.901</v>
      </c>
      <c r="L36" s="44">
        <v>18.847999999999999</v>
      </c>
      <c r="M36" s="44">
        <v>18.795000000000002</v>
      </c>
    </row>
    <row r="37" spans="1:13" x14ac:dyDescent="0.25">
      <c r="A37" s="43">
        <v>65</v>
      </c>
      <c r="B37" s="44">
        <v>18.741</v>
      </c>
      <c r="C37" s="44">
        <v>18.687999999999999</v>
      </c>
      <c r="D37" s="44">
        <v>18.634</v>
      </c>
      <c r="E37" s="44">
        <v>18.581</v>
      </c>
      <c r="F37" s="44">
        <v>18.527000000000001</v>
      </c>
      <c r="G37" s="44">
        <v>18.474</v>
      </c>
      <c r="H37" s="44">
        <v>18.420000000000002</v>
      </c>
      <c r="I37" s="44">
        <v>18.366</v>
      </c>
      <c r="J37" s="44">
        <v>18.312999999999999</v>
      </c>
      <c r="K37" s="44">
        <v>18.259</v>
      </c>
      <c r="L37" s="44">
        <v>18.206</v>
      </c>
      <c r="M37" s="44">
        <v>18.152000000000001</v>
      </c>
    </row>
    <row r="38" spans="1:13" x14ac:dyDescent="0.25">
      <c r="A38" s="43">
        <v>66</v>
      </c>
      <c r="B38" s="44">
        <v>18.097999999999999</v>
      </c>
      <c r="C38" s="44">
        <v>18.045000000000002</v>
      </c>
      <c r="D38" s="44">
        <v>17.991</v>
      </c>
      <c r="E38" s="44">
        <v>17.937000000000001</v>
      </c>
      <c r="F38" s="44">
        <v>17.882999999999999</v>
      </c>
      <c r="G38" s="44">
        <v>17.829000000000001</v>
      </c>
      <c r="H38" s="44">
        <v>17.774999999999999</v>
      </c>
      <c r="I38" s="44">
        <v>17.721</v>
      </c>
      <c r="J38" s="44">
        <v>17.667000000000002</v>
      </c>
      <c r="K38" s="44">
        <v>17.613</v>
      </c>
      <c r="L38" s="44">
        <v>17.559000000000001</v>
      </c>
      <c r="M38" s="44">
        <v>17.504999999999999</v>
      </c>
    </row>
    <row r="39" spans="1:13" x14ac:dyDescent="0.25">
      <c r="A39" s="43">
        <v>67</v>
      </c>
      <c r="B39" s="44">
        <v>17.451000000000001</v>
      </c>
      <c r="C39" s="44">
        <v>17.396999999999998</v>
      </c>
      <c r="D39" s="44">
        <v>17.343</v>
      </c>
      <c r="E39" s="44">
        <v>17.289000000000001</v>
      </c>
      <c r="F39" s="44">
        <v>17.234999999999999</v>
      </c>
      <c r="G39" s="44">
        <v>17.18</v>
      </c>
      <c r="H39" s="44">
        <v>17.126000000000001</v>
      </c>
      <c r="I39" s="44">
        <v>17.071999999999999</v>
      </c>
      <c r="J39" s="44">
        <v>17.018000000000001</v>
      </c>
      <c r="K39" s="44">
        <v>16.963999999999999</v>
      </c>
      <c r="L39" s="44">
        <v>16.91</v>
      </c>
      <c r="M39" s="44">
        <v>16.855</v>
      </c>
    </row>
    <row r="40" spans="1:13" x14ac:dyDescent="0.25">
      <c r="A40" s="43">
        <v>68</v>
      </c>
      <c r="B40" s="44">
        <v>16.827999999999999</v>
      </c>
      <c r="C40" s="44"/>
      <c r="D40" s="44"/>
      <c r="E40" s="44"/>
      <c r="F40" s="44"/>
      <c r="G40" s="44"/>
      <c r="H40" s="44"/>
      <c r="I40" s="44"/>
      <c r="J40" s="44"/>
      <c r="K40" s="44"/>
      <c r="L40" s="44"/>
      <c r="M40" s="44"/>
    </row>
  </sheetData>
  <sheetProtection algorithmName="SHA-512" hashValue="ma7UIDBOhblrCbLHzKGP2AzOXPjtlEzGpmKektoL+J0s8M8K9bkYbOXxoH0QVF/mterT0zDOErUD4ac3NiceeQ==" saltValue="p3j1U5pTk6uCARTSAbidqA==" spinCount="100000" sheet="1" objects="1" scenarios="1"/>
  <conditionalFormatting sqref="A6:A21">
    <cfRule type="expression" dxfId="139" priority="1" stopIfTrue="1">
      <formula>MOD(ROW(),2)=0</formula>
    </cfRule>
    <cfRule type="expression" dxfId="138" priority="2" stopIfTrue="1">
      <formula>MOD(ROW(),2)&lt;&gt;0</formula>
    </cfRule>
  </conditionalFormatting>
  <conditionalFormatting sqref="B6:M21">
    <cfRule type="expression" dxfId="137" priority="3" stopIfTrue="1">
      <formula>MOD(ROW(),2)=0</formula>
    </cfRule>
    <cfRule type="expression" dxfId="136" priority="4" stopIfTrue="1">
      <formula>MOD(ROW(),2)&lt;&gt;0</formula>
    </cfRule>
  </conditionalFormatting>
  <conditionalFormatting sqref="A26:A40">
    <cfRule type="expression" dxfId="135" priority="5" stopIfTrue="1">
      <formula>MOD(ROW(),2)=0</formula>
    </cfRule>
    <cfRule type="expression" dxfId="134" priority="6" stopIfTrue="1">
      <formula>MOD(ROW(),2)&lt;&gt;0</formula>
    </cfRule>
  </conditionalFormatting>
  <conditionalFormatting sqref="B26:M40">
    <cfRule type="expression" dxfId="133" priority="7" stopIfTrue="1">
      <formula>MOD(ROW(),2)=0</formula>
    </cfRule>
    <cfRule type="expression" dxfId="132" priority="8" stopIfTrue="1">
      <formula>MOD(ROW(),2)&lt;&gt;0</formula>
    </cfRule>
  </conditionalFormatting>
  <pageMargins left="0.7" right="0.7" top="0.75" bottom="0.75" header="0.3" footer="0.3"/>
  <tableParts count="1">
    <tablePart r:id="rId1"/>
  </tableParts>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F6C5E-A6FD-4038-9CA2-138297BC466C}">
  <sheetPr codeName="Sheet106"/>
  <dimension ref="A1:B52"/>
  <sheetViews>
    <sheetView showGridLines="0" workbookViewId="0">
      <selection activeCell="A6" sqref="A6"/>
    </sheetView>
  </sheetViews>
  <sheetFormatPr defaultRowHeight="12.5" x14ac:dyDescent="0.25"/>
  <cols>
    <col min="1" max="1" width="31.54296875" customWidth="1"/>
    <col min="2" max="2" width="40.7265625" customWidth="1"/>
  </cols>
  <sheetData>
    <row r="1" spans="1:2" s="1" customFormat="1" ht="20" x14ac:dyDescent="0.4">
      <c r="A1" s="2" t="s">
        <v>0</v>
      </c>
    </row>
    <row r="2" spans="1:2" s="1" customFormat="1" ht="15.5" x14ac:dyDescent="0.35">
      <c r="A2" s="30" t="s">
        <v>1</v>
      </c>
      <c r="B2" s="3" t="str">
        <f>wb_title</f>
        <v>NHS_S - Consolidated Factor Spreadsheet</v>
      </c>
    </row>
    <row r="3" spans="1:2" s="1" customFormat="1" ht="15.5" x14ac:dyDescent="0.35">
      <c r="A3" s="30" t="s">
        <v>2</v>
      </c>
      <c r="B3" s="3" t="str">
        <f>TABLE_FACTOR_TYPE_1 &amp; " - x-" &amp; TABLE_SERIES_NUMBER_1</f>
        <v>Final Pay - x-814</v>
      </c>
    </row>
    <row r="6" spans="1:2" x14ac:dyDescent="0.25">
      <c r="A6" s="40" t="s">
        <v>535</v>
      </c>
      <c r="B6" s="46" t="s">
        <v>536</v>
      </c>
    </row>
    <row r="7" spans="1:2" x14ac:dyDescent="0.25">
      <c r="A7" s="40" t="s">
        <v>537</v>
      </c>
      <c r="B7" s="46" t="s">
        <v>31</v>
      </c>
    </row>
    <row r="8" spans="1:2" x14ac:dyDescent="0.25">
      <c r="A8" s="40" t="s">
        <v>141</v>
      </c>
      <c r="B8" s="46" t="s">
        <v>185</v>
      </c>
    </row>
    <row r="9" spans="1:2" x14ac:dyDescent="0.25">
      <c r="A9" s="40" t="s">
        <v>142</v>
      </c>
      <c r="B9" s="46" t="s">
        <v>495</v>
      </c>
    </row>
    <row r="10" spans="1:2" ht="37.5" x14ac:dyDescent="0.25">
      <c r="A10" s="40" t="s">
        <v>6</v>
      </c>
      <c r="B10" s="46" t="s">
        <v>496</v>
      </c>
    </row>
    <row r="11" spans="1:2" x14ac:dyDescent="0.25">
      <c r="A11" s="40" t="s">
        <v>143</v>
      </c>
      <c r="B11" s="46" t="s">
        <v>201</v>
      </c>
    </row>
    <row r="12" spans="1:2" x14ac:dyDescent="0.25">
      <c r="A12" s="40" t="s">
        <v>144</v>
      </c>
      <c r="B12" s="46" t="s">
        <v>216</v>
      </c>
    </row>
    <row r="13" spans="1:2" x14ac:dyDescent="0.25">
      <c r="A13" s="40" t="s">
        <v>538</v>
      </c>
      <c r="B13" s="46">
        <v>1</v>
      </c>
    </row>
    <row r="14" spans="1:2" x14ac:dyDescent="0.25">
      <c r="A14" s="40" t="s">
        <v>146</v>
      </c>
      <c r="B14" s="46">
        <v>814</v>
      </c>
    </row>
    <row r="15" spans="1:2" x14ac:dyDescent="0.25">
      <c r="A15" s="40" t="s">
        <v>539</v>
      </c>
      <c r="B15" s="46" t="s">
        <v>497</v>
      </c>
    </row>
    <row r="16" spans="1:2" x14ac:dyDescent="0.25">
      <c r="A16" s="40" t="s">
        <v>148</v>
      </c>
      <c r="B16" s="46" t="s">
        <v>498</v>
      </c>
    </row>
    <row r="17" spans="1:2" x14ac:dyDescent="0.25">
      <c r="A17" s="41" t="s">
        <v>540</v>
      </c>
      <c r="B17" s="46"/>
    </row>
    <row r="18" spans="1:2" x14ac:dyDescent="0.25">
      <c r="A18" s="40" t="s">
        <v>150</v>
      </c>
      <c r="B18" s="48">
        <v>45138</v>
      </c>
    </row>
    <row r="19" spans="1:2" x14ac:dyDescent="0.25">
      <c r="A19" s="40" t="s">
        <v>151</v>
      </c>
      <c r="B19" s="48">
        <v>45138</v>
      </c>
    </row>
    <row r="20" spans="1:2" x14ac:dyDescent="0.25">
      <c r="A20" s="40" t="s">
        <v>152</v>
      </c>
      <c r="B20" s="46" t="s">
        <v>160</v>
      </c>
    </row>
    <row r="21" spans="1:2" x14ac:dyDescent="0.25">
      <c r="A21" s="40" t="s">
        <v>541</v>
      </c>
      <c r="B21" s="46" t="s">
        <v>76</v>
      </c>
    </row>
    <row r="23" spans="1:2" x14ac:dyDescent="0.25">
      <c r="A23" s="23" t="str">
        <f>HYPERLINK("#'Factor List'!A1", "Back to Factor List")</f>
        <v>Back to Factor List</v>
      </c>
      <c r="B23" s="23" t="str">
        <f>HYPERLINK("#'Assumptions'!A1", "Assumptions")</f>
        <v>Assumptions</v>
      </c>
    </row>
    <row r="26" spans="1:2" s="55" customFormat="1" ht="13" x14ac:dyDescent="0.25">
      <c r="A26" s="54" t="s">
        <v>263</v>
      </c>
      <c r="B26" s="54" t="s">
        <v>616</v>
      </c>
    </row>
    <row r="27" spans="1:2" x14ac:dyDescent="0.25">
      <c r="A27" s="43">
        <v>50</v>
      </c>
      <c r="B27" s="45">
        <v>28.27</v>
      </c>
    </row>
    <row r="28" spans="1:2" x14ac:dyDescent="0.25">
      <c r="A28" s="43">
        <v>51</v>
      </c>
      <c r="B28" s="45">
        <v>27.73</v>
      </c>
    </row>
    <row r="29" spans="1:2" x14ac:dyDescent="0.25">
      <c r="A29" s="43">
        <v>52</v>
      </c>
      <c r="B29" s="45">
        <v>27.18</v>
      </c>
    </row>
    <row r="30" spans="1:2" x14ac:dyDescent="0.25">
      <c r="A30" s="43">
        <v>53</v>
      </c>
      <c r="B30" s="45">
        <v>26.62</v>
      </c>
    </row>
    <row r="31" spans="1:2" x14ac:dyDescent="0.25">
      <c r="A31" s="43">
        <v>54</v>
      </c>
      <c r="B31" s="45">
        <v>26.05</v>
      </c>
    </row>
    <row r="32" spans="1:2" x14ac:dyDescent="0.25">
      <c r="A32" s="43">
        <v>55</v>
      </c>
      <c r="B32" s="45">
        <v>25.47</v>
      </c>
    </row>
    <row r="33" spans="1:2" x14ac:dyDescent="0.25">
      <c r="A33" s="43">
        <v>56</v>
      </c>
      <c r="B33" s="45">
        <v>24.89</v>
      </c>
    </row>
    <row r="34" spans="1:2" x14ac:dyDescent="0.25">
      <c r="A34" s="43">
        <v>57</v>
      </c>
      <c r="B34" s="45">
        <v>24.3</v>
      </c>
    </row>
    <row r="35" spans="1:2" x14ac:dyDescent="0.25">
      <c r="A35" s="43">
        <v>58</v>
      </c>
      <c r="B35" s="45">
        <v>23.7</v>
      </c>
    </row>
    <row r="36" spans="1:2" x14ac:dyDescent="0.25">
      <c r="A36" s="43">
        <v>59</v>
      </c>
      <c r="B36" s="45">
        <v>23.1</v>
      </c>
    </row>
    <row r="37" spans="1:2" x14ac:dyDescent="0.25">
      <c r="A37" s="43">
        <v>60</v>
      </c>
      <c r="B37" s="45">
        <v>22.48</v>
      </c>
    </row>
    <row r="38" spans="1:2" x14ac:dyDescent="0.25">
      <c r="A38" s="43">
        <v>61</v>
      </c>
      <c r="B38" s="45">
        <v>21.86</v>
      </c>
    </row>
    <row r="39" spans="1:2" x14ac:dyDescent="0.25">
      <c r="A39" s="43">
        <v>62</v>
      </c>
      <c r="B39" s="45">
        <v>21.24</v>
      </c>
    </row>
    <row r="40" spans="1:2" x14ac:dyDescent="0.25">
      <c r="A40" s="43">
        <v>63</v>
      </c>
      <c r="B40" s="45">
        <v>20.61</v>
      </c>
    </row>
    <row r="41" spans="1:2" x14ac:dyDescent="0.25">
      <c r="A41" s="43">
        <v>64</v>
      </c>
      <c r="B41" s="45">
        <v>19.97</v>
      </c>
    </row>
    <row r="42" spans="1:2" x14ac:dyDescent="0.25">
      <c r="A42" s="43">
        <v>65</v>
      </c>
      <c r="B42" s="45">
        <v>19.329999999999998</v>
      </c>
    </row>
    <row r="43" spans="1:2" x14ac:dyDescent="0.25">
      <c r="A43" s="43">
        <v>66</v>
      </c>
      <c r="B43" s="45">
        <v>18.68</v>
      </c>
    </row>
    <row r="44" spans="1:2" x14ac:dyDescent="0.25">
      <c r="A44" s="43">
        <v>67</v>
      </c>
      <c r="B44" s="45">
        <v>18.03</v>
      </c>
    </row>
    <row r="45" spans="1:2" x14ac:dyDescent="0.25">
      <c r="A45" s="43">
        <v>68</v>
      </c>
      <c r="B45" s="45">
        <v>17.38</v>
      </c>
    </row>
    <row r="46" spans="1:2" x14ac:dyDescent="0.25">
      <c r="A46" s="43">
        <v>69</v>
      </c>
      <c r="B46" s="45">
        <v>16.690000000000001</v>
      </c>
    </row>
    <row r="47" spans="1:2" x14ac:dyDescent="0.25">
      <c r="A47" s="43">
        <v>70</v>
      </c>
      <c r="B47" s="45">
        <v>16</v>
      </c>
    </row>
    <row r="48" spans="1:2" x14ac:dyDescent="0.25">
      <c r="A48" s="43">
        <v>71</v>
      </c>
      <c r="B48" s="45">
        <v>15.34</v>
      </c>
    </row>
    <row r="49" spans="1:2" x14ac:dyDescent="0.25">
      <c r="A49" s="43">
        <v>72</v>
      </c>
      <c r="B49" s="45">
        <v>14.68</v>
      </c>
    </row>
    <row r="50" spans="1:2" x14ac:dyDescent="0.25">
      <c r="A50" s="43">
        <v>73</v>
      </c>
      <c r="B50" s="45">
        <v>14.02</v>
      </c>
    </row>
    <row r="51" spans="1:2" x14ac:dyDescent="0.25">
      <c r="A51" s="43">
        <v>74</v>
      </c>
      <c r="B51" s="45">
        <v>13.31</v>
      </c>
    </row>
    <row r="52" spans="1:2" x14ac:dyDescent="0.25">
      <c r="A52" s="43">
        <v>75</v>
      </c>
      <c r="B52" s="45">
        <v>12.6</v>
      </c>
    </row>
  </sheetData>
  <sheetProtection algorithmName="SHA-512" hashValue="p+pfelItbFzcfCZlbCvS/93ZTIRLOx8d7yATpk7f5c+rLhyhDZfri8XBkdXLWK0pHFRKyEHS9nQ/+s8c4OYvOg==" saltValue="PaIfASVt8og0zEtPKP0Tlw==" spinCount="100000" sheet="1" objects="1" scenarios="1"/>
  <conditionalFormatting sqref="A6:A21">
    <cfRule type="expression" dxfId="129" priority="1" stopIfTrue="1">
      <formula>MOD(ROW(),2)=0</formula>
    </cfRule>
    <cfRule type="expression" dxfId="128" priority="2" stopIfTrue="1">
      <formula>MOD(ROW(),2)&lt;&gt;0</formula>
    </cfRule>
  </conditionalFormatting>
  <conditionalFormatting sqref="B6:B21">
    <cfRule type="expression" dxfId="127" priority="3" stopIfTrue="1">
      <formula>MOD(ROW(),2)=0</formula>
    </cfRule>
    <cfRule type="expression" dxfId="126" priority="4" stopIfTrue="1">
      <formula>MOD(ROW(),2)&lt;&gt;0</formula>
    </cfRule>
  </conditionalFormatting>
  <conditionalFormatting sqref="A26:A52">
    <cfRule type="expression" dxfId="125" priority="5" stopIfTrue="1">
      <formula>MOD(ROW(),2)=0</formula>
    </cfRule>
    <cfRule type="expression" dxfId="124" priority="6" stopIfTrue="1">
      <formula>MOD(ROW(),2)&lt;&gt;0</formula>
    </cfRule>
  </conditionalFormatting>
  <conditionalFormatting sqref="B26:B52">
    <cfRule type="expression" dxfId="123" priority="7" stopIfTrue="1">
      <formula>MOD(ROW(),2)=0</formula>
    </cfRule>
    <cfRule type="expression" dxfId="122" priority="8" stopIfTrue="1">
      <formula>MOD(ROW(),2)&lt;&gt;0</formula>
    </cfRule>
  </conditionalFormatting>
  <pageMargins left="0.7" right="0.7" top="0.75" bottom="0.75" header="0.3" footer="0.3"/>
  <tableParts count="1">
    <tablePart r:id="rId1"/>
  </tableParts>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56294-07FC-429F-9DAB-954E44C68CB1}">
  <sheetPr codeName="Sheet107"/>
  <dimension ref="A1:C60"/>
  <sheetViews>
    <sheetView showGridLines="0"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NHS_S - Consolidated Factor Spreadsheet</v>
      </c>
    </row>
    <row r="3" spans="1:3" s="1" customFormat="1" ht="15.5" x14ac:dyDescent="0.35">
      <c r="A3" s="30" t="s">
        <v>2</v>
      </c>
      <c r="B3" s="3" t="str">
        <f>TABLE_FACTOR_TYPE_1 &amp; " - x-" &amp; TABLE_SERIES_NUMBER_1</f>
        <v>Final Pay - x-815</v>
      </c>
    </row>
    <row r="6" spans="1:3" x14ac:dyDescent="0.25">
      <c r="A6" s="40" t="s">
        <v>535</v>
      </c>
      <c r="B6" s="46" t="s">
        <v>536</v>
      </c>
      <c r="C6" s="46"/>
    </row>
    <row r="7" spans="1:3" x14ac:dyDescent="0.25">
      <c r="A7" s="40" t="s">
        <v>537</v>
      </c>
      <c r="B7" s="46" t="s">
        <v>31</v>
      </c>
      <c r="C7" s="46"/>
    </row>
    <row r="8" spans="1:3" x14ac:dyDescent="0.25">
      <c r="A8" s="40" t="s">
        <v>141</v>
      </c>
      <c r="B8" s="46" t="s">
        <v>185</v>
      </c>
      <c r="C8" s="46"/>
    </row>
    <row r="9" spans="1:3" x14ac:dyDescent="0.25">
      <c r="A9" s="40" t="s">
        <v>142</v>
      </c>
      <c r="B9" s="46" t="s">
        <v>495</v>
      </c>
      <c r="C9" s="46"/>
    </row>
    <row r="10" spans="1:3" ht="37.5" x14ac:dyDescent="0.25">
      <c r="A10" s="40" t="s">
        <v>6</v>
      </c>
      <c r="B10" s="46" t="s">
        <v>499</v>
      </c>
      <c r="C10" s="46"/>
    </row>
    <row r="11" spans="1:3" x14ac:dyDescent="0.25">
      <c r="A11" s="40" t="s">
        <v>143</v>
      </c>
      <c r="B11" s="46" t="s">
        <v>201</v>
      </c>
      <c r="C11" s="46"/>
    </row>
    <row r="12" spans="1:3" x14ac:dyDescent="0.25">
      <c r="A12" s="40" t="s">
        <v>144</v>
      </c>
      <c r="B12" s="46" t="s">
        <v>216</v>
      </c>
      <c r="C12" s="46"/>
    </row>
    <row r="13" spans="1:3" x14ac:dyDescent="0.25">
      <c r="A13" s="40" t="s">
        <v>538</v>
      </c>
      <c r="B13" s="46">
        <v>1</v>
      </c>
      <c r="C13" s="46"/>
    </row>
    <row r="14" spans="1:3" x14ac:dyDescent="0.25">
      <c r="A14" s="40" t="s">
        <v>146</v>
      </c>
      <c r="B14" s="46">
        <v>815</v>
      </c>
      <c r="C14" s="46"/>
    </row>
    <row r="15" spans="1:3" x14ac:dyDescent="0.25">
      <c r="A15" s="40" t="s">
        <v>539</v>
      </c>
      <c r="B15" s="46" t="s">
        <v>500</v>
      </c>
      <c r="C15" s="46"/>
    </row>
    <row r="16" spans="1:3" x14ac:dyDescent="0.25">
      <c r="A16" s="40" t="s">
        <v>148</v>
      </c>
      <c r="B16" s="46" t="s">
        <v>501</v>
      </c>
      <c r="C16" s="46"/>
    </row>
    <row r="17" spans="1:3" x14ac:dyDescent="0.25">
      <c r="A17" s="41" t="s">
        <v>540</v>
      </c>
      <c r="B17" s="46"/>
      <c r="C17" s="46"/>
    </row>
    <row r="18" spans="1:3" x14ac:dyDescent="0.25">
      <c r="A18" s="40" t="s">
        <v>150</v>
      </c>
      <c r="B18" s="48">
        <v>45138</v>
      </c>
      <c r="C18" s="48"/>
    </row>
    <row r="19" spans="1:3" x14ac:dyDescent="0.25">
      <c r="A19" s="40" t="s">
        <v>151</v>
      </c>
      <c r="B19" s="48">
        <v>45138</v>
      </c>
      <c r="C19" s="48"/>
    </row>
    <row r="20" spans="1:3" x14ac:dyDescent="0.25">
      <c r="A20" s="40" t="s">
        <v>152</v>
      </c>
      <c r="B20" s="46" t="s">
        <v>160</v>
      </c>
      <c r="C20" s="46"/>
    </row>
    <row r="21" spans="1:3" x14ac:dyDescent="0.25">
      <c r="A21" s="40" t="s">
        <v>541</v>
      </c>
      <c r="B21" s="46" t="s">
        <v>76</v>
      </c>
      <c r="C21" s="46"/>
    </row>
    <row r="23" spans="1:3" x14ac:dyDescent="0.25">
      <c r="A23" s="23" t="str">
        <f>HYPERLINK("#'Factor List'!A1", "Back to Factor List")</f>
        <v>Back to Factor List</v>
      </c>
      <c r="B23" s="23" t="str">
        <f>HYPERLINK("#'Assumptions'!A1", "Assumptions")</f>
        <v>Assumptions</v>
      </c>
    </row>
    <row r="26" spans="1:3" s="55" customFormat="1" ht="13" x14ac:dyDescent="0.25">
      <c r="A26" s="54" t="s">
        <v>263</v>
      </c>
      <c r="B26" s="54" t="s">
        <v>616</v>
      </c>
      <c r="C26" s="54" t="s">
        <v>617</v>
      </c>
    </row>
    <row r="27" spans="1:3" x14ac:dyDescent="0.25">
      <c r="A27" s="43">
        <v>26</v>
      </c>
      <c r="B27" s="45">
        <v>13.7</v>
      </c>
      <c r="C27" s="45">
        <v>0.56999999999999995</v>
      </c>
    </row>
    <row r="28" spans="1:3" x14ac:dyDescent="0.25">
      <c r="A28" s="43">
        <v>27</v>
      </c>
      <c r="B28" s="45">
        <v>13.9</v>
      </c>
      <c r="C28" s="45">
        <v>0.57999999999999996</v>
      </c>
    </row>
    <row r="29" spans="1:3" x14ac:dyDescent="0.25">
      <c r="A29" s="43">
        <v>28</v>
      </c>
      <c r="B29" s="45">
        <v>14.11</v>
      </c>
      <c r="C29" s="45">
        <v>0.59</v>
      </c>
    </row>
    <row r="30" spans="1:3" x14ac:dyDescent="0.25">
      <c r="A30" s="43">
        <v>29</v>
      </c>
      <c r="B30" s="45">
        <v>14.32</v>
      </c>
      <c r="C30" s="45">
        <v>0.6</v>
      </c>
    </row>
    <row r="31" spans="1:3" x14ac:dyDescent="0.25">
      <c r="A31" s="43">
        <v>30</v>
      </c>
      <c r="B31" s="45">
        <v>14.53</v>
      </c>
      <c r="C31" s="45">
        <v>0.61</v>
      </c>
    </row>
    <row r="32" spans="1:3" x14ac:dyDescent="0.25">
      <c r="A32" s="43">
        <v>31</v>
      </c>
      <c r="B32" s="45">
        <v>14.75</v>
      </c>
      <c r="C32" s="45">
        <v>0.62</v>
      </c>
    </row>
    <row r="33" spans="1:3" x14ac:dyDescent="0.25">
      <c r="A33" s="43">
        <v>32</v>
      </c>
      <c r="B33" s="45">
        <v>14.97</v>
      </c>
      <c r="C33" s="45">
        <v>0.63</v>
      </c>
    </row>
    <row r="34" spans="1:3" x14ac:dyDescent="0.25">
      <c r="A34" s="43">
        <v>33</v>
      </c>
      <c r="B34" s="45">
        <v>15.19</v>
      </c>
      <c r="C34" s="45">
        <v>0.64</v>
      </c>
    </row>
    <row r="35" spans="1:3" x14ac:dyDescent="0.25">
      <c r="A35" s="43">
        <v>34</v>
      </c>
      <c r="B35" s="45">
        <v>15.42</v>
      </c>
      <c r="C35" s="45">
        <v>0.65</v>
      </c>
    </row>
    <row r="36" spans="1:3" x14ac:dyDescent="0.25">
      <c r="A36" s="43">
        <v>35</v>
      </c>
      <c r="B36" s="45">
        <v>15.65</v>
      </c>
      <c r="C36" s="45">
        <v>0.66</v>
      </c>
    </row>
    <row r="37" spans="1:3" x14ac:dyDescent="0.25">
      <c r="A37" s="43">
        <v>36</v>
      </c>
      <c r="B37" s="45">
        <v>15.89</v>
      </c>
      <c r="C37" s="45">
        <v>0.67</v>
      </c>
    </row>
    <row r="38" spans="1:3" x14ac:dyDescent="0.25">
      <c r="A38" s="43">
        <v>37</v>
      </c>
      <c r="B38" s="45">
        <v>16.12</v>
      </c>
      <c r="C38" s="45">
        <v>0.68</v>
      </c>
    </row>
    <row r="39" spans="1:3" x14ac:dyDescent="0.25">
      <c r="A39" s="43">
        <v>38</v>
      </c>
      <c r="B39" s="45">
        <v>16.36</v>
      </c>
      <c r="C39" s="45">
        <v>0.7</v>
      </c>
    </row>
    <row r="40" spans="1:3" x14ac:dyDescent="0.25">
      <c r="A40" s="43">
        <v>39</v>
      </c>
      <c r="B40" s="45">
        <v>16.61</v>
      </c>
      <c r="C40" s="45">
        <v>0.71</v>
      </c>
    </row>
    <row r="41" spans="1:3" x14ac:dyDescent="0.25">
      <c r="A41" s="43">
        <v>40</v>
      </c>
      <c r="B41" s="45">
        <v>16.86</v>
      </c>
      <c r="C41" s="45">
        <v>0.72</v>
      </c>
    </row>
    <row r="42" spans="1:3" x14ac:dyDescent="0.25">
      <c r="A42" s="43">
        <v>41</v>
      </c>
      <c r="B42" s="45">
        <v>17.11</v>
      </c>
      <c r="C42" s="45">
        <v>0.73</v>
      </c>
    </row>
    <row r="43" spans="1:3" x14ac:dyDescent="0.25">
      <c r="A43" s="43">
        <v>42</v>
      </c>
      <c r="B43" s="45">
        <v>17.37</v>
      </c>
      <c r="C43" s="45">
        <v>0.74</v>
      </c>
    </row>
    <row r="44" spans="1:3" x14ac:dyDescent="0.25">
      <c r="A44" s="43">
        <v>43</v>
      </c>
      <c r="B44" s="45">
        <v>17.63</v>
      </c>
      <c r="C44" s="45">
        <v>0.76</v>
      </c>
    </row>
    <row r="45" spans="1:3" x14ac:dyDescent="0.25">
      <c r="A45" s="43">
        <v>44</v>
      </c>
      <c r="B45" s="45">
        <v>17.899999999999999</v>
      </c>
      <c r="C45" s="45">
        <v>0.77</v>
      </c>
    </row>
    <row r="46" spans="1:3" x14ac:dyDescent="0.25">
      <c r="A46" s="43">
        <v>45</v>
      </c>
      <c r="B46" s="45">
        <v>18.170000000000002</v>
      </c>
      <c r="C46" s="45">
        <v>0.78</v>
      </c>
    </row>
    <row r="47" spans="1:3" x14ac:dyDescent="0.25">
      <c r="A47" s="43">
        <v>46</v>
      </c>
      <c r="B47" s="45">
        <v>18.440000000000001</v>
      </c>
      <c r="C47" s="45">
        <v>0.8</v>
      </c>
    </row>
    <row r="48" spans="1:3" x14ac:dyDescent="0.25">
      <c r="A48" s="43">
        <v>47</v>
      </c>
      <c r="B48" s="45">
        <v>18.72</v>
      </c>
      <c r="C48" s="45">
        <v>0.81</v>
      </c>
    </row>
    <row r="49" spans="1:3" x14ac:dyDescent="0.25">
      <c r="A49" s="43">
        <v>48</v>
      </c>
      <c r="B49" s="45">
        <v>19.010000000000002</v>
      </c>
      <c r="C49" s="45">
        <v>0.82</v>
      </c>
    </row>
    <row r="50" spans="1:3" x14ac:dyDescent="0.25">
      <c r="A50" s="43">
        <v>49</v>
      </c>
      <c r="B50" s="45">
        <v>19.3</v>
      </c>
      <c r="C50" s="45">
        <v>0.84</v>
      </c>
    </row>
    <row r="51" spans="1:3" x14ac:dyDescent="0.25">
      <c r="A51" s="43">
        <v>50</v>
      </c>
      <c r="B51" s="45">
        <v>19.600000000000001</v>
      </c>
      <c r="C51" s="45">
        <v>0.85</v>
      </c>
    </row>
    <row r="52" spans="1:3" x14ac:dyDescent="0.25">
      <c r="A52" s="43">
        <v>51</v>
      </c>
      <c r="B52" s="45">
        <v>19.899999999999999</v>
      </c>
      <c r="C52" s="45">
        <v>0.87</v>
      </c>
    </row>
    <row r="53" spans="1:3" x14ac:dyDescent="0.25">
      <c r="A53" s="43">
        <v>52</v>
      </c>
      <c r="B53" s="45">
        <v>20.21</v>
      </c>
      <c r="C53" s="45">
        <v>0.88</v>
      </c>
    </row>
    <row r="54" spans="1:3" x14ac:dyDescent="0.25">
      <c r="A54" s="43">
        <v>53</v>
      </c>
      <c r="B54" s="45">
        <v>20.53</v>
      </c>
      <c r="C54" s="45">
        <v>0.9</v>
      </c>
    </row>
    <row r="55" spans="1:3" x14ac:dyDescent="0.25">
      <c r="A55" s="43">
        <v>54</v>
      </c>
      <c r="B55" s="45">
        <v>20.85</v>
      </c>
      <c r="C55" s="45">
        <v>0.91</v>
      </c>
    </row>
    <row r="56" spans="1:3" x14ac:dyDescent="0.25">
      <c r="A56" s="43">
        <v>55</v>
      </c>
      <c r="B56" s="45">
        <v>21.18</v>
      </c>
      <c r="C56" s="45">
        <v>0.93</v>
      </c>
    </row>
    <row r="57" spans="1:3" x14ac:dyDescent="0.25">
      <c r="A57" s="43">
        <v>56</v>
      </c>
      <c r="B57" s="45">
        <v>21.52</v>
      </c>
      <c r="C57" s="45">
        <v>0.94</v>
      </c>
    </row>
    <row r="58" spans="1:3" x14ac:dyDescent="0.25">
      <c r="A58" s="43">
        <v>57</v>
      </c>
      <c r="B58" s="45">
        <v>21.87</v>
      </c>
      <c r="C58" s="45">
        <v>0.96</v>
      </c>
    </row>
    <row r="59" spans="1:3" x14ac:dyDescent="0.25">
      <c r="A59" s="43">
        <v>58</v>
      </c>
      <c r="B59" s="45">
        <v>22.23</v>
      </c>
      <c r="C59" s="45">
        <v>0.98</v>
      </c>
    </row>
    <row r="60" spans="1:3" x14ac:dyDescent="0.25">
      <c r="A60" s="43">
        <v>59</v>
      </c>
      <c r="B60" s="45">
        <v>22.6</v>
      </c>
      <c r="C60" s="45">
        <v>0.99</v>
      </c>
    </row>
  </sheetData>
  <sheetProtection algorithmName="SHA-512" hashValue="HRFtCSSArsCcFpO87uV2E7hGOkR61FPIJYp2WNAAwv2BYHq2EBSz/+bp/niDmrld+CDh+P1pHtMPV1Zw1wL6LQ==" saltValue="TtW8wGGryVOMnWjHeBkt8w==" spinCount="100000" sheet="1" objects="1" scenarios="1"/>
  <conditionalFormatting sqref="A6:A21">
    <cfRule type="expression" dxfId="119" priority="1" stopIfTrue="1">
      <formula>MOD(ROW(),2)=0</formula>
    </cfRule>
    <cfRule type="expression" dxfId="118" priority="2" stopIfTrue="1">
      <formula>MOD(ROW(),2)&lt;&gt;0</formula>
    </cfRule>
  </conditionalFormatting>
  <conditionalFormatting sqref="B6:C21">
    <cfRule type="expression" dxfId="117" priority="3" stopIfTrue="1">
      <formula>MOD(ROW(),2)=0</formula>
    </cfRule>
    <cfRule type="expression" dxfId="116" priority="4" stopIfTrue="1">
      <formula>MOD(ROW(),2)&lt;&gt;0</formula>
    </cfRule>
  </conditionalFormatting>
  <conditionalFormatting sqref="A26:A60">
    <cfRule type="expression" dxfId="115" priority="5" stopIfTrue="1">
      <formula>MOD(ROW(),2)=0</formula>
    </cfRule>
    <cfRule type="expression" dxfId="114" priority="6" stopIfTrue="1">
      <formula>MOD(ROW(),2)&lt;&gt;0</formula>
    </cfRule>
  </conditionalFormatting>
  <conditionalFormatting sqref="B26:C60">
    <cfRule type="expression" dxfId="113" priority="7" stopIfTrue="1">
      <formula>MOD(ROW(),2)=0</formula>
    </cfRule>
    <cfRule type="expression" dxfId="112" priority="8" stopIfTrue="1">
      <formula>MOD(ROW(),2)&lt;&gt;0</formula>
    </cfRule>
  </conditionalFormatting>
  <pageMargins left="0.7" right="0.7" top="0.75" bottom="0.75" header="0.3" footer="0.3"/>
  <tableParts count="1">
    <tablePart r:id="rId1"/>
  </tableParts>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81354-D4BA-449B-B40D-21CE7D380FE8}">
  <sheetPr codeName="Sheet108"/>
  <dimension ref="A1:M67"/>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Abatement - x-817</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v>1995</v>
      </c>
      <c r="C8" s="46"/>
      <c r="D8" s="46"/>
      <c r="E8" s="46"/>
      <c r="F8" s="46"/>
      <c r="G8" s="46"/>
      <c r="H8" s="46"/>
      <c r="I8" s="46"/>
      <c r="J8" s="46"/>
      <c r="K8" s="46"/>
      <c r="L8" s="46"/>
      <c r="M8" s="46"/>
    </row>
    <row r="9" spans="1:13" x14ac:dyDescent="0.25">
      <c r="A9" s="40" t="s">
        <v>142</v>
      </c>
      <c r="B9" s="46" t="s">
        <v>502</v>
      </c>
      <c r="C9" s="46"/>
      <c r="D9" s="46"/>
      <c r="E9" s="46"/>
      <c r="F9" s="46"/>
      <c r="G9" s="46"/>
      <c r="H9" s="46"/>
      <c r="I9" s="46"/>
      <c r="J9" s="46"/>
      <c r="K9" s="46"/>
      <c r="L9" s="46"/>
      <c r="M9" s="46"/>
    </row>
    <row r="10" spans="1:13" x14ac:dyDescent="0.25">
      <c r="A10" s="40" t="s">
        <v>6</v>
      </c>
      <c r="B10" s="46" t="s">
        <v>503</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504</v>
      </c>
      <c r="C12" s="46"/>
      <c r="D12" s="46"/>
      <c r="E12" s="46"/>
      <c r="F12" s="46"/>
      <c r="G12" s="46"/>
      <c r="H12" s="46"/>
      <c r="I12" s="46"/>
      <c r="J12" s="46"/>
      <c r="K12" s="46"/>
      <c r="L12" s="46"/>
      <c r="M12" s="46"/>
    </row>
    <row r="13" spans="1:13" x14ac:dyDescent="0.25">
      <c r="A13" s="40" t="s">
        <v>538</v>
      </c>
      <c r="B13" s="46">
        <v>1</v>
      </c>
      <c r="C13" s="46"/>
      <c r="D13" s="46"/>
      <c r="E13" s="46"/>
      <c r="F13" s="46"/>
      <c r="G13" s="46"/>
      <c r="H13" s="46"/>
      <c r="I13" s="46"/>
      <c r="J13" s="46"/>
      <c r="K13" s="46"/>
      <c r="L13" s="46"/>
      <c r="M13" s="46"/>
    </row>
    <row r="14" spans="1:13" x14ac:dyDescent="0.25">
      <c r="A14" s="40" t="s">
        <v>146</v>
      </c>
      <c r="B14" s="46">
        <v>817</v>
      </c>
      <c r="C14" s="46"/>
      <c r="D14" s="46"/>
      <c r="E14" s="46"/>
      <c r="F14" s="46"/>
      <c r="G14" s="46"/>
      <c r="H14" s="46"/>
      <c r="I14" s="46"/>
      <c r="J14" s="46"/>
      <c r="K14" s="46"/>
      <c r="L14" s="46"/>
      <c r="M14" s="46"/>
    </row>
    <row r="15" spans="1:13" x14ac:dyDescent="0.25">
      <c r="A15" s="40" t="s">
        <v>539</v>
      </c>
      <c r="B15" s="46" t="s">
        <v>505</v>
      </c>
      <c r="C15" s="46"/>
      <c r="D15" s="46"/>
      <c r="E15" s="46"/>
      <c r="F15" s="46"/>
      <c r="G15" s="46"/>
      <c r="H15" s="46"/>
      <c r="I15" s="46"/>
      <c r="J15" s="46"/>
      <c r="K15" s="46"/>
      <c r="L15" s="46"/>
      <c r="M15" s="46"/>
    </row>
    <row r="16" spans="1:13" x14ac:dyDescent="0.25">
      <c r="A16" s="40" t="s">
        <v>148</v>
      </c>
      <c r="B16" s="46" t="s">
        <v>506</v>
      </c>
      <c r="C16" s="46"/>
      <c r="D16" s="46"/>
      <c r="E16" s="46"/>
      <c r="F16" s="46"/>
      <c r="G16" s="46"/>
      <c r="H16" s="46"/>
      <c r="I16" s="46"/>
      <c r="J16" s="46"/>
      <c r="K16" s="46"/>
      <c r="L16" s="46"/>
      <c r="M16" s="46"/>
    </row>
    <row r="17" spans="1:13" x14ac:dyDescent="0.25">
      <c r="A17" s="41" t="s">
        <v>540</v>
      </c>
      <c r="B17" s="46"/>
      <c r="C17" s="46"/>
      <c r="D17" s="46"/>
      <c r="E17" s="46"/>
      <c r="F17" s="46"/>
      <c r="G17" s="46"/>
      <c r="H17" s="46"/>
      <c r="I17" s="46"/>
      <c r="J17" s="46"/>
      <c r="K17" s="46"/>
      <c r="L17" s="46"/>
      <c r="M17" s="46"/>
    </row>
    <row r="18" spans="1:13" x14ac:dyDescent="0.25">
      <c r="A18" s="40" t="s">
        <v>150</v>
      </c>
      <c r="B18" s="48">
        <v>45138</v>
      </c>
      <c r="C18" s="48"/>
      <c r="D18" s="48"/>
      <c r="E18" s="48"/>
      <c r="F18" s="48"/>
      <c r="G18" s="48"/>
      <c r="H18" s="48"/>
      <c r="I18" s="48"/>
      <c r="J18" s="48"/>
      <c r="K18" s="48"/>
      <c r="L18" s="48"/>
      <c r="M18" s="48"/>
    </row>
    <row r="19" spans="1:13" x14ac:dyDescent="0.25">
      <c r="A19" s="40" t="s">
        <v>151</v>
      </c>
      <c r="B19" s="48">
        <v>45138</v>
      </c>
      <c r="C19" s="48"/>
      <c r="D19" s="48"/>
      <c r="E19" s="48"/>
      <c r="F19" s="48"/>
      <c r="G19" s="48"/>
      <c r="H19" s="48"/>
      <c r="I19" s="48"/>
      <c r="J19" s="48"/>
      <c r="K19" s="48"/>
      <c r="L19" s="48"/>
      <c r="M19" s="48"/>
    </row>
    <row r="20" spans="1:13" x14ac:dyDescent="0.25">
      <c r="A20" s="40" t="s">
        <v>152</v>
      </c>
      <c r="B20" s="46" t="s">
        <v>160</v>
      </c>
      <c r="C20" s="46"/>
      <c r="D20" s="46"/>
      <c r="E20" s="46"/>
      <c r="F20" s="46"/>
      <c r="G20" s="46"/>
      <c r="H20" s="46"/>
      <c r="I20" s="46"/>
      <c r="J20" s="46"/>
      <c r="K20" s="46"/>
      <c r="L20" s="46"/>
      <c r="M20" s="46"/>
    </row>
    <row r="21" spans="1:13" x14ac:dyDescent="0.25">
      <c r="A21" s="40" t="s">
        <v>541</v>
      </c>
      <c r="B21" s="46" t="s">
        <v>76</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5" customFormat="1" ht="13" x14ac:dyDescent="0.25">
      <c r="A26" s="54" t="s">
        <v>581</v>
      </c>
      <c r="B26" s="54">
        <v>0</v>
      </c>
      <c r="C26" s="54">
        <v>1</v>
      </c>
      <c r="D26" s="54">
        <v>2</v>
      </c>
      <c r="E26" s="54">
        <v>3</v>
      </c>
      <c r="F26" s="54">
        <v>4</v>
      </c>
      <c r="G26" s="54">
        <v>5</v>
      </c>
      <c r="H26" s="54">
        <v>6</v>
      </c>
      <c r="I26" s="54">
        <v>7</v>
      </c>
      <c r="J26" s="54">
        <v>8</v>
      </c>
      <c r="K26" s="54">
        <v>9</v>
      </c>
      <c r="L26" s="54">
        <v>10</v>
      </c>
      <c r="M26" s="54">
        <v>11</v>
      </c>
    </row>
    <row r="27" spans="1:13" x14ac:dyDescent="0.25">
      <c r="A27" s="43">
        <v>20</v>
      </c>
      <c r="B27" s="44">
        <v>0.29099999999999998</v>
      </c>
      <c r="C27" s="44">
        <v>0.29199999999999998</v>
      </c>
      <c r="D27" s="44">
        <v>0.29199999999999998</v>
      </c>
      <c r="E27" s="44">
        <v>0.29299999999999998</v>
      </c>
      <c r="F27" s="44">
        <v>0.29299999999999998</v>
      </c>
      <c r="G27" s="44">
        <v>0.29399999999999998</v>
      </c>
      <c r="H27" s="44">
        <v>0.29499999999999998</v>
      </c>
      <c r="I27" s="44">
        <v>0.29499999999999998</v>
      </c>
      <c r="J27" s="44">
        <v>0.29599999999999999</v>
      </c>
      <c r="K27" s="44">
        <v>0.29599999999999999</v>
      </c>
      <c r="L27" s="44">
        <v>0.29699999999999999</v>
      </c>
      <c r="M27" s="44">
        <v>0.29699999999999999</v>
      </c>
    </row>
    <row r="28" spans="1:13" x14ac:dyDescent="0.25">
      <c r="A28" s="43">
        <v>21</v>
      </c>
      <c r="B28" s="44">
        <v>0.29799999999999999</v>
      </c>
      <c r="C28" s="44">
        <v>0.29899999999999999</v>
      </c>
      <c r="D28" s="44">
        <v>0.29899999999999999</v>
      </c>
      <c r="E28" s="44">
        <v>0.3</v>
      </c>
      <c r="F28" s="44">
        <v>0.3</v>
      </c>
      <c r="G28" s="44">
        <v>0.30099999999999999</v>
      </c>
      <c r="H28" s="44">
        <v>0.30199999999999999</v>
      </c>
      <c r="I28" s="44">
        <v>0.30199999999999999</v>
      </c>
      <c r="J28" s="44">
        <v>0.30299999999999999</v>
      </c>
      <c r="K28" s="44">
        <v>0.30299999999999999</v>
      </c>
      <c r="L28" s="44">
        <v>0.30399999999999999</v>
      </c>
      <c r="M28" s="44">
        <v>0.30399999999999999</v>
      </c>
    </row>
    <row r="29" spans="1:13" x14ac:dyDescent="0.25">
      <c r="A29" s="43">
        <v>22</v>
      </c>
      <c r="B29" s="44">
        <v>0.30499999999999999</v>
      </c>
      <c r="C29" s="44">
        <v>0.30599999999999999</v>
      </c>
      <c r="D29" s="44">
        <v>0.30599999999999999</v>
      </c>
      <c r="E29" s="44">
        <v>0.307</v>
      </c>
      <c r="F29" s="44">
        <v>0.307</v>
      </c>
      <c r="G29" s="44">
        <v>0.308</v>
      </c>
      <c r="H29" s="44">
        <v>0.309</v>
      </c>
      <c r="I29" s="44">
        <v>0.309</v>
      </c>
      <c r="J29" s="44">
        <v>0.31</v>
      </c>
      <c r="K29" s="44">
        <v>0.31</v>
      </c>
      <c r="L29" s="44">
        <v>0.311</v>
      </c>
      <c r="M29" s="44">
        <v>0.312</v>
      </c>
    </row>
    <row r="30" spans="1:13" x14ac:dyDescent="0.25">
      <c r="A30" s="43">
        <v>23</v>
      </c>
      <c r="B30" s="44">
        <v>0.312</v>
      </c>
      <c r="C30" s="44">
        <v>0.313</v>
      </c>
      <c r="D30" s="44">
        <v>0.314</v>
      </c>
      <c r="E30" s="44">
        <v>0.314</v>
      </c>
      <c r="F30" s="44">
        <v>0.315</v>
      </c>
      <c r="G30" s="44">
        <v>0.315</v>
      </c>
      <c r="H30" s="44">
        <v>0.316</v>
      </c>
      <c r="I30" s="44">
        <v>0.317</v>
      </c>
      <c r="J30" s="44">
        <v>0.317</v>
      </c>
      <c r="K30" s="44">
        <v>0.318</v>
      </c>
      <c r="L30" s="44">
        <v>0.31900000000000001</v>
      </c>
      <c r="M30" s="44">
        <v>0.31900000000000001</v>
      </c>
    </row>
    <row r="31" spans="1:13" x14ac:dyDescent="0.25">
      <c r="A31" s="43">
        <v>24</v>
      </c>
      <c r="B31" s="44">
        <v>0.32</v>
      </c>
      <c r="C31" s="44">
        <v>0.32</v>
      </c>
      <c r="D31" s="44">
        <v>0.32100000000000001</v>
      </c>
      <c r="E31" s="44">
        <v>0.32200000000000001</v>
      </c>
      <c r="F31" s="44">
        <v>0.32200000000000001</v>
      </c>
      <c r="G31" s="44">
        <v>0.32300000000000001</v>
      </c>
      <c r="H31" s="44">
        <v>0.32400000000000001</v>
      </c>
      <c r="I31" s="44">
        <v>0.32400000000000001</v>
      </c>
      <c r="J31" s="44">
        <v>0.32500000000000001</v>
      </c>
      <c r="K31" s="44">
        <v>0.32600000000000001</v>
      </c>
      <c r="L31" s="44">
        <v>0.32600000000000001</v>
      </c>
      <c r="M31" s="44">
        <v>0.32700000000000001</v>
      </c>
    </row>
    <row r="32" spans="1:13" x14ac:dyDescent="0.25">
      <c r="A32" s="43">
        <v>25</v>
      </c>
      <c r="B32" s="44">
        <v>0.32800000000000001</v>
      </c>
      <c r="C32" s="44">
        <v>0.32800000000000001</v>
      </c>
      <c r="D32" s="44">
        <v>0.32900000000000001</v>
      </c>
      <c r="E32" s="44">
        <v>0.33</v>
      </c>
      <c r="F32" s="44">
        <v>0.33</v>
      </c>
      <c r="G32" s="44">
        <v>0.33100000000000002</v>
      </c>
      <c r="H32" s="44">
        <v>0.33200000000000002</v>
      </c>
      <c r="I32" s="44">
        <v>0.33200000000000002</v>
      </c>
      <c r="J32" s="44">
        <v>0.33300000000000002</v>
      </c>
      <c r="K32" s="44">
        <v>0.33400000000000002</v>
      </c>
      <c r="L32" s="44">
        <v>0.33400000000000002</v>
      </c>
      <c r="M32" s="44">
        <v>0.33500000000000002</v>
      </c>
    </row>
    <row r="33" spans="1:13" x14ac:dyDescent="0.25">
      <c r="A33" s="43">
        <v>26</v>
      </c>
      <c r="B33" s="44">
        <v>0.33600000000000002</v>
      </c>
      <c r="C33" s="44">
        <v>0.33600000000000002</v>
      </c>
      <c r="D33" s="44">
        <v>0.33700000000000002</v>
      </c>
      <c r="E33" s="44">
        <v>0.33800000000000002</v>
      </c>
      <c r="F33" s="44">
        <v>0.33800000000000002</v>
      </c>
      <c r="G33" s="44">
        <v>0.33900000000000002</v>
      </c>
      <c r="H33" s="44">
        <v>0.34</v>
      </c>
      <c r="I33" s="44">
        <v>0.34100000000000003</v>
      </c>
      <c r="J33" s="44">
        <v>0.34100000000000003</v>
      </c>
      <c r="K33" s="44">
        <v>0.34200000000000003</v>
      </c>
      <c r="L33" s="44">
        <v>0.34300000000000003</v>
      </c>
      <c r="M33" s="44">
        <v>0.34300000000000003</v>
      </c>
    </row>
    <row r="34" spans="1:13" x14ac:dyDescent="0.25">
      <c r="A34" s="43">
        <v>27</v>
      </c>
      <c r="B34" s="44">
        <v>0.34399999999999997</v>
      </c>
      <c r="C34" s="44">
        <v>0.34499999999999997</v>
      </c>
      <c r="D34" s="44">
        <v>0.34499999999999997</v>
      </c>
      <c r="E34" s="44">
        <v>0.34599999999999997</v>
      </c>
      <c r="F34" s="44">
        <v>0.34699999999999998</v>
      </c>
      <c r="G34" s="44">
        <v>0.34799999999999998</v>
      </c>
      <c r="H34" s="44">
        <v>0.34799999999999998</v>
      </c>
      <c r="I34" s="44">
        <v>0.34899999999999998</v>
      </c>
      <c r="J34" s="44">
        <v>0.35</v>
      </c>
      <c r="K34" s="44">
        <v>0.35099999999999998</v>
      </c>
      <c r="L34" s="44">
        <v>0.35099999999999998</v>
      </c>
      <c r="M34" s="44">
        <v>0.35199999999999998</v>
      </c>
    </row>
    <row r="35" spans="1:13" x14ac:dyDescent="0.25">
      <c r="A35" s="43">
        <v>28</v>
      </c>
      <c r="B35" s="44">
        <v>0.35299999999999998</v>
      </c>
      <c r="C35" s="44">
        <v>0.35299999999999998</v>
      </c>
      <c r="D35" s="44">
        <v>0.35399999999999998</v>
      </c>
      <c r="E35" s="44">
        <v>0.35499999999999998</v>
      </c>
      <c r="F35" s="44">
        <v>0.35599999999999998</v>
      </c>
      <c r="G35" s="44">
        <v>0.35599999999999998</v>
      </c>
      <c r="H35" s="44">
        <v>0.35699999999999998</v>
      </c>
      <c r="I35" s="44">
        <v>0.35799999999999998</v>
      </c>
      <c r="J35" s="44">
        <v>0.35899999999999999</v>
      </c>
      <c r="K35" s="44">
        <v>0.35899999999999999</v>
      </c>
      <c r="L35" s="44">
        <v>0.36</v>
      </c>
      <c r="M35" s="44">
        <v>0.36099999999999999</v>
      </c>
    </row>
    <row r="36" spans="1:13" x14ac:dyDescent="0.25">
      <c r="A36" s="43">
        <v>29</v>
      </c>
      <c r="B36" s="44">
        <v>0.36199999999999999</v>
      </c>
      <c r="C36" s="44">
        <v>0.36199999999999999</v>
      </c>
      <c r="D36" s="44">
        <v>0.36299999999999999</v>
      </c>
      <c r="E36" s="44">
        <v>0.36399999999999999</v>
      </c>
      <c r="F36" s="44">
        <v>0.36499999999999999</v>
      </c>
      <c r="G36" s="44">
        <v>0.36599999999999999</v>
      </c>
      <c r="H36" s="44">
        <v>0.36599999999999999</v>
      </c>
      <c r="I36" s="44">
        <v>0.36699999999999999</v>
      </c>
      <c r="J36" s="44">
        <v>0.36799999999999999</v>
      </c>
      <c r="K36" s="44">
        <v>0.36899999999999999</v>
      </c>
      <c r="L36" s="44">
        <v>0.36899999999999999</v>
      </c>
      <c r="M36" s="44">
        <v>0.37</v>
      </c>
    </row>
    <row r="37" spans="1:13" x14ac:dyDescent="0.25">
      <c r="A37" s="43">
        <v>30</v>
      </c>
      <c r="B37" s="44">
        <v>0.371</v>
      </c>
      <c r="C37" s="44">
        <v>0.372</v>
      </c>
      <c r="D37" s="44">
        <v>0.373</v>
      </c>
      <c r="E37" s="44">
        <v>0.373</v>
      </c>
      <c r="F37" s="44">
        <v>0.374</v>
      </c>
      <c r="G37" s="44">
        <v>0.375</v>
      </c>
      <c r="H37" s="44">
        <v>0.376</v>
      </c>
      <c r="I37" s="44">
        <v>0.377</v>
      </c>
      <c r="J37" s="44">
        <v>0.377</v>
      </c>
      <c r="K37" s="44">
        <v>0.378</v>
      </c>
      <c r="L37" s="44">
        <v>0.379</v>
      </c>
      <c r="M37" s="44">
        <v>0.38</v>
      </c>
    </row>
    <row r="38" spans="1:13" x14ac:dyDescent="0.25">
      <c r="A38" s="43">
        <v>31</v>
      </c>
      <c r="B38" s="44">
        <v>0.38100000000000001</v>
      </c>
      <c r="C38" s="44">
        <v>0.38100000000000001</v>
      </c>
      <c r="D38" s="44">
        <v>0.38200000000000001</v>
      </c>
      <c r="E38" s="44">
        <v>0.38300000000000001</v>
      </c>
      <c r="F38" s="44">
        <v>0.38400000000000001</v>
      </c>
      <c r="G38" s="44">
        <v>0.38500000000000001</v>
      </c>
      <c r="H38" s="44">
        <v>0.38600000000000001</v>
      </c>
      <c r="I38" s="44">
        <v>0.38600000000000001</v>
      </c>
      <c r="J38" s="44">
        <v>0.38700000000000001</v>
      </c>
      <c r="K38" s="44">
        <v>0.38800000000000001</v>
      </c>
      <c r="L38" s="44">
        <v>0.38900000000000001</v>
      </c>
      <c r="M38" s="44">
        <v>0.39</v>
      </c>
    </row>
    <row r="39" spans="1:13" x14ac:dyDescent="0.25">
      <c r="A39" s="43">
        <v>32</v>
      </c>
      <c r="B39" s="44">
        <v>0.39100000000000001</v>
      </c>
      <c r="C39" s="44">
        <v>0.39200000000000002</v>
      </c>
      <c r="D39" s="44">
        <v>0.39200000000000002</v>
      </c>
      <c r="E39" s="44">
        <v>0.39300000000000002</v>
      </c>
      <c r="F39" s="44">
        <v>0.39400000000000002</v>
      </c>
      <c r="G39" s="44">
        <v>0.39500000000000002</v>
      </c>
      <c r="H39" s="44">
        <v>0.39600000000000002</v>
      </c>
      <c r="I39" s="44">
        <v>0.39700000000000002</v>
      </c>
      <c r="J39" s="44">
        <v>0.39800000000000002</v>
      </c>
      <c r="K39" s="44">
        <v>0.39800000000000002</v>
      </c>
      <c r="L39" s="44">
        <v>0.39900000000000002</v>
      </c>
      <c r="M39" s="44">
        <v>0.4</v>
      </c>
    </row>
    <row r="40" spans="1:13" x14ac:dyDescent="0.25">
      <c r="A40" s="43">
        <v>33</v>
      </c>
      <c r="B40" s="44">
        <v>0.40100000000000002</v>
      </c>
      <c r="C40" s="44">
        <v>0.40200000000000002</v>
      </c>
      <c r="D40" s="44">
        <v>0.40300000000000002</v>
      </c>
      <c r="E40" s="44">
        <v>0.40400000000000003</v>
      </c>
      <c r="F40" s="44">
        <v>0.40500000000000003</v>
      </c>
      <c r="G40" s="44">
        <v>0.40600000000000003</v>
      </c>
      <c r="H40" s="44">
        <v>0.40699999999999997</v>
      </c>
      <c r="I40" s="44">
        <v>0.40699999999999997</v>
      </c>
      <c r="J40" s="44">
        <v>0.40799999999999997</v>
      </c>
      <c r="K40" s="44">
        <v>0.40899999999999997</v>
      </c>
      <c r="L40" s="44">
        <v>0.41</v>
      </c>
      <c r="M40" s="44">
        <v>0.41099999999999998</v>
      </c>
    </row>
    <row r="41" spans="1:13" x14ac:dyDescent="0.25">
      <c r="A41" s="43">
        <v>34</v>
      </c>
      <c r="B41" s="44">
        <v>0.41199999999999998</v>
      </c>
      <c r="C41" s="44">
        <v>0.41299999999999998</v>
      </c>
      <c r="D41" s="44">
        <v>0.41399999999999998</v>
      </c>
      <c r="E41" s="44">
        <v>0.41499999999999998</v>
      </c>
      <c r="F41" s="44">
        <v>0.41599999999999998</v>
      </c>
      <c r="G41" s="44">
        <v>0.41699999999999998</v>
      </c>
      <c r="H41" s="44">
        <v>0.41799999999999998</v>
      </c>
      <c r="I41" s="44">
        <v>0.41899999999999998</v>
      </c>
      <c r="J41" s="44">
        <v>0.41899999999999998</v>
      </c>
      <c r="K41" s="44">
        <v>0.42</v>
      </c>
      <c r="L41" s="44">
        <v>0.42099999999999999</v>
      </c>
      <c r="M41" s="44">
        <v>0.42199999999999999</v>
      </c>
    </row>
    <row r="42" spans="1:13" x14ac:dyDescent="0.25">
      <c r="A42" s="43">
        <v>35</v>
      </c>
      <c r="B42" s="44">
        <v>0.42299999999999999</v>
      </c>
      <c r="C42" s="44">
        <v>0.42399999999999999</v>
      </c>
      <c r="D42" s="44">
        <v>0.42499999999999999</v>
      </c>
      <c r="E42" s="44">
        <v>0.42599999999999999</v>
      </c>
      <c r="F42" s="44">
        <v>0.42699999999999999</v>
      </c>
      <c r="G42" s="44">
        <v>0.42799999999999999</v>
      </c>
      <c r="H42" s="44">
        <v>0.42899999999999999</v>
      </c>
      <c r="I42" s="44">
        <v>0.43</v>
      </c>
      <c r="J42" s="44">
        <v>0.43099999999999999</v>
      </c>
      <c r="K42" s="44">
        <v>0.432</v>
      </c>
      <c r="L42" s="44">
        <v>0.433</v>
      </c>
      <c r="M42" s="44">
        <v>0.434</v>
      </c>
    </row>
    <row r="43" spans="1:13" x14ac:dyDescent="0.25">
      <c r="A43" s="43">
        <v>36</v>
      </c>
      <c r="B43" s="44">
        <v>0.435</v>
      </c>
      <c r="C43" s="44">
        <v>0.436</v>
      </c>
      <c r="D43" s="44">
        <v>0.437</v>
      </c>
      <c r="E43" s="44">
        <v>0.438</v>
      </c>
      <c r="F43" s="44">
        <v>0.439</v>
      </c>
      <c r="G43" s="44">
        <v>0.44</v>
      </c>
      <c r="H43" s="44">
        <v>0.441</v>
      </c>
      <c r="I43" s="44">
        <v>0.442</v>
      </c>
      <c r="J43" s="44">
        <v>0.443</v>
      </c>
      <c r="K43" s="44">
        <v>0.44400000000000001</v>
      </c>
      <c r="L43" s="44">
        <v>0.44500000000000001</v>
      </c>
      <c r="M43" s="44">
        <v>0.44600000000000001</v>
      </c>
    </row>
    <row r="44" spans="1:13" x14ac:dyDescent="0.25">
      <c r="A44" s="43">
        <v>37</v>
      </c>
      <c r="B44" s="44">
        <v>0.44700000000000001</v>
      </c>
      <c r="C44" s="44">
        <v>0.44800000000000001</v>
      </c>
      <c r="D44" s="44">
        <v>0.44900000000000001</v>
      </c>
      <c r="E44" s="44">
        <v>0.45</v>
      </c>
      <c r="F44" s="44">
        <v>0.45200000000000001</v>
      </c>
      <c r="G44" s="44">
        <v>0.45300000000000001</v>
      </c>
      <c r="H44" s="44">
        <v>0.45400000000000001</v>
      </c>
      <c r="I44" s="44">
        <v>0.45500000000000002</v>
      </c>
      <c r="J44" s="44">
        <v>0.45600000000000002</v>
      </c>
      <c r="K44" s="44">
        <v>0.45700000000000002</v>
      </c>
      <c r="L44" s="44">
        <v>0.45800000000000002</v>
      </c>
      <c r="M44" s="44">
        <v>0.45900000000000002</v>
      </c>
    </row>
    <row r="45" spans="1:13" x14ac:dyDescent="0.25">
      <c r="A45" s="43">
        <v>38</v>
      </c>
      <c r="B45" s="44">
        <v>0.46</v>
      </c>
      <c r="C45" s="44">
        <v>0.46100000000000002</v>
      </c>
      <c r="D45" s="44">
        <v>0.46200000000000002</v>
      </c>
      <c r="E45" s="44">
        <v>0.46300000000000002</v>
      </c>
      <c r="F45" s="44">
        <v>0.46500000000000002</v>
      </c>
      <c r="G45" s="44">
        <v>0.46600000000000003</v>
      </c>
      <c r="H45" s="44">
        <v>0.46700000000000003</v>
      </c>
      <c r="I45" s="44">
        <v>0.46800000000000003</v>
      </c>
      <c r="J45" s="44">
        <v>0.46899999999999997</v>
      </c>
      <c r="K45" s="44">
        <v>0.47</v>
      </c>
      <c r="L45" s="44">
        <v>0.47099999999999997</v>
      </c>
      <c r="M45" s="44">
        <v>0.47199999999999998</v>
      </c>
    </row>
    <row r="46" spans="1:13" x14ac:dyDescent="0.25">
      <c r="A46" s="43">
        <v>39</v>
      </c>
      <c r="B46" s="44">
        <v>0.47299999999999998</v>
      </c>
      <c r="C46" s="44">
        <v>0.47499999999999998</v>
      </c>
      <c r="D46" s="44">
        <v>0.47599999999999998</v>
      </c>
      <c r="E46" s="44">
        <v>0.47699999999999998</v>
      </c>
      <c r="F46" s="44">
        <v>0.47799999999999998</v>
      </c>
      <c r="G46" s="44">
        <v>0.47899999999999998</v>
      </c>
      <c r="H46" s="44">
        <v>0.48</v>
      </c>
      <c r="I46" s="44">
        <v>0.48199999999999998</v>
      </c>
      <c r="J46" s="44">
        <v>0.48299999999999998</v>
      </c>
      <c r="K46" s="44">
        <v>0.48399999999999999</v>
      </c>
      <c r="L46" s="44">
        <v>0.48499999999999999</v>
      </c>
      <c r="M46" s="44">
        <v>0.48599999999999999</v>
      </c>
    </row>
    <row r="47" spans="1:13" x14ac:dyDescent="0.25">
      <c r="A47" s="43">
        <v>40</v>
      </c>
      <c r="B47" s="44">
        <v>0.48699999999999999</v>
      </c>
      <c r="C47" s="44">
        <v>0.48899999999999999</v>
      </c>
      <c r="D47" s="44">
        <v>0.49</v>
      </c>
      <c r="E47" s="44">
        <v>0.49099999999999999</v>
      </c>
      <c r="F47" s="44">
        <v>0.49199999999999999</v>
      </c>
      <c r="G47" s="44">
        <v>0.49399999999999999</v>
      </c>
      <c r="H47" s="44">
        <v>0.495</v>
      </c>
      <c r="I47" s="44">
        <v>0.496</v>
      </c>
      <c r="J47" s="44">
        <v>0.497</v>
      </c>
      <c r="K47" s="44">
        <v>0.498</v>
      </c>
      <c r="L47" s="44">
        <v>0.5</v>
      </c>
      <c r="M47" s="44">
        <v>0.501</v>
      </c>
    </row>
    <row r="48" spans="1:13" x14ac:dyDescent="0.25">
      <c r="A48" s="43">
        <v>41</v>
      </c>
      <c r="B48" s="44">
        <v>0.502</v>
      </c>
      <c r="C48" s="44">
        <v>0.503</v>
      </c>
      <c r="D48" s="44">
        <v>0.505</v>
      </c>
      <c r="E48" s="44">
        <v>0.50600000000000001</v>
      </c>
      <c r="F48" s="44">
        <v>0.50700000000000001</v>
      </c>
      <c r="G48" s="44">
        <v>0.50800000000000001</v>
      </c>
      <c r="H48" s="44">
        <v>0.51</v>
      </c>
      <c r="I48" s="44">
        <v>0.51100000000000001</v>
      </c>
      <c r="J48" s="44">
        <v>0.51200000000000001</v>
      </c>
      <c r="K48" s="44">
        <v>0.51400000000000001</v>
      </c>
      <c r="L48" s="44">
        <v>0.51500000000000001</v>
      </c>
      <c r="M48" s="44">
        <v>0.51600000000000001</v>
      </c>
    </row>
    <row r="49" spans="1:13" x14ac:dyDescent="0.25">
      <c r="A49" s="43">
        <v>42</v>
      </c>
      <c r="B49" s="44">
        <v>0.51700000000000002</v>
      </c>
      <c r="C49" s="44">
        <v>0.51900000000000002</v>
      </c>
      <c r="D49" s="44">
        <v>0.52</v>
      </c>
      <c r="E49" s="44">
        <v>0.52100000000000002</v>
      </c>
      <c r="F49" s="44">
        <v>0.52300000000000002</v>
      </c>
      <c r="G49" s="44">
        <v>0.52400000000000002</v>
      </c>
      <c r="H49" s="44">
        <v>0.52500000000000002</v>
      </c>
      <c r="I49" s="44">
        <v>0.52700000000000002</v>
      </c>
      <c r="J49" s="44">
        <v>0.52800000000000002</v>
      </c>
      <c r="K49" s="44">
        <v>0.52900000000000003</v>
      </c>
      <c r="L49" s="44">
        <v>0.53100000000000003</v>
      </c>
      <c r="M49" s="44">
        <v>0.53200000000000003</v>
      </c>
    </row>
    <row r="50" spans="1:13" x14ac:dyDescent="0.25">
      <c r="A50" s="43">
        <v>43</v>
      </c>
      <c r="B50" s="44">
        <v>0.53300000000000003</v>
      </c>
      <c r="C50" s="44">
        <v>0.53500000000000003</v>
      </c>
      <c r="D50" s="44">
        <v>0.53600000000000003</v>
      </c>
      <c r="E50" s="44">
        <v>0.53800000000000003</v>
      </c>
      <c r="F50" s="44">
        <v>0.53900000000000003</v>
      </c>
      <c r="G50" s="44">
        <v>0.54</v>
      </c>
      <c r="H50" s="44">
        <v>0.54200000000000004</v>
      </c>
      <c r="I50" s="44">
        <v>0.54300000000000004</v>
      </c>
      <c r="J50" s="44">
        <v>0.54500000000000004</v>
      </c>
      <c r="K50" s="44">
        <v>0.54600000000000004</v>
      </c>
      <c r="L50" s="44">
        <v>0.54700000000000004</v>
      </c>
      <c r="M50" s="44">
        <v>0.54900000000000004</v>
      </c>
    </row>
    <row r="51" spans="1:13" x14ac:dyDescent="0.25">
      <c r="A51" s="43">
        <v>44</v>
      </c>
      <c r="B51" s="44">
        <v>0.55000000000000004</v>
      </c>
      <c r="C51" s="44">
        <v>0.55200000000000005</v>
      </c>
      <c r="D51" s="44">
        <v>0.55300000000000005</v>
      </c>
      <c r="E51" s="44">
        <v>0.55500000000000005</v>
      </c>
      <c r="F51" s="44">
        <v>0.55600000000000005</v>
      </c>
      <c r="G51" s="44">
        <v>0.55800000000000005</v>
      </c>
      <c r="H51" s="44">
        <v>0.55900000000000005</v>
      </c>
      <c r="I51" s="44">
        <v>0.56100000000000005</v>
      </c>
      <c r="J51" s="44">
        <v>0.56200000000000006</v>
      </c>
      <c r="K51" s="44">
        <v>0.56399999999999995</v>
      </c>
      <c r="L51" s="44">
        <v>0.56499999999999995</v>
      </c>
      <c r="M51" s="44">
        <v>0.56699999999999995</v>
      </c>
    </row>
    <row r="52" spans="1:13" x14ac:dyDescent="0.25">
      <c r="A52" s="43">
        <v>45</v>
      </c>
      <c r="B52" s="44">
        <v>0.56799999999999995</v>
      </c>
      <c r="C52" s="44">
        <v>0.56999999999999995</v>
      </c>
      <c r="D52" s="44">
        <v>0.57099999999999995</v>
      </c>
      <c r="E52" s="44">
        <v>0.57299999999999995</v>
      </c>
      <c r="F52" s="44">
        <v>0.57399999999999995</v>
      </c>
      <c r="G52" s="44">
        <v>0.57599999999999996</v>
      </c>
      <c r="H52" s="44">
        <v>0.57699999999999996</v>
      </c>
      <c r="I52" s="44">
        <v>0.57899999999999996</v>
      </c>
      <c r="J52" s="44">
        <v>0.57999999999999996</v>
      </c>
      <c r="K52" s="44">
        <v>0.58199999999999996</v>
      </c>
      <c r="L52" s="44">
        <v>0.58399999999999996</v>
      </c>
      <c r="M52" s="44">
        <v>0.58499999999999996</v>
      </c>
    </row>
    <row r="53" spans="1:13" x14ac:dyDescent="0.25">
      <c r="A53" s="43">
        <v>46</v>
      </c>
      <c r="B53" s="44">
        <v>0.58699999999999997</v>
      </c>
      <c r="C53" s="44">
        <v>0.58799999999999997</v>
      </c>
      <c r="D53" s="44">
        <v>0.59</v>
      </c>
      <c r="E53" s="44">
        <v>0.59199999999999997</v>
      </c>
      <c r="F53" s="44">
        <v>0.59299999999999997</v>
      </c>
      <c r="G53" s="44">
        <v>0.59499999999999997</v>
      </c>
      <c r="H53" s="44">
        <v>0.59599999999999997</v>
      </c>
      <c r="I53" s="44">
        <v>0.59799999999999998</v>
      </c>
      <c r="J53" s="44">
        <v>0.6</v>
      </c>
      <c r="K53" s="44">
        <v>0.60099999999999998</v>
      </c>
      <c r="L53" s="44">
        <v>0.60299999999999998</v>
      </c>
      <c r="M53" s="44">
        <v>0.60499999999999998</v>
      </c>
    </row>
    <row r="54" spans="1:13" x14ac:dyDescent="0.25">
      <c r="A54" s="43">
        <v>47</v>
      </c>
      <c r="B54" s="44">
        <v>0.60599999999999998</v>
      </c>
      <c r="C54" s="44">
        <v>0.60799999999999998</v>
      </c>
      <c r="D54" s="44">
        <v>0.61</v>
      </c>
      <c r="E54" s="44">
        <v>0.61099999999999999</v>
      </c>
      <c r="F54" s="44">
        <v>0.61299999999999999</v>
      </c>
      <c r="G54" s="44">
        <v>0.61499999999999999</v>
      </c>
      <c r="H54" s="44">
        <v>0.61699999999999999</v>
      </c>
      <c r="I54" s="44">
        <v>0.61799999999999999</v>
      </c>
      <c r="J54" s="44">
        <v>0.62</v>
      </c>
      <c r="K54" s="44">
        <v>0.622</v>
      </c>
      <c r="L54" s="44">
        <v>0.623</v>
      </c>
      <c r="M54" s="44">
        <v>0.625</v>
      </c>
    </row>
    <row r="55" spans="1:13" x14ac:dyDescent="0.25">
      <c r="A55" s="43">
        <v>48</v>
      </c>
      <c r="B55" s="44">
        <v>0.627</v>
      </c>
      <c r="C55" s="44">
        <v>0.629</v>
      </c>
      <c r="D55" s="44">
        <v>0.63100000000000001</v>
      </c>
      <c r="E55" s="44">
        <v>0.63200000000000001</v>
      </c>
      <c r="F55" s="44">
        <v>0.63400000000000001</v>
      </c>
      <c r="G55" s="44">
        <v>0.63600000000000001</v>
      </c>
      <c r="H55" s="44">
        <v>0.63800000000000001</v>
      </c>
      <c r="I55" s="44">
        <v>0.64</v>
      </c>
      <c r="J55" s="44">
        <v>0.64100000000000001</v>
      </c>
      <c r="K55" s="44">
        <v>0.64300000000000002</v>
      </c>
      <c r="L55" s="44">
        <v>0.64500000000000002</v>
      </c>
      <c r="M55" s="44">
        <v>0.64700000000000002</v>
      </c>
    </row>
    <row r="56" spans="1:13" x14ac:dyDescent="0.25">
      <c r="A56" s="43">
        <v>49</v>
      </c>
      <c r="B56" s="44">
        <v>0.64900000000000002</v>
      </c>
      <c r="C56" s="44">
        <v>0.65100000000000002</v>
      </c>
      <c r="D56" s="44">
        <v>0.65300000000000002</v>
      </c>
      <c r="E56" s="44">
        <v>0.65400000000000003</v>
      </c>
      <c r="F56" s="44">
        <v>0.65600000000000003</v>
      </c>
      <c r="G56" s="44">
        <v>0.65800000000000003</v>
      </c>
      <c r="H56" s="44">
        <v>0.66</v>
      </c>
      <c r="I56" s="44">
        <v>0.66200000000000003</v>
      </c>
      <c r="J56" s="44">
        <v>0.66400000000000003</v>
      </c>
      <c r="K56" s="44">
        <v>0.66600000000000004</v>
      </c>
      <c r="L56" s="44">
        <v>0.66800000000000004</v>
      </c>
      <c r="M56" s="44">
        <v>0.67</v>
      </c>
    </row>
    <row r="57" spans="1:13" x14ac:dyDescent="0.25">
      <c r="A57" s="43">
        <v>50</v>
      </c>
      <c r="B57" s="44">
        <v>0.67200000000000004</v>
      </c>
      <c r="C57" s="44">
        <v>0.67400000000000004</v>
      </c>
      <c r="D57" s="44">
        <v>0.67600000000000005</v>
      </c>
      <c r="E57" s="44">
        <v>0.67800000000000005</v>
      </c>
      <c r="F57" s="44">
        <v>0.68</v>
      </c>
      <c r="G57" s="44">
        <v>0.68200000000000005</v>
      </c>
      <c r="H57" s="44">
        <v>0.68400000000000005</v>
      </c>
      <c r="I57" s="44">
        <v>0.68600000000000005</v>
      </c>
      <c r="J57" s="44">
        <v>0.68799999999999994</v>
      </c>
      <c r="K57" s="44">
        <v>0.69</v>
      </c>
      <c r="L57" s="44">
        <v>0.69199999999999995</v>
      </c>
      <c r="M57" s="44">
        <v>0.69399999999999995</v>
      </c>
    </row>
    <row r="58" spans="1:13" x14ac:dyDescent="0.25">
      <c r="A58" s="43">
        <v>51</v>
      </c>
      <c r="B58" s="44">
        <v>0.69599999999999995</v>
      </c>
      <c r="C58" s="44">
        <v>0.69799999999999995</v>
      </c>
      <c r="D58" s="44">
        <v>0.70099999999999996</v>
      </c>
      <c r="E58" s="44">
        <v>0.70299999999999996</v>
      </c>
      <c r="F58" s="44">
        <v>0.70499999999999996</v>
      </c>
      <c r="G58" s="44">
        <v>0.70699999999999996</v>
      </c>
      <c r="H58" s="44">
        <v>0.70899999999999996</v>
      </c>
      <c r="I58" s="44">
        <v>0.71099999999999997</v>
      </c>
      <c r="J58" s="44">
        <v>0.71299999999999997</v>
      </c>
      <c r="K58" s="44">
        <v>0.71599999999999997</v>
      </c>
      <c r="L58" s="44">
        <v>0.71799999999999997</v>
      </c>
      <c r="M58" s="44">
        <v>0.72</v>
      </c>
    </row>
    <row r="59" spans="1:13" x14ac:dyDescent="0.25">
      <c r="A59" s="43">
        <v>52</v>
      </c>
      <c r="B59" s="44">
        <v>0.72199999999999998</v>
      </c>
      <c r="C59" s="44">
        <v>0.72399999999999998</v>
      </c>
      <c r="D59" s="44">
        <v>0.72699999999999998</v>
      </c>
      <c r="E59" s="44">
        <v>0.72899999999999998</v>
      </c>
      <c r="F59" s="44">
        <v>0.73099999999999998</v>
      </c>
      <c r="G59" s="44">
        <v>0.73399999999999999</v>
      </c>
      <c r="H59" s="44">
        <v>0.73599999999999999</v>
      </c>
      <c r="I59" s="44">
        <v>0.73799999999999999</v>
      </c>
      <c r="J59" s="44">
        <v>0.74</v>
      </c>
      <c r="K59" s="44">
        <v>0.74299999999999999</v>
      </c>
      <c r="L59" s="44">
        <v>0.745</v>
      </c>
      <c r="M59" s="44">
        <v>0.747</v>
      </c>
    </row>
    <row r="60" spans="1:13" x14ac:dyDescent="0.25">
      <c r="A60" s="43">
        <v>53</v>
      </c>
      <c r="B60" s="44">
        <v>0.75</v>
      </c>
      <c r="C60" s="44">
        <v>0.752</v>
      </c>
      <c r="D60" s="44">
        <v>0.754</v>
      </c>
      <c r="E60" s="44">
        <v>0.75700000000000001</v>
      </c>
      <c r="F60" s="44">
        <v>0.75900000000000001</v>
      </c>
      <c r="G60" s="44">
        <v>0.76200000000000001</v>
      </c>
      <c r="H60" s="44">
        <v>0.76400000000000001</v>
      </c>
      <c r="I60" s="44">
        <v>0.76700000000000002</v>
      </c>
      <c r="J60" s="44">
        <v>0.76900000000000002</v>
      </c>
      <c r="K60" s="44">
        <v>0.77100000000000002</v>
      </c>
      <c r="L60" s="44">
        <v>0.77400000000000002</v>
      </c>
      <c r="M60" s="44">
        <v>0.77600000000000002</v>
      </c>
    </row>
    <row r="61" spans="1:13" x14ac:dyDescent="0.25">
      <c r="A61" s="43">
        <v>54</v>
      </c>
      <c r="B61" s="44">
        <v>0.77900000000000003</v>
      </c>
      <c r="C61" s="44">
        <v>0.78100000000000003</v>
      </c>
      <c r="D61" s="44">
        <v>0.78400000000000003</v>
      </c>
      <c r="E61" s="44">
        <v>0.78700000000000003</v>
      </c>
      <c r="F61" s="44">
        <v>0.78900000000000003</v>
      </c>
      <c r="G61" s="44">
        <v>0.79200000000000004</v>
      </c>
      <c r="H61" s="44">
        <v>0.79400000000000004</v>
      </c>
      <c r="I61" s="44">
        <v>0.79700000000000004</v>
      </c>
      <c r="J61" s="44">
        <v>0.8</v>
      </c>
      <c r="K61" s="44">
        <v>0.80200000000000005</v>
      </c>
      <c r="L61" s="44">
        <v>0.80500000000000005</v>
      </c>
      <c r="M61" s="44">
        <v>0.80700000000000005</v>
      </c>
    </row>
    <row r="62" spans="1:13" x14ac:dyDescent="0.25">
      <c r="A62" s="43">
        <v>55</v>
      </c>
      <c r="B62" s="44">
        <v>0.81</v>
      </c>
      <c r="C62" s="44">
        <v>0.81299999999999994</v>
      </c>
      <c r="D62" s="44">
        <v>0.81599999999999995</v>
      </c>
      <c r="E62" s="44">
        <v>0.81799999999999995</v>
      </c>
      <c r="F62" s="44">
        <v>0.82099999999999995</v>
      </c>
      <c r="G62" s="44">
        <v>0.82399999999999995</v>
      </c>
      <c r="H62" s="44">
        <v>0.82699999999999996</v>
      </c>
      <c r="I62" s="44">
        <v>0.82899999999999996</v>
      </c>
      <c r="J62" s="44">
        <v>0.83199999999999996</v>
      </c>
      <c r="K62" s="44">
        <v>0.83499999999999996</v>
      </c>
      <c r="L62" s="44">
        <v>0.83799999999999997</v>
      </c>
      <c r="M62" s="44">
        <v>0.84</v>
      </c>
    </row>
    <row r="63" spans="1:13" x14ac:dyDescent="0.25">
      <c r="A63" s="43">
        <v>56</v>
      </c>
      <c r="B63" s="44">
        <v>0.84299999999999997</v>
      </c>
      <c r="C63" s="44">
        <v>0.84599999999999997</v>
      </c>
      <c r="D63" s="44">
        <v>0.84899999999999998</v>
      </c>
      <c r="E63" s="44">
        <v>0.85199999999999998</v>
      </c>
      <c r="F63" s="44">
        <v>0.85499999999999998</v>
      </c>
      <c r="G63" s="44">
        <v>0.85799999999999998</v>
      </c>
      <c r="H63" s="44">
        <v>0.86099999999999999</v>
      </c>
      <c r="I63" s="44">
        <v>0.86399999999999999</v>
      </c>
      <c r="J63" s="44">
        <v>0.86699999999999999</v>
      </c>
      <c r="K63" s="44">
        <v>0.87</v>
      </c>
      <c r="L63" s="44">
        <v>0.873</v>
      </c>
      <c r="M63" s="44">
        <v>0.876</v>
      </c>
    </row>
    <row r="64" spans="1:13" x14ac:dyDescent="0.25">
      <c r="A64" s="43">
        <v>57</v>
      </c>
      <c r="B64" s="44">
        <v>0.879</v>
      </c>
      <c r="C64" s="44">
        <v>0.88200000000000001</v>
      </c>
      <c r="D64" s="44">
        <v>0.88500000000000001</v>
      </c>
      <c r="E64" s="44">
        <v>0.88800000000000001</v>
      </c>
      <c r="F64" s="44">
        <v>0.89200000000000002</v>
      </c>
      <c r="G64" s="44">
        <v>0.89500000000000002</v>
      </c>
      <c r="H64" s="44">
        <v>0.89800000000000002</v>
      </c>
      <c r="I64" s="44">
        <v>0.90100000000000002</v>
      </c>
      <c r="J64" s="44">
        <v>0.90400000000000003</v>
      </c>
      <c r="K64" s="44">
        <v>0.90700000000000003</v>
      </c>
      <c r="L64" s="44">
        <v>0.91100000000000003</v>
      </c>
      <c r="M64" s="44">
        <v>0.91400000000000003</v>
      </c>
    </row>
    <row r="65" spans="1:13" x14ac:dyDescent="0.25">
      <c r="A65" s="43">
        <v>58</v>
      </c>
      <c r="B65" s="44">
        <v>0.91700000000000004</v>
      </c>
      <c r="C65" s="44">
        <v>0.92</v>
      </c>
      <c r="D65" s="44">
        <v>0.92400000000000004</v>
      </c>
      <c r="E65" s="44">
        <v>0.92700000000000005</v>
      </c>
      <c r="F65" s="44">
        <v>0.93100000000000005</v>
      </c>
      <c r="G65" s="44">
        <v>0.93400000000000005</v>
      </c>
      <c r="H65" s="44">
        <v>0.93700000000000006</v>
      </c>
      <c r="I65" s="44">
        <v>0.94099999999999995</v>
      </c>
      <c r="J65" s="44">
        <v>0.94399999999999995</v>
      </c>
      <c r="K65" s="44">
        <v>0.94799999999999995</v>
      </c>
      <c r="L65" s="44">
        <v>0.95099999999999996</v>
      </c>
      <c r="M65" s="44">
        <v>0.95399999999999996</v>
      </c>
    </row>
    <row r="66" spans="1:13" x14ac:dyDescent="0.25">
      <c r="A66" s="43">
        <v>59</v>
      </c>
      <c r="B66" s="44">
        <v>0.95799999999999996</v>
      </c>
      <c r="C66" s="44">
        <v>0.96199999999999997</v>
      </c>
      <c r="D66" s="44">
        <v>0.96499999999999997</v>
      </c>
      <c r="E66" s="44">
        <v>0.96899999999999997</v>
      </c>
      <c r="F66" s="44">
        <v>0.97299999999999998</v>
      </c>
      <c r="G66" s="44">
        <v>0.97599999999999998</v>
      </c>
      <c r="H66" s="44">
        <v>0.98</v>
      </c>
      <c r="I66" s="44">
        <v>0.98399999999999999</v>
      </c>
      <c r="J66" s="44">
        <v>0.98699999999999999</v>
      </c>
      <c r="K66" s="44">
        <v>0.99099999999999999</v>
      </c>
      <c r="L66" s="44">
        <v>0.995</v>
      </c>
      <c r="M66" s="44">
        <v>0.998</v>
      </c>
    </row>
    <row r="67" spans="1:13" x14ac:dyDescent="0.25">
      <c r="A67" s="43">
        <v>60</v>
      </c>
      <c r="B67" s="44">
        <v>1</v>
      </c>
      <c r="C67" s="44"/>
      <c r="D67" s="44"/>
      <c r="E67" s="44"/>
      <c r="F67" s="44"/>
      <c r="G67" s="44"/>
      <c r="H67" s="44"/>
      <c r="I67" s="44"/>
      <c r="J67" s="44"/>
      <c r="K67" s="44"/>
      <c r="L67" s="44"/>
      <c r="M67" s="44"/>
    </row>
  </sheetData>
  <sheetProtection algorithmName="SHA-512" hashValue="zG59SFj+xYX1Y1NpypEJeHZRbrfhUhfJGFRV9st5yr9dTgPMt3Mu4IKCzHugk5OV+6c1vGoIh1087RyFISaSpQ==" saltValue="fNaNIUb7w/cM11GkylUqkg==" spinCount="100000" sheet="1" objects="1" scenarios="1"/>
  <conditionalFormatting sqref="A6:A21">
    <cfRule type="expression" dxfId="109" priority="1" stopIfTrue="1">
      <formula>MOD(ROW(),2)=0</formula>
    </cfRule>
    <cfRule type="expression" dxfId="108" priority="2" stopIfTrue="1">
      <formula>MOD(ROW(),2)&lt;&gt;0</formula>
    </cfRule>
  </conditionalFormatting>
  <conditionalFormatting sqref="B6:M21">
    <cfRule type="expression" dxfId="107" priority="3" stopIfTrue="1">
      <formula>MOD(ROW(),2)=0</formula>
    </cfRule>
    <cfRule type="expression" dxfId="106" priority="4" stopIfTrue="1">
      <formula>MOD(ROW(),2)&lt;&gt;0</formula>
    </cfRule>
  </conditionalFormatting>
  <conditionalFormatting sqref="A26:A67">
    <cfRule type="expression" dxfId="105" priority="5" stopIfTrue="1">
      <formula>MOD(ROW(),2)=0</formula>
    </cfRule>
    <cfRule type="expression" dxfId="104" priority="6" stopIfTrue="1">
      <formula>MOD(ROW(),2)&lt;&gt;0</formula>
    </cfRule>
  </conditionalFormatting>
  <conditionalFormatting sqref="B26:M67">
    <cfRule type="expression" dxfId="103" priority="7" stopIfTrue="1">
      <formula>MOD(ROW(),2)=0</formula>
    </cfRule>
    <cfRule type="expression" dxfId="102" priority="8" stopIfTrue="1">
      <formula>MOD(ROW(),2)&lt;&gt;0</formula>
    </cfRule>
  </conditionalFormatting>
  <pageMargins left="0.7" right="0.7" top="0.75" bottom="0.75" header="0.3" footer="0.3"/>
  <tableParts count="1">
    <tablePart r:id="rId1"/>
  </tableParts>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EF29E-3B5F-4540-89DB-616CD29BFB22}">
  <sheetPr codeName="Sheet109"/>
  <dimension ref="A1:M72"/>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Abatement - x-818</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v>2008</v>
      </c>
      <c r="C8" s="46"/>
      <c r="D8" s="46"/>
      <c r="E8" s="46"/>
      <c r="F8" s="46"/>
      <c r="G8" s="46"/>
      <c r="H8" s="46"/>
      <c r="I8" s="46"/>
      <c r="J8" s="46"/>
      <c r="K8" s="46"/>
      <c r="L8" s="46"/>
      <c r="M8" s="46"/>
    </row>
    <row r="9" spans="1:13" x14ac:dyDescent="0.25">
      <c r="A9" s="40" t="s">
        <v>142</v>
      </c>
      <c r="B9" s="46" t="s">
        <v>502</v>
      </c>
      <c r="C9" s="46"/>
      <c r="D9" s="46"/>
      <c r="E9" s="46"/>
      <c r="F9" s="46"/>
      <c r="G9" s="46"/>
      <c r="H9" s="46"/>
      <c r="I9" s="46"/>
      <c r="J9" s="46"/>
      <c r="K9" s="46"/>
      <c r="L9" s="46"/>
      <c r="M9" s="46"/>
    </row>
    <row r="10" spans="1:13" x14ac:dyDescent="0.25">
      <c r="A10" s="40" t="s">
        <v>6</v>
      </c>
      <c r="B10" s="46" t="s">
        <v>507</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504</v>
      </c>
      <c r="C12" s="46"/>
      <c r="D12" s="46"/>
      <c r="E12" s="46"/>
      <c r="F12" s="46"/>
      <c r="G12" s="46"/>
      <c r="H12" s="46"/>
      <c r="I12" s="46"/>
      <c r="J12" s="46"/>
      <c r="K12" s="46"/>
      <c r="L12" s="46"/>
      <c r="M12" s="46"/>
    </row>
    <row r="13" spans="1:13" x14ac:dyDescent="0.25">
      <c r="A13" s="40" t="s">
        <v>538</v>
      </c>
      <c r="B13" s="46">
        <v>2</v>
      </c>
      <c r="C13" s="46"/>
      <c r="D13" s="46"/>
      <c r="E13" s="46"/>
      <c r="F13" s="46"/>
      <c r="G13" s="46"/>
      <c r="H13" s="46"/>
      <c r="I13" s="46"/>
      <c r="J13" s="46"/>
      <c r="K13" s="46"/>
      <c r="L13" s="46"/>
      <c r="M13" s="46"/>
    </row>
    <row r="14" spans="1:13" x14ac:dyDescent="0.25">
      <c r="A14" s="40" t="s">
        <v>146</v>
      </c>
      <c r="B14" s="46">
        <v>818</v>
      </c>
      <c r="C14" s="46"/>
      <c r="D14" s="46"/>
      <c r="E14" s="46"/>
      <c r="F14" s="46"/>
      <c r="G14" s="46"/>
      <c r="H14" s="46"/>
      <c r="I14" s="46"/>
      <c r="J14" s="46"/>
      <c r="K14" s="46"/>
      <c r="L14" s="46"/>
      <c r="M14" s="46"/>
    </row>
    <row r="15" spans="1:13" x14ac:dyDescent="0.25">
      <c r="A15" s="40" t="s">
        <v>539</v>
      </c>
      <c r="B15" s="46" t="s">
        <v>508</v>
      </c>
      <c r="C15" s="46"/>
      <c r="D15" s="46"/>
      <c r="E15" s="46"/>
      <c r="F15" s="46"/>
      <c r="G15" s="46"/>
      <c r="H15" s="46"/>
      <c r="I15" s="46"/>
      <c r="J15" s="46"/>
      <c r="K15" s="46"/>
      <c r="L15" s="46"/>
      <c r="M15" s="46"/>
    </row>
    <row r="16" spans="1:13" x14ac:dyDescent="0.25">
      <c r="A16" s="40" t="s">
        <v>148</v>
      </c>
      <c r="B16" s="46" t="s">
        <v>509</v>
      </c>
      <c r="C16" s="46"/>
      <c r="D16" s="46"/>
      <c r="E16" s="46"/>
      <c r="F16" s="46"/>
      <c r="G16" s="46"/>
      <c r="H16" s="46"/>
      <c r="I16" s="46"/>
      <c r="J16" s="46"/>
      <c r="K16" s="46"/>
      <c r="L16" s="46"/>
      <c r="M16" s="46"/>
    </row>
    <row r="17" spans="1:13" x14ac:dyDescent="0.25">
      <c r="A17" s="41" t="s">
        <v>540</v>
      </c>
      <c r="B17" s="46"/>
      <c r="C17" s="46"/>
      <c r="D17" s="46"/>
      <c r="E17" s="46"/>
      <c r="F17" s="46"/>
      <c r="G17" s="46"/>
      <c r="H17" s="46"/>
      <c r="I17" s="46"/>
      <c r="J17" s="46"/>
      <c r="K17" s="46"/>
      <c r="L17" s="46"/>
      <c r="M17" s="46"/>
    </row>
    <row r="18" spans="1:13" x14ac:dyDescent="0.25">
      <c r="A18" s="40" t="s">
        <v>150</v>
      </c>
      <c r="B18" s="48">
        <v>45138</v>
      </c>
      <c r="C18" s="48"/>
      <c r="D18" s="48"/>
      <c r="E18" s="48"/>
      <c r="F18" s="48"/>
      <c r="G18" s="48"/>
      <c r="H18" s="48"/>
      <c r="I18" s="48"/>
      <c r="J18" s="48"/>
      <c r="K18" s="48"/>
      <c r="L18" s="48"/>
      <c r="M18" s="48"/>
    </row>
    <row r="19" spans="1:13" x14ac:dyDescent="0.25">
      <c r="A19" s="40" t="s">
        <v>151</v>
      </c>
      <c r="B19" s="48">
        <v>45138</v>
      </c>
      <c r="C19" s="48"/>
      <c r="D19" s="48"/>
      <c r="E19" s="48"/>
      <c r="F19" s="48"/>
      <c r="G19" s="48"/>
      <c r="H19" s="48"/>
      <c r="I19" s="48"/>
      <c r="J19" s="48"/>
      <c r="K19" s="48"/>
      <c r="L19" s="48"/>
      <c r="M19" s="48"/>
    </row>
    <row r="20" spans="1:13" x14ac:dyDescent="0.25">
      <c r="A20" s="40" t="s">
        <v>152</v>
      </c>
      <c r="B20" s="46" t="s">
        <v>160</v>
      </c>
      <c r="C20" s="46"/>
      <c r="D20" s="46"/>
      <c r="E20" s="46"/>
      <c r="F20" s="46"/>
      <c r="G20" s="46"/>
      <c r="H20" s="46"/>
      <c r="I20" s="46"/>
      <c r="J20" s="46"/>
      <c r="K20" s="46"/>
      <c r="L20" s="46"/>
      <c r="M20" s="46"/>
    </row>
    <row r="21" spans="1:13" x14ac:dyDescent="0.25">
      <c r="A21" s="40" t="s">
        <v>541</v>
      </c>
      <c r="B21" s="46" t="s">
        <v>76</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5" customFormat="1" ht="13" x14ac:dyDescent="0.25">
      <c r="A26" s="54" t="s">
        <v>581</v>
      </c>
      <c r="B26" s="54">
        <v>0</v>
      </c>
      <c r="C26" s="54">
        <v>1</v>
      </c>
      <c r="D26" s="54">
        <v>2</v>
      </c>
      <c r="E26" s="54">
        <v>3</v>
      </c>
      <c r="F26" s="54">
        <v>4</v>
      </c>
      <c r="G26" s="54">
        <v>5</v>
      </c>
      <c r="H26" s="54">
        <v>6</v>
      </c>
      <c r="I26" s="54">
        <v>7</v>
      </c>
      <c r="J26" s="54">
        <v>8</v>
      </c>
      <c r="K26" s="54">
        <v>9</v>
      </c>
      <c r="L26" s="54">
        <v>10</v>
      </c>
      <c r="M26" s="54">
        <v>11</v>
      </c>
    </row>
    <row r="27" spans="1:13" x14ac:dyDescent="0.25">
      <c r="A27" s="43">
        <v>20</v>
      </c>
      <c r="B27" s="44">
        <v>0.23300000000000001</v>
      </c>
      <c r="C27" s="44">
        <v>0.23400000000000001</v>
      </c>
      <c r="D27" s="44">
        <v>0.23400000000000001</v>
      </c>
      <c r="E27" s="44">
        <v>0.23499999999999999</v>
      </c>
      <c r="F27" s="44">
        <v>0.23499999999999999</v>
      </c>
      <c r="G27" s="44">
        <v>0.23599999999999999</v>
      </c>
      <c r="H27" s="44">
        <v>0.23599999999999999</v>
      </c>
      <c r="I27" s="44">
        <v>0.23699999999999999</v>
      </c>
      <c r="J27" s="44">
        <v>0.23699999999999999</v>
      </c>
      <c r="K27" s="44">
        <v>0.23699999999999999</v>
      </c>
      <c r="L27" s="44">
        <v>0.23799999999999999</v>
      </c>
      <c r="M27" s="44">
        <v>0.23799999999999999</v>
      </c>
    </row>
    <row r="28" spans="1:13" x14ac:dyDescent="0.25">
      <c r="A28" s="43">
        <v>21</v>
      </c>
      <c r="B28" s="44">
        <v>0.23899999999999999</v>
      </c>
      <c r="C28" s="44">
        <v>0.23899999999999999</v>
      </c>
      <c r="D28" s="44">
        <v>0.24</v>
      </c>
      <c r="E28" s="44">
        <v>0.24</v>
      </c>
      <c r="F28" s="44">
        <v>0.24099999999999999</v>
      </c>
      <c r="G28" s="44">
        <v>0.24099999999999999</v>
      </c>
      <c r="H28" s="44">
        <v>0.24199999999999999</v>
      </c>
      <c r="I28" s="44">
        <v>0.24199999999999999</v>
      </c>
      <c r="J28" s="44">
        <v>0.24199999999999999</v>
      </c>
      <c r="K28" s="44">
        <v>0.24299999999999999</v>
      </c>
      <c r="L28" s="44">
        <v>0.24299999999999999</v>
      </c>
      <c r="M28" s="44">
        <v>0.24399999999999999</v>
      </c>
    </row>
    <row r="29" spans="1:13" x14ac:dyDescent="0.25">
      <c r="A29" s="43">
        <v>22</v>
      </c>
      <c r="B29" s="44">
        <v>0.24399999999999999</v>
      </c>
      <c r="C29" s="44">
        <v>0.245</v>
      </c>
      <c r="D29" s="44">
        <v>0.245</v>
      </c>
      <c r="E29" s="44">
        <v>0.246</v>
      </c>
      <c r="F29" s="44">
        <v>0.246</v>
      </c>
      <c r="G29" s="44">
        <v>0.247</v>
      </c>
      <c r="H29" s="44">
        <v>0.247</v>
      </c>
      <c r="I29" s="44">
        <v>0.248</v>
      </c>
      <c r="J29" s="44">
        <v>0.248</v>
      </c>
      <c r="K29" s="44">
        <v>0.249</v>
      </c>
      <c r="L29" s="44">
        <v>0.249</v>
      </c>
      <c r="M29" s="44">
        <v>0.25</v>
      </c>
    </row>
    <row r="30" spans="1:13" x14ac:dyDescent="0.25">
      <c r="A30" s="43">
        <v>23</v>
      </c>
      <c r="B30" s="44">
        <v>0.25</v>
      </c>
      <c r="C30" s="44">
        <v>0.251</v>
      </c>
      <c r="D30" s="44">
        <v>0.251</v>
      </c>
      <c r="E30" s="44">
        <v>0.252</v>
      </c>
      <c r="F30" s="44">
        <v>0.252</v>
      </c>
      <c r="G30" s="44">
        <v>0.252</v>
      </c>
      <c r="H30" s="44">
        <v>0.253</v>
      </c>
      <c r="I30" s="44">
        <v>0.253</v>
      </c>
      <c r="J30" s="44">
        <v>0.254</v>
      </c>
      <c r="K30" s="44">
        <v>0.254</v>
      </c>
      <c r="L30" s="44">
        <v>0.255</v>
      </c>
      <c r="M30" s="44">
        <v>0.255</v>
      </c>
    </row>
    <row r="31" spans="1:13" x14ac:dyDescent="0.25">
      <c r="A31" s="43">
        <v>24</v>
      </c>
      <c r="B31" s="44">
        <v>0.25600000000000001</v>
      </c>
      <c r="C31" s="44">
        <v>0.25600000000000001</v>
      </c>
      <c r="D31" s="44">
        <v>0.25700000000000001</v>
      </c>
      <c r="E31" s="44">
        <v>0.25700000000000001</v>
      </c>
      <c r="F31" s="44">
        <v>0.25800000000000001</v>
      </c>
      <c r="G31" s="44">
        <v>0.25800000000000001</v>
      </c>
      <c r="H31" s="44">
        <v>0.25900000000000001</v>
      </c>
      <c r="I31" s="44">
        <v>0.25900000000000001</v>
      </c>
      <c r="J31" s="44">
        <v>0.26</v>
      </c>
      <c r="K31" s="44">
        <v>0.26100000000000001</v>
      </c>
      <c r="L31" s="44">
        <v>0.26100000000000001</v>
      </c>
      <c r="M31" s="44">
        <v>0.26200000000000001</v>
      </c>
    </row>
    <row r="32" spans="1:13" x14ac:dyDescent="0.25">
      <c r="A32" s="43">
        <v>25</v>
      </c>
      <c r="B32" s="44">
        <v>0.26200000000000001</v>
      </c>
      <c r="C32" s="44">
        <v>0.26300000000000001</v>
      </c>
      <c r="D32" s="44">
        <v>0.26300000000000001</v>
      </c>
      <c r="E32" s="44">
        <v>0.26400000000000001</v>
      </c>
      <c r="F32" s="44">
        <v>0.26400000000000001</v>
      </c>
      <c r="G32" s="44">
        <v>0.26500000000000001</v>
      </c>
      <c r="H32" s="44">
        <v>0.26500000000000001</v>
      </c>
      <c r="I32" s="44">
        <v>0.26600000000000001</v>
      </c>
      <c r="J32" s="44">
        <v>0.26600000000000001</v>
      </c>
      <c r="K32" s="44">
        <v>0.26700000000000002</v>
      </c>
      <c r="L32" s="44">
        <v>0.26700000000000002</v>
      </c>
      <c r="M32" s="44">
        <v>0.26800000000000002</v>
      </c>
    </row>
    <row r="33" spans="1:13" x14ac:dyDescent="0.25">
      <c r="A33" s="43">
        <v>26</v>
      </c>
      <c r="B33" s="44">
        <v>0.26800000000000002</v>
      </c>
      <c r="C33" s="44">
        <v>0.26900000000000002</v>
      </c>
      <c r="D33" s="44">
        <v>0.26900000000000002</v>
      </c>
      <c r="E33" s="44">
        <v>0.27</v>
      </c>
      <c r="F33" s="44">
        <v>0.27100000000000002</v>
      </c>
      <c r="G33" s="44">
        <v>0.27100000000000002</v>
      </c>
      <c r="H33" s="44">
        <v>0.27200000000000002</v>
      </c>
      <c r="I33" s="44">
        <v>0.27200000000000002</v>
      </c>
      <c r="J33" s="44">
        <v>0.27300000000000002</v>
      </c>
      <c r="K33" s="44">
        <v>0.27300000000000002</v>
      </c>
      <c r="L33" s="44">
        <v>0.27400000000000002</v>
      </c>
      <c r="M33" s="44">
        <v>0.27400000000000002</v>
      </c>
    </row>
    <row r="34" spans="1:13" x14ac:dyDescent="0.25">
      <c r="A34" s="43">
        <v>27</v>
      </c>
      <c r="B34" s="44">
        <v>0.27500000000000002</v>
      </c>
      <c r="C34" s="44">
        <v>0.27500000000000002</v>
      </c>
      <c r="D34" s="44">
        <v>0.27600000000000002</v>
      </c>
      <c r="E34" s="44">
        <v>0.27700000000000002</v>
      </c>
      <c r="F34" s="44">
        <v>0.27700000000000002</v>
      </c>
      <c r="G34" s="44">
        <v>0.27800000000000002</v>
      </c>
      <c r="H34" s="44">
        <v>0.27800000000000002</v>
      </c>
      <c r="I34" s="44">
        <v>0.27900000000000003</v>
      </c>
      <c r="J34" s="44">
        <v>0.27900000000000003</v>
      </c>
      <c r="K34" s="44">
        <v>0.28000000000000003</v>
      </c>
      <c r="L34" s="44">
        <v>0.28100000000000003</v>
      </c>
      <c r="M34" s="44">
        <v>0.28100000000000003</v>
      </c>
    </row>
    <row r="35" spans="1:13" x14ac:dyDescent="0.25">
      <c r="A35" s="43">
        <v>28</v>
      </c>
      <c r="B35" s="44">
        <v>0.28199999999999997</v>
      </c>
      <c r="C35" s="44">
        <v>0.28199999999999997</v>
      </c>
      <c r="D35" s="44">
        <v>0.28299999999999997</v>
      </c>
      <c r="E35" s="44">
        <v>0.28299999999999997</v>
      </c>
      <c r="F35" s="44">
        <v>0.28399999999999997</v>
      </c>
      <c r="G35" s="44">
        <v>0.28499999999999998</v>
      </c>
      <c r="H35" s="44">
        <v>0.28499999999999998</v>
      </c>
      <c r="I35" s="44">
        <v>0.28599999999999998</v>
      </c>
      <c r="J35" s="44">
        <v>0.28599999999999998</v>
      </c>
      <c r="K35" s="44">
        <v>0.28699999999999998</v>
      </c>
      <c r="L35" s="44">
        <v>0.28799999999999998</v>
      </c>
      <c r="M35" s="44">
        <v>0.28799999999999998</v>
      </c>
    </row>
    <row r="36" spans="1:13" x14ac:dyDescent="0.25">
      <c r="A36" s="43">
        <v>29</v>
      </c>
      <c r="B36" s="44">
        <v>0.28899999999999998</v>
      </c>
      <c r="C36" s="44">
        <v>0.28899999999999998</v>
      </c>
      <c r="D36" s="44">
        <v>0.28999999999999998</v>
      </c>
      <c r="E36" s="44">
        <v>0.29099999999999998</v>
      </c>
      <c r="F36" s="44">
        <v>0.29099999999999998</v>
      </c>
      <c r="G36" s="44">
        <v>0.29199999999999998</v>
      </c>
      <c r="H36" s="44">
        <v>0.29199999999999998</v>
      </c>
      <c r="I36" s="44">
        <v>0.29299999999999998</v>
      </c>
      <c r="J36" s="44">
        <v>0.29399999999999998</v>
      </c>
      <c r="K36" s="44">
        <v>0.29399999999999998</v>
      </c>
      <c r="L36" s="44">
        <v>0.29499999999999998</v>
      </c>
      <c r="M36" s="44">
        <v>0.29499999999999998</v>
      </c>
    </row>
    <row r="37" spans="1:13" x14ac:dyDescent="0.25">
      <c r="A37" s="43">
        <v>30</v>
      </c>
      <c r="B37" s="44">
        <v>0.29599999999999999</v>
      </c>
      <c r="C37" s="44">
        <v>0.29699999999999999</v>
      </c>
      <c r="D37" s="44">
        <v>0.29699999999999999</v>
      </c>
      <c r="E37" s="44">
        <v>0.29799999999999999</v>
      </c>
      <c r="F37" s="44">
        <v>0.29899999999999999</v>
      </c>
      <c r="G37" s="44">
        <v>0.29899999999999999</v>
      </c>
      <c r="H37" s="44">
        <v>0.3</v>
      </c>
      <c r="I37" s="44">
        <v>0.3</v>
      </c>
      <c r="J37" s="44">
        <v>0.30099999999999999</v>
      </c>
      <c r="K37" s="44">
        <v>0.30199999999999999</v>
      </c>
      <c r="L37" s="44">
        <v>0.30199999999999999</v>
      </c>
      <c r="M37" s="44">
        <v>0.30299999999999999</v>
      </c>
    </row>
    <row r="38" spans="1:13" x14ac:dyDescent="0.25">
      <c r="A38" s="43">
        <v>31</v>
      </c>
      <c r="B38" s="44">
        <v>0.30399999999999999</v>
      </c>
      <c r="C38" s="44">
        <v>0.30399999999999999</v>
      </c>
      <c r="D38" s="44">
        <v>0.30499999999999999</v>
      </c>
      <c r="E38" s="44">
        <v>0.30599999999999999</v>
      </c>
      <c r="F38" s="44">
        <v>0.30599999999999999</v>
      </c>
      <c r="G38" s="44">
        <v>0.307</v>
      </c>
      <c r="H38" s="44">
        <v>0.307</v>
      </c>
      <c r="I38" s="44">
        <v>0.308</v>
      </c>
      <c r="J38" s="44">
        <v>0.309</v>
      </c>
      <c r="K38" s="44">
        <v>0.309</v>
      </c>
      <c r="L38" s="44">
        <v>0.31</v>
      </c>
      <c r="M38" s="44">
        <v>0.311</v>
      </c>
    </row>
    <row r="39" spans="1:13" x14ac:dyDescent="0.25">
      <c r="A39" s="43">
        <v>32</v>
      </c>
      <c r="B39" s="44">
        <v>0.311</v>
      </c>
      <c r="C39" s="44">
        <v>0.312</v>
      </c>
      <c r="D39" s="44">
        <v>0.313</v>
      </c>
      <c r="E39" s="44">
        <v>0.313</v>
      </c>
      <c r="F39" s="44">
        <v>0.314</v>
      </c>
      <c r="G39" s="44">
        <v>0.315</v>
      </c>
      <c r="H39" s="44">
        <v>0.315</v>
      </c>
      <c r="I39" s="44">
        <v>0.316</v>
      </c>
      <c r="J39" s="44">
        <v>0.317</v>
      </c>
      <c r="K39" s="44">
        <v>0.318</v>
      </c>
      <c r="L39" s="44">
        <v>0.318</v>
      </c>
      <c r="M39" s="44">
        <v>0.31900000000000001</v>
      </c>
    </row>
    <row r="40" spans="1:13" x14ac:dyDescent="0.25">
      <c r="A40" s="43">
        <v>33</v>
      </c>
      <c r="B40" s="44">
        <v>0.32</v>
      </c>
      <c r="C40" s="44">
        <v>0.32</v>
      </c>
      <c r="D40" s="44">
        <v>0.32100000000000001</v>
      </c>
      <c r="E40" s="44">
        <v>0.32200000000000001</v>
      </c>
      <c r="F40" s="44">
        <v>0.32200000000000001</v>
      </c>
      <c r="G40" s="44">
        <v>0.32300000000000001</v>
      </c>
      <c r="H40" s="44">
        <v>0.32400000000000001</v>
      </c>
      <c r="I40" s="44">
        <v>0.32500000000000001</v>
      </c>
      <c r="J40" s="44">
        <v>0.32500000000000001</v>
      </c>
      <c r="K40" s="44">
        <v>0.32600000000000001</v>
      </c>
      <c r="L40" s="44">
        <v>0.32700000000000001</v>
      </c>
      <c r="M40" s="44">
        <v>0.32700000000000001</v>
      </c>
    </row>
    <row r="41" spans="1:13" x14ac:dyDescent="0.25">
      <c r="A41" s="43">
        <v>34</v>
      </c>
      <c r="B41" s="44">
        <v>0.32800000000000001</v>
      </c>
      <c r="C41" s="44">
        <v>0.32900000000000001</v>
      </c>
      <c r="D41" s="44">
        <v>0.33</v>
      </c>
      <c r="E41" s="44">
        <v>0.33</v>
      </c>
      <c r="F41" s="44">
        <v>0.33100000000000002</v>
      </c>
      <c r="G41" s="44">
        <v>0.33200000000000002</v>
      </c>
      <c r="H41" s="44">
        <v>0.33200000000000002</v>
      </c>
      <c r="I41" s="44">
        <v>0.33300000000000002</v>
      </c>
      <c r="J41" s="44">
        <v>0.33400000000000002</v>
      </c>
      <c r="K41" s="44">
        <v>0.33500000000000002</v>
      </c>
      <c r="L41" s="44">
        <v>0.33500000000000002</v>
      </c>
      <c r="M41" s="44">
        <v>0.33600000000000002</v>
      </c>
    </row>
    <row r="42" spans="1:13" x14ac:dyDescent="0.25">
      <c r="A42" s="43">
        <v>35</v>
      </c>
      <c r="B42" s="44">
        <v>0.33700000000000002</v>
      </c>
      <c r="C42" s="44">
        <v>0.33800000000000002</v>
      </c>
      <c r="D42" s="44">
        <v>0.33800000000000002</v>
      </c>
      <c r="E42" s="44">
        <v>0.33900000000000002</v>
      </c>
      <c r="F42" s="44">
        <v>0.34</v>
      </c>
      <c r="G42" s="44">
        <v>0.34100000000000003</v>
      </c>
      <c r="H42" s="44">
        <v>0.34100000000000003</v>
      </c>
      <c r="I42" s="44">
        <v>0.34200000000000003</v>
      </c>
      <c r="J42" s="44">
        <v>0.34300000000000003</v>
      </c>
      <c r="K42" s="44">
        <v>0.34399999999999997</v>
      </c>
      <c r="L42" s="44">
        <v>0.34499999999999997</v>
      </c>
      <c r="M42" s="44">
        <v>0.34499999999999997</v>
      </c>
    </row>
    <row r="43" spans="1:13" x14ac:dyDescent="0.25">
      <c r="A43" s="43">
        <v>36</v>
      </c>
      <c r="B43" s="44">
        <v>0.34599999999999997</v>
      </c>
      <c r="C43" s="44">
        <v>0.34699999999999998</v>
      </c>
      <c r="D43" s="44">
        <v>0.34799999999999998</v>
      </c>
      <c r="E43" s="44">
        <v>0.34799999999999998</v>
      </c>
      <c r="F43" s="44">
        <v>0.34899999999999998</v>
      </c>
      <c r="G43" s="44">
        <v>0.35</v>
      </c>
      <c r="H43" s="44">
        <v>0.35099999999999998</v>
      </c>
      <c r="I43" s="44">
        <v>0.35199999999999998</v>
      </c>
      <c r="J43" s="44">
        <v>0.35199999999999998</v>
      </c>
      <c r="K43" s="44">
        <v>0.35299999999999998</v>
      </c>
      <c r="L43" s="44">
        <v>0.35399999999999998</v>
      </c>
      <c r="M43" s="44">
        <v>0.35499999999999998</v>
      </c>
    </row>
    <row r="44" spans="1:13" x14ac:dyDescent="0.25">
      <c r="A44" s="43">
        <v>37</v>
      </c>
      <c r="B44" s="44">
        <v>0.35599999999999998</v>
      </c>
      <c r="C44" s="44">
        <v>0.35599999999999998</v>
      </c>
      <c r="D44" s="44">
        <v>0.35699999999999998</v>
      </c>
      <c r="E44" s="44">
        <v>0.35799999999999998</v>
      </c>
      <c r="F44" s="44">
        <v>0.35899999999999999</v>
      </c>
      <c r="G44" s="44">
        <v>0.36</v>
      </c>
      <c r="H44" s="44">
        <v>0.36099999999999999</v>
      </c>
      <c r="I44" s="44">
        <v>0.36099999999999999</v>
      </c>
      <c r="J44" s="44">
        <v>0.36199999999999999</v>
      </c>
      <c r="K44" s="44">
        <v>0.36299999999999999</v>
      </c>
      <c r="L44" s="44">
        <v>0.36399999999999999</v>
      </c>
      <c r="M44" s="44">
        <v>0.36499999999999999</v>
      </c>
    </row>
    <row r="45" spans="1:13" x14ac:dyDescent="0.25">
      <c r="A45" s="43">
        <v>38</v>
      </c>
      <c r="B45" s="44">
        <v>0.36599999999999999</v>
      </c>
      <c r="C45" s="44">
        <v>0.36699999999999999</v>
      </c>
      <c r="D45" s="44">
        <v>0.36699999999999999</v>
      </c>
      <c r="E45" s="44">
        <v>0.36799999999999999</v>
      </c>
      <c r="F45" s="44">
        <v>0.36899999999999999</v>
      </c>
      <c r="G45" s="44">
        <v>0.37</v>
      </c>
      <c r="H45" s="44">
        <v>0.371</v>
      </c>
      <c r="I45" s="44">
        <v>0.372</v>
      </c>
      <c r="J45" s="44">
        <v>0.373</v>
      </c>
      <c r="K45" s="44">
        <v>0.373</v>
      </c>
      <c r="L45" s="44">
        <v>0.374</v>
      </c>
      <c r="M45" s="44">
        <v>0.375</v>
      </c>
    </row>
    <row r="46" spans="1:13" x14ac:dyDescent="0.25">
      <c r="A46" s="43">
        <v>39</v>
      </c>
      <c r="B46" s="44">
        <v>0.376</v>
      </c>
      <c r="C46" s="44">
        <v>0.377</v>
      </c>
      <c r="D46" s="44">
        <v>0.378</v>
      </c>
      <c r="E46" s="44">
        <v>0.379</v>
      </c>
      <c r="F46" s="44">
        <v>0.38</v>
      </c>
      <c r="G46" s="44">
        <v>0.38100000000000001</v>
      </c>
      <c r="H46" s="44">
        <v>0.38200000000000001</v>
      </c>
      <c r="I46" s="44">
        <v>0.38200000000000001</v>
      </c>
      <c r="J46" s="44">
        <v>0.38300000000000001</v>
      </c>
      <c r="K46" s="44">
        <v>0.38400000000000001</v>
      </c>
      <c r="L46" s="44">
        <v>0.38500000000000001</v>
      </c>
      <c r="M46" s="44">
        <v>0.38600000000000001</v>
      </c>
    </row>
    <row r="47" spans="1:13" x14ac:dyDescent="0.25">
      <c r="A47" s="43">
        <v>40</v>
      </c>
      <c r="B47" s="44">
        <v>0.38700000000000001</v>
      </c>
      <c r="C47" s="44">
        <v>0.38800000000000001</v>
      </c>
      <c r="D47" s="44">
        <v>0.38900000000000001</v>
      </c>
      <c r="E47" s="44">
        <v>0.39</v>
      </c>
      <c r="F47" s="44">
        <v>0.39100000000000001</v>
      </c>
      <c r="G47" s="44">
        <v>0.39200000000000002</v>
      </c>
      <c r="H47" s="44">
        <v>0.39300000000000002</v>
      </c>
      <c r="I47" s="44">
        <v>0.39400000000000002</v>
      </c>
      <c r="J47" s="44">
        <v>0.39500000000000002</v>
      </c>
      <c r="K47" s="44">
        <v>0.39600000000000002</v>
      </c>
      <c r="L47" s="44">
        <v>0.39600000000000002</v>
      </c>
      <c r="M47" s="44">
        <v>0.39700000000000002</v>
      </c>
    </row>
    <row r="48" spans="1:13" x14ac:dyDescent="0.25">
      <c r="A48" s="43">
        <v>41</v>
      </c>
      <c r="B48" s="44">
        <v>0.39800000000000002</v>
      </c>
      <c r="C48" s="44">
        <v>0.39900000000000002</v>
      </c>
      <c r="D48" s="44">
        <v>0.4</v>
      </c>
      <c r="E48" s="44">
        <v>0.40100000000000002</v>
      </c>
      <c r="F48" s="44">
        <v>0.40200000000000002</v>
      </c>
      <c r="G48" s="44">
        <v>0.40300000000000002</v>
      </c>
      <c r="H48" s="44">
        <v>0.40400000000000003</v>
      </c>
      <c r="I48" s="44">
        <v>0.40500000000000003</v>
      </c>
      <c r="J48" s="44">
        <v>0.40600000000000003</v>
      </c>
      <c r="K48" s="44">
        <v>0.40699999999999997</v>
      </c>
      <c r="L48" s="44">
        <v>0.40799999999999997</v>
      </c>
      <c r="M48" s="44">
        <v>0.40899999999999997</v>
      </c>
    </row>
    <row r="49" spans="1:13" x14ac:dyDescent="0.25">
      <c r="A49" s="43">
        <v>42</v>
      </c>
      <c r="B49" s="44">
        <v>0.41</v>
      </c>
      <c r="C49" s="44">
        <v>0.41099999999999998</v>
      </c>
      <c r="D49" s="44">
        <v>0.41199999999999998</v>
      </c>
      <c r="E49" s="44">
        <v>0.41299999999999998</v>
      </c>
      <c r="F49" s="44">
        <v>0.41399999999999998</v>
      </c>
      <c r="G49" s="44">
        <v>0.41599999999999998</v>
      </c>
      <c r="H49" s="44">
        <v>0.41699999999999998</v>
      </c>
      <c r="I49" s="44">
        <v>0.41799999999999998</v>
      </c>
      <c r="J49" s="44">
        <v>0.41899999999999998</v>
      </c>
      <c r="K49" s="44">
        <v>0.42</v>
      </c>
      <c r="L49" s="44">
        <v>0.42099999999999999</v>
      </c>
      <c r="M49" s="44">
        <v>0.42199999999999999</v>
      </c>
    </row>
    <row r="50" spans="1:13" x14ac:dyDescent="0.25">
      <c r="A50" s="43">
        <v>43</v>
      </c>
      <c r="B50" s="44">
        <v>0.42299999999999999</v>
      </c>
      <c r="C50" s="44">
        <v>0.42399999999999999</v>
      </c>
      <c r="D50" s="44">
        <v>0.42499999999999999</v>
      </c>
      <c r="E50" s="44">
        <v>0.42599999999999999</v>
      </c>
      <c r="F50" s="44">
        <v>0.42699999999999999</v>
      </c>
      <c r="G50" s="44">
        <v>0.42799999999999999</v>
      </c>
      <c r="H50" s="44">
        <v>0.42899999999999999</v>
      </c>
      <c r="I50" s="44">
        <v>0.43</v>
      </c>
      <c r="J50" s="44">
        <v>0.432</v>
      </c>
      <c r="K50" s="44">
        <v>0.433</v>
      </c>
      <c r="L50" s="44">
        <v>0.434</v>
      </c>
      <c r="M50" s="44">
        <v>0.435</v>
      </c>
    </row>
    <row r="51" spans="1:13" x14ac:dyDescent="0.25">
      <c r="A51" s="43">
        <v>44</v>
      </c>
      <c r="B51" s="44">
        <v>0.436</v>
      </c>
      <c r="C51" s="44">
        <v>0.437</v>
      </c>
      <c r="D51" s="44">
        <v>0.438</v>
      </c>
      <c r="E51" s="44">
        <v>0.439</v>
      </c>
      <c r="F51" s="44">
        <v>0.441</v>
      </c>
      <c r="G51" s="44">
        <v>0.442</v>
      </c>
      <c r="H51" s="44">
        <v>0.443</v>
      </c>
      <c r="I51" s="44">
        <v>0.44400000000000001</v>
      </c>
      <c r="J51" s="44">
        <v>0.44500000000000001</v>
      </c>
      <c r="K51" s="44">
        <v>0.44600000000000001</v>
      </c>
      <c r="L51" s="44">
        <v>0.44700000000000001</v>
      </c>
      <c r="M51" s="44">
        <v>0.44900000000000001</v>
      </c>
    </row>
    <row r="52" spans="1:13" x14ac:dyDescent="0.25">
      <c r="A52" s="43">
        <v>45</v>
      </c>
      <c r="B52" s="44">
        <v>0.45</v>
      </c>
      <c r="C52" s="44">
        <v>0.45100000000000001</v>
      </c>
      <c r="D52" s="44">
        <v>0.45200000000000001</v>
      </c>
      <c r="E52" s="44">
        <v>0.45300000000000001</v>
      </c>
      <c r="F52" s="44">
        <v>0.45500000000000002</v>
      </c>
      <c r="G52" s="44">
        <v>0.45600000000000002</v>
      </c>
      <c r="H52" s="44">
        <v>0.45700000000000002</v>
      </c>
      <c r="I52" s="44">
        <v>0.45800000000000002</v>
      </c>
      <c r="J52" s="44">
        <v>0.45900000000000002</v>
      </c>
      <c r="K52" s="44">
        <v>0.46100000000000002</v>
      </c>
      <c r="L52" s="44">
        <v>0.46200000000000002</v>
      </c>
      <c r="M52" s="44">
        <v>0.46300000000000002</v>
      </c>
    </row>
    <row r="53" spans="1:13" x14ac:dyDescent="0.25">
      <c r="A53" s="43">
        <v>46</v>
      </c>
      <c r="B53" s="44">
        <v>0.46400000000000002</v>
      </c>
      <c r="C53" s="44">
        <v>0.46500000000000002</v>
      </c>
      <c r="D53" s="44">
        <v>0.46700000000000003</v>
      </c>
      <c r="E53" s="44">
        <v>0.46800000000000003</v>
      </c>
      <c r="F53" s="44">
        <v>0.46899999999999997</v>
      </c>
      <c r="G53" s="44">
        <v>0.47099999999999997</v>
      </c>
      <c r="H53" s="44">
        <v>0.47199999999999998</v>
      </c>
      <c r="I53" s="44">
        <v>0.47299999999999998</v>
      </c>
      <c r="J53" s="44">
        <v>0.47399999999999998</v>
      </c>
      <c r="K53" s="44">
        <v>0.47599999999999998</v>
      </c>
      <c r="L53" s="44">
        <v>0.47699999999999998</v>
      </c>
      <c r="M53" s="44">
        <v>0.47799999999999998</v>
      </c>
    </row>
    <row r="54" spans="1:13" x14ac:dyDescent="0.25">
      <c r="A54" s="43">
        <v>47</v>
      </c>
      <c r="B54" s="44">
        <v>0.47899999999999998</v>
      </c>
      <c r="C54" s="44">
        <v>0.48099999999999998</v>
      </c>
      <c r="D54" s="44">
        <v>0.48199999999999998</v>
      </c>
      <c r="E54" s="44">
        <v>0.48299999999999998</v>
      </c>
      <c r="F54" s="44">
        <v>0.48499999999999999</v>
      </c>
      <c r="G54" s="44">
        <v>0.48599999999999999</v>
      </c>
      <c r="H54" s="44">
        <v>0.48699999999999999</v>
      </c>
      <c r="I54" s="44">
        <v>0.48899999999999999</v>
      </c>
      <c r="J54" s="44">
        <v>0.49</v>
      </c>
      <c r="K54" s="44">
        <v>0.49099999999999999</v>
      </c>
      <c r="L54" s="44">
        <v>0.49299999999999999</v>
      </c>
      <c r="M54" s="44">
        <v>0.49399999999999999</v>
      </c>
    </row>
    <row r="55" spans="1:13" x14ac:dyDescent="0.25">
      <c r="A55" s="43">
        <v>48</v>
      </c>
      <c r="B55" s="44">
        <v>0.496</v>
      </c>
      <c r="C55" s="44">
        <v>0.497</v>
      </c>
      <c r="D55" s="44">
        <v>0.498</v>
      </c>
      <c r="E55" s="44">
        <v>0.5</v>
      </c>
      <c r="F55" s="44">
        <v>0.501</v>
      </c>
      <c r="G55" s="44">
        <v>0.503</v>
      </c>
      <c r="H55" s="44">
        <v>0.504</v>
      </c>
      <c r="I55" s="44">
        <v>0.505</v>
      </c>
      <c r="J55" s="44">
        <v>0.50700000000000001</v>
      </c>
      <c r="K55" s="44">
        <v>0.50800000000000001</v>
      </c>
      <c r="L55" s="44">
        <v>0.51</v>
      </c>
      <c r="M55" s="44">
        <v>0.51100000000000001</v>
      </c>
    </row>
    <row r="56" spans="1:13" x14ac:dyDescent="0.25">
      <c r="A56" s="43">
        <v>49</v>
      </c>
      <c r="B56" s="44">
        <v>0.51200000000000001</v>
      </c>
      <c r="C56" s="44">
        <v>0.51400000000000001</v>
      </c>
      <c r="D56" s="44">
        <v>0.51500000000000001</v>
      </c>
      <c r="E56" s="44">
        <v>0.51700000000000002</v>
      </c>
      <c r="F56" s="44">
        <v>0.51800000000000002</v>
      </c>
      <c r="G56" s="44">
        <v>0.52</v>
      </c>
      <c r="H56" s="44">
        <v>0.52100000000000002</v>
      </c>
      <c r="I56" s="44">
        <v>0.52300000000000002</v>
      </c>
      <c r="J56" s="44">
        <v>0.52400000000000002</v>
      </c>
      <c r="K56" s="44">
        <v>0.52600000000000002</v>
      </c>
      <c r="L56" s="44">
        <v>0.52700000000000002</v>
      </c>
      <c r="M56" s="44">
        <v>0.52900000000000003</v>
      </c>
    </row>
    <row r="57" spans="1:13" x14ac:dyDescent="0.25">
      <c r="A57" s="43">
        <v>50</v>
      </c>
      <c r="B57" s="44">
        <v>0.53</v>
      </c>
      <c r="C57" s="44">
        <v>0.53200000000000003</v>
      </c>
      <c r="D57" s="44">
        <v>0.53400000000000003</v>
      </c>
      <c r="E57" s="44">
        <v>0.53500000000000003</v>
      </c>
      <c r="F57" s="44">
        <v>0.53700000000000003</v>
      </c>
      <c r="G57" s="44">
        <v>0.53800000000000003</v>
      </c>
      <c r="H57" s="44">
        <v>0.54</v>
      </c>
      <c r="I57" s="44">
        <v>0.54100000000000004</v>
      </c>
      <c r="J57" s="44">
        <v>0.54300000000000004</v>
      </c>
      <c r="K57" s="44">
        <v>0.54500000000000004</v>
      </c>
      <c r="L57" s="44">
        <v>0.54600000000000004</v>
      </c>
      <c r="M57" s="44">
        <v>0.54800000000000004</v>
      </c>
    </row>
    <row r="58" spans="1:13" x14ac:dyDescent="0.25">
      <c r="A58" s="43">
        <v>51</v>
      </c>
      <c r="B58" s="44">
        <v>0.54900000000000004</v>
      </c>
      <c r="C58" s="44">
        <v>0.55100000000000005</v>
      </c>
      <c r="D58" s="44">
        <v>0.55300000000000005</v>
      </c>
      <c r="E58" s="44">
        <v>0.55400000000000005</v>
      </c>
      <c r="F58" s="44">
        <v>0.55600000000000005</v>
      </c>
      <c r="G58" s="44">
        <v>0.55800000000000005</v>
      </c>
      <c r="H58" s="44">
        <v>0.55900000000000005</v>
      </c>
      <c r="I58" s="44">
        <v>0.56100000000000005</v>
      </c>
      <c r="J58" s="44">
        <v>0.56299999999999994</v>
      </c>
      <c r="K58" s="44">
        <v>0.56399999999999995</v>
      </c>
      <c r="L58" s="44">
        <v>0.56599999999999995</v>
      </c>
      <c r="M58" s="44">
        <v>0.56799999999999995</v>
      </c>
    </row>
    <row r="59" spans="1:13" x14ac:dyDescent="0.25">
      <c r="A59" s="43">
        <v>52</v>
      </c>
      <c r="B59" s="44">
        <v>0.56899999999999995</v>
      </c>
      <c r="C59" s="44">
        <v>0.57099999999999995</v>
      </c>
      <c r="D59" s="44">
        <v>0.57299999999999995</v>
      </c>
      <c r="E59" s="44">
        <v>0.57499999999999996</v>
      </c>
      <c r="F59" s="44">
        <v>0.57599999999999996</v>
      </c>
      <c r="G59" s="44">
        <v>0.57799999999999996</v>
      </c>
      <c r="H59" s="44">
        <v>0.57999999999999996</v>
      </c>
      <c r="I59" s="44">
        <v>0.58199999999999996</v>
      </c>
      <c r="J59" s="44">
        <v>0.58399999999999996</v>
      </c>
      <c r="K59" s="44">
        <v>0.58499999999999996</v>
      </c>
      <c r="L59" s="44">
        <v>0.58699999999999997</v>
      </c>
      <c r="M59" s="44">
        <v>0.58899999999999997</v>
      </c>
    </row>
    <row r="60" spans="1:13" x14ac:dyDescent="0.25">
      <c r="A60" s="43">
        <v>53</v>
      </c>
      <c r="B60" s="44">
        <v>0.59099999999999997</v>
      </c>
      <c r="C60" s="44">
        <v>0.59299999999999997</v>
      </c>
      <c r="D60" s="44">
        <v>0.59399999999999997</v>
      </c>
      <c r="E60" s="44">
        <v>0.59599999999999997</v>
      </c>
      <c r="F60" s="44">
        <v>0.59799999999999998</v>
      </c>
      <c r="G60" s="44">
        <v>0.6</v>
      </c>
      <c r="H60" s="44">
        <v>0.60199999999999998</v>
      </c>
      <c r="I60" s="44">
        <v>0.60399999999999998</v>
      </c>
      <c r="J60" s="44">
        <v>0.60599999999999998</v>
      </c>
      <c r="K60" s="44">
        <v>0.60799999999999998</v>
      </c>
      <c r="L60" s="44">
        <v>0.61</v>
      </c>
      <c r="M60" s="44">
        <v>0.61099999999999999</v>
      </c>
    </row>
    <row r="61" spans="1:13" x14ac:dyDescent="0.25">
      <c r="A61" s="43">
        <v>54</v>
      </c>
      <c r="B61" s="44">
        <v>0.61299999999999999</v>
      </c>
      <c r="C61" s="44">
        <v>0.61499999999999999</v>
      </c>
      <c r="D61" s="44">
        <v>0.61699999999999999</v>
      </c>
      <c r="E61" s="44">
        <v>0.61899999999999999</v>
      </c>
      <c r="F61" s="44">
        <v>0.621</v>
      </c>
      <c r="G61" s="44">
        <v>0.623</v>
      </c>
      <c r="H61" s="44">
        <v>0.625</v>
      </c>
      <c r="I61" s="44">
        <v>0.627</v>
      </c>
      <c r="J61" s="44">
        <v>0.629</v>
      </c>
      <c r="K61" s="44">
        <v>0.63100000000000001</v>
      </c>
      <c r="L61" s="44">
        <v>0.63300000000000001</v>
      </c>
      <c r="M61" s="44">
        <v>0.63500000000000001</v>
      </c>
    </row>
    <row r="62" spans="1:13" x14ac:dyDescent="0.25">
      <c r="A62" s="43">
        <v>55</v>
      </c>
      <c r="B62" s="44">
        <v>0.63700000000000001</v>
      </c>
      <c r="C62" s="44">
        <v>0.64</v>
      </c>
      <c r="D62" s="44">
        <v>0.64200000000000002</v>
      </c>
      <c r="E62" s="44">
        <v>0.64400000000000002</v>
      </c>
      <c r="F62" s="44">
        <v>0.64600000000000002</v>
      </c>
      <c r="G62" s="44">
        <v>0.64800000000000002</v>
      </c>
      <c r="H62" s="44">
        <v>0.65</v>
      </c>
      <c r="I62" s="44">
        <v>0.65200000000000002</v>
      </c>
      <c r="J62" s="44">
        <v>0.65500000000000003</v>
      </c>
      <c r="K62" s="44">
        <v>0.65700000000000003</v>
      </c>
      <c r="L62" s="44">
        <v>0.65900000000000003</v>
      </c>
      <c r="M62" s="44">
        <v>0.66100000000000003</v>
      </c>
    </row>
    <row r="63" spans="1:13" x14ac:dyDescent="0.25">
      <c r="A63" s="43">
        <v>56</v>
      </c>
      <c r="B63" s="44">
        <v>0.66300000000000003</v>
      </c>
      <c r="C63" s="44">
        <v>0.66500000000000004</v>
      </c>
      <c r="D63" s="44">
        <v>0.66800000000000004</v>
      </c>
      <c r="E63" s="44">
        <v>0.67</v>
      </c>
      <c r="F63" s="44">
        <v>0.67200000000000004</v>
      </c>
      <c r="G63" s="44">
        <v>0.67500000000000004</v>
      </c>
      <c r="H63" s="44">
        <v>0.67700000000000005</v>
      </c>
      <c r="I63" s="44">
        <v>0.67900000000000005</v>
      </c>
      <c r="J63" s="44">
        <v>0.68100000000000005</v>
      </c>
      <c r="K63" s="44">
        <v>0.68400000000000005</v>
      </c>
      <c r="L63" s="44">
        <v>0.68600000000000005</v>
      </c>
      <c r="M63" s="44">
        <v>0.68799999999999994</v>
      </c>
    </row>
    <row r="64" spans="1:13" x14ac:dyDescent="0.25">
      <c r="A64" s="43">
        <v>57</v>
      </c>
      <c r="B64" s="44">
        <v>0.69099999999999995</v>
      </c>
      <c r="C64" s="44">
        <v>0.69299999999999995</v>
      </c>
      <c r="D64" s="44">
        <v>0.69599999999999995</v>
      </c>
      <c r="E64" s="44">
        <v>0.69799999999999995</v>
      </c>
      <c r="F64" s="44">
        <v>0.7</v>
      </c>
      <c r="G64" s="44">
        <v>0.70299999999999996</v>
      </c>
      <c r="H64" s="44">
        <v>0.70499999999999996</v>
      </c>
      <c r="I64" s="44">
        <v>0.70799999999999996</v>
      </c>
      <c r="J64" s="44">
        <v>0.71</v>
      </c>
      <c r="K64" s="44">
        <v>0.71299999999999997</v>
      </c>
      <c r="L64" s="44">
        <v>0.71499999999999997</v>
      </c>
      <c r="M64" s="44">
        <v>0.71799999999999997</v>
      </c>
    </row>
    <row r="65" spans="1:13" x14ac:dyDescent="0.25">
      <c r="A65" s="43">
        <v>58</v>
      </c>
      <c r="B65" s="44">
        <v>0.72</v>
      </c>
      <c r="C65" s="44">
        <v>0.72299999999999998</v>
      </c>
      <c r="D65" s="44">
        <v>0.72499999999999998</v>
      </c>
      <c r="E65" s="44">
        <v>0.72799999999999998</v>
      </c>
      <c r="F65" s="44">
        <v>0.73099999999999998</v>
      </c>
      <c r="G65" s="44">
        <v>0.73299999999999998</v>
      </c>
      <c r="H65" s="44">
        <v>0.73599999999999999</v>
      </c>
      <c r="I65" s="44">
        <v>0.73899999999999999</v>
      </c>
      <c r="J65" s="44">
        <v>0.74099999999999999</v>
      </c>
      <c r="K65" s="44">
        <v>0.74399999999999999</v>
      </c>
      <c r="L65" s="44">
        <v>0.746</v>
      </c>
      <c r="M65" s="44">
        <v>0.749</v>
      </c>
    </row>
    <row r="66" spans="1:13" x14ac:dyDescent="0.25">
      <c r="A66" s="43">
        <v>59</v>
      </c>
      <c r="B66" s="44">
        <v>0.752</v>
      </c>
      <c r="C66" s="44">
        <v>0.755</v>
      </c>
      <c r="D66" s="44">
        <v>0.75700000000000001</v>
      </c>
      <c r="E66" s="44">
        <v>0.76</v>
      </c>
      <c r="F66" s="44">
        <v>0.76300000000000001</v>
      </c>
      <c r="G66" s="44">
        <v>0.76600000000000001</v>
      </c>
      <c r="H66" s="44">
        <v>0.76900000000000002</v>
      </c>
      <c r="I66" s="44">
        <v>0.77200000000000002</v>
      </c>
      <c r="J66" s="44">
        <v>0.77400000000000002</v>
      </c>
      <c r="K66" s="44">
        <v>0.77700000000000002</v>
      </c>
      <c r="L66" s="44">
        <v>0.78</v>
      </c>
      <c r="M66" s="44">
        <v>0.78300000000000003</v>
      </c>
    </row>
    <row r="67" spans="1:13" x14ac:dyDescent="0.25">
      <c r="A67" s="43">
        <v>60</v>
      </c>
      <c r="B67" s="44">
        <v>0.78600000000000003</v>
      </c>
      <c r="C67" s="44">
        <v>0.78900000000000003</v>
      </c>
      <c r="D67" s="44">
        <v>0.79200000000000004</v>
      </c>
      <c r="E67" s="44">
        <v>0.79500000000000004</v>
      </c>
      <c r="F67" s="44">
        <v>0.79800000000000004</v>
      </c>
      <c r="G67" s="44">
        <v>0.80100000000000005</v>
      </c>
      <c r="H67" s="44">
        <v>0.80400000000000005</v>
      </c>
      <c r="I67" s="44">
        <v>0.80700000000000005</v>
      </c>
      <c r="J67" s="44">
        <v>0.81</v>
      </c>
      <c r="K67" s="44">
        <v>0.81299999999999994</v>
      </c>
      <c r="L67" s="44">
        <v>0.81599999999999995</v>
      </c>
      <c r="M67" s="44">
        <v>0.81899999999999995</v>
      </c>
    </row>
    <row r="68" spans="1:13" x14ac:dyDescent="0.25">
      <c r="A68" s="43">
        <v>61</v>
      </c>
      <c r="B68" s="44">
        <v>0.82199999999999995</v>
      </c>
      <c r="C68" s="44">
        <v>0.82599999999999996</v>
      </c>
      <c r="D68" s="44">
        <v>0.82899999999999996</v>
      </c>
      <c r="E68" s="44">
        <v>0.83199999999999996</v>
      </c>
      <c r="F68" s="44">
        <v>0.83599999999999997</v>
      </c>
      <c r="G68" s="44">
        <v>0.83899999999999997</v>
      </c>
      <c r="H68" s="44">
        <v>0.84199999999999997</v>
      </c>
      <c r="I68" s="44">
        <v>0.84499999999999997</v>
      </c>
      <c r="J68" s="44">
        <v>0.84899999999999998</v>
      </c>
      <c r="K68" s="44">
        <v>0.85199999999999998</v>
      </c>
      <c r="L68" s="44">
        <v>0.85499999999999998</v>
      </c>
      <c r="M68" s="44">
        <v>0.85899999999999999</v>
      </c>
    </row>
    <row r="69" spans="1:13" x14ac:dyDescent="0.25">
      <c r="A69" s="43">
        <v>62</v>
      </c>
      <c r="B69" s="44">
        <v>0.86199999999999999</v>
      </c>
      <c r="C69" s="44">
        <v>0.86599999999999999</v>
      </c>
      <c r="D69" s="44">
        <v>0.86899999999999999</v>
      </c>
      <c r="E69" s="44">
        <v>0.873</v>
      </c>
      <c r="F69" s="44">
        <v>0.876</v>
      </c>
      <c r="G69" s="44">
        <v>0.88</v>
      </c>
      <c r="H69" s="44">
        <v>0.88300000000000001</v>
      </c>
      <c r="I69" s="44">
        <v>0.88700000000000001</v>
      </c>
      <c r="J69" s="44">
        <v>0.89100000000000001</v>
      </c>
      <c r="K69" s="44">
        <v>0.89400000000000002</v>
      </c>
      <c r="L69" s="44">
        <v>0.89800000000000002</v>
      </c>
      <c r="M69" s="44">
        <v>0.90100000000000002</v>
      </c>
    </row>
    <row r="70" spans="1:13" x14ac:dyDescent="0.25">
      <c r="A70" s="43">
        <v>63</v>
      </c>
      <c r="B70" s="44">
        <v>0.90500000000000003</v>
      </c>
      <c r="C70" s="44">
        <v>0.90900000000000003</v>
      </c>
      <c r="D70" s="44">
        <v>0.91300000000000003</v>
      </c>
      <c r="E70" s="44">
        <v>0.91700000000000004</v>
      </c>
      <c r="F70" s="44">
        <v>0.92</v>
      </c>
      <c r="G70" s="44">
        <v>0.92400000000000004</v>
      </c>
      <c r="H70" s="44">
        <v>0.92800000000000005</v>
      </c>
      <c r="I70" s="44">
        <v>0.93200000000000005</v>
      </c>
      <c r="J70" s="44">
        <v>0.93600000000000005</v>
      </c>
      <c r="K70" s="44">
        <v>0.94</v>
      </c>
      <c r="L70" s="44">
        <v>0.94399999999999995</v>
      </c>
      <c r="M70" s="44">
        <v>0.94699999999999995</v>
      </c>
    </row>
    <row r="71" spans="1:13" x14ac:dyDescent="0.25">
      <c r="A71" s="43">
        <v>64</v>
      </c>
      <c r="B71" s="44">
        <v>0.95199999999999996</v>
      </c>
      <c r="C71" s="44">
        <v>0.95599999999999996</v>
      </c>
      <c r="D71" s="44">
        <v>0.96</v>
      </c>
      <c r="E71" s="44">
        <v>0.96399999999999997</v>
      </c>
      <c r="F71" s="44">
        <v>0.96799999999999997</v>
      </c>
      <c r="G71" s="44">
        <v>0.97299999999999998</v>
      </c>
      <c r="H71" s="44">
        <v>0.97699999999999998</v>
      </c>
      <c r="I71" s="44">
        <v>0.98099999999999998</v>
      </c>
      <c r="J71" s="44">
        <v>0.98499999999999999</v>
      </c>
      <c r="K71" s="44">
        <v>0.98899999999999999</v>
      </c>
      <c r="L71" s="44">
        <v>0.99399999999999999</v>
      </c>
      <c r="M71" s="44">
        <v>0.998</v>
      </c>
    </row>
    <row r="72" spans="1:13" x14ac:dyDescent="0.25">
      <c r="A72" s="43">
        <v>65</v>
      </c>
      <c r="B72" s="44">
        <v>1</v>
      </c>
      <c r="C72" s="44"/>
      <c r="D72" s="44"/>
      <c r="E72" s="44"/>
      <c r="F72" s="44"/>
      <c r="G72" s="44"/>
      <c r="H72" s="44"/>
      <c r="I72" s="44"/>
      <c r="J72" s="44"/>
      <c r="K72" s="44"/>
      <c r="L72" s="44"/>
      <c r="M72" s="44"/>
    </row>
  </sheetData>
  <sheetProtection algorithmName="SHA-512" hashValue="GjjSXlcgMf5B2rRBeeTLrYMcuujPkC1W4m45+UChC9hZJ9EqOjGbcRbySjpGXVXp6j2gKZSFlQ9NG3fycfIfRQ==" saltValue="4OBoWFq5+H9A9II8SEtq2Q==" spinCount="100000" sheet="1" objects="1" scenarios="1"/>
  <conditionalFormatting sqref="A6:A21">
    <cfRule type="expression" dxfId="99" priority="1" stopIfTrue="1">
      <formula>MOD(ROW(),2)=0</formula>
    </cfRule>
    <cfRule type="expression" dxfId="98" priority="2" stopIfTrue="1">
      <formula>MOD(ROW(),2)&lt;&gt;0</formula>
    </cfRule>
  </conditionalFormatting>
  <conditionalFormatting sqref="B6:M21">
    <cfRule type="expression" dxfId="97" priority="3" stopIfTrue="1">
      <formula>MOD(ROW(),2)=0</formula>
    </cfRule>
    <cfRule type="expression" dxfId="96" priority="4" stopIfTrue="1">
      <formula>MOD(ROW(),2)&lt;&gt;0</formula>
    </cfRule>
  </conditionalFormatting>
  <conditionalFormatting sqref="A26:A72">
    <cfRule type="expression" dxfId="95" priority="5" stopIfTrue="1">
      <formula>MOD(ROW(),2)=0</formula>
    </cfRule>
    <cfRule type="expression" dxfId="94" priority="6" stopIfTrue="1">
      <formula>MOD(ROW(),2)&lt;&gt;0</formula>
    </cfRule>
  </conditionalFormatting>
  <conditionalFormatting sqref="B26:M72">
    <cfRule type="expression" dxfId="93" priority="7" stopIfTrue="1">
      <formula>MOD(ROW(),2)=0</formula>
    </cfRule>
    <cfRule type="expression" dxfId="92" priority="8" stopIfTrue="1">
      <formula>MOD(ROW(),2)&lt;&gt;0</formula>
    </cfRule>
  </conditionalFormatting>
  <pageMargins left="0.7" right="0.7" top="0.75" bottom="0.75" header="0.3" footer="0.3"/>
  <tableParts count="1">
    <tablePart r:id="rId1"/>
  </tableParts>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251CD-43D6-478E-9FBD-72565C797966}">
  <sheetPr codeName="Sheet110"/>
  <dimension ref="A1:M67"/>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Abatement - x-819</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v>1995</v>
      </c>
      <c r="C8" s="46"/>
      <c r="D8" s="46"/>
      <c r="E8" s="46"/>
      <c r="F8" s="46"/>
      <c r="G8" s="46"/>
      <c r="H8" s="46"/>
      <c r="I8" s="46"/>
      <c r="J8" s="46"/>
      <c r="K8" s="46"/>
      <c r="L8" s="46"/>
      <c r="M8" s="46"/>
    </row>
    <row r="9" spans="1:13" x14ac:dyDescent="0.25">
      <c r="A9" s="40" t="s">
        <v>142</v>
      </c>
      <c r="B9" s="46" t="s">
        <v>502</v>
      </c>
      <c r="C9" s="46"/>
      <c r="D9" s="46"/>
      <c r="E9" s="46"/>
      <c r="F9" s="46"/>
      <c r="G9" s="46"/>
      <c r="H9" s="46"/>
      <c r="I9" s="46"/>
      <c r="J9" s="46"/>
      <c r="K9" s="46"/>
      <c r="L9" s="46"/>
      <c r="M9" s="46"/>
    </row>
    <row r="10" spans="1:13" x14ac:dyDescent="0.25">
      <c r="A10" s="40" t="s">
        <v>6</v>
      </c>
      <c r="B10" s="46" t="s">
        <v>510</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504</v>
      </c>
      <c r="C12" s="46"/>
      <c r="D12" s="46"/>
      <c r="E12" s="46"/>
      <c r="F12" s="46"/>
      <c r="G12" s="46"/>
      <c r="H12" s="46"/>
      <c r="I12" s="46"/>
      <c r="J12" s="46"/>
      <c r="K12" s="46"/>
      <c r="L12" s="46"/>
      <c r="M12" s="46"/>
    </row>
    <row r="13" spans="1:13" x14ac:dyDescent="0.25">
      <c r="A13" s="40" t="s">
        <v>538</v>
      </c>
      <c r="B13" s="46">
        <v>1</v>
      </c>
      <c r="C13" s="46"/>
      <c r="D13" s="46"/>
      <c r="E13" s="46"/>
      <c r="F13" s="46"/>
      <c r="G13" s="46"/>
      <c r="H13" s="46"/>
      <c r="I13" s="46"/>
      <c r="J13" s="46"/>
      <c r="K13" s="46"/>
      <c r="L13" s="46"/>
      <c r="M13" s="46"/>
    </row>
    <row r="14" spans="1:13" x14ac:dyDescent="0.25">
      <c r="A14" s="40" t="s">
        <v>146</v>
      </c>
      <c r="B14" s="46">
        <v>819</v>
      </c>
      <c r="C14" s="46"/>
      <c r="D14" s="46"/>
      <c r="E14" s="46"/>
      <c r="F14" s="46"/>
      <c r="G14" s="46"/>
      <c r="H14" s="46"/>
      <c r="I14" s="46"/>
      <c r="J14" s="46"/>
      <c r="K14" s="46"/>
      <c r="L14" s="46"/>
      <c r="M14" s="46"/>
    </row>
    <row r="15" spans="1:13" x14ac:dyDescent="0.25">
      <c r="A15" s="40" t="s">
        <v>539</v>
      </c>
      <c r="B15" s="46" t="s">
        <v>511</v>
      </c>
      <c r="C15" s="46"/>
      <c r="D15" s="46"/>
      <c r="E15" s="46"/>
      <c r="F15" s="46"/>
      <c r="G15" s="46"/>
      <c r="H15" s="46"/>
      <c r="I15" s="46"/>
      <c r="J15" s="46"/>
      <c r="K15" s="46"/>
      <c r="L15" s="46"/>
      <c r="M15" s="46"/>
    </row>
    <row r="16" spans="1:13" x14ac:dyDescent="0.25">
      <c r="A16" s="40" t="s">
        <v>148</v>
      </c>
      <c r="B16" s="46" t="s">
        <v>512</v>
      </c>
      <c r="C16" s="46"/>
      <c r="D16" s="46"/>
      <c r="E16" s="46"/>
      <c r="F16" s="46"/>
      <c r="G16" s="46"/>
      <c r="H16" s="46"/>
      <c r="I16" s="46"/>
      <c r="J16" s="46"/>
      <c r="K16" s="46"/>
      <c r="L16" s="46"/>
      <c r="M16" s="46"/>
    </row>
    <row r="17" spans="1:13" x14ac:dyDescent="0.25">
      <c r="A17" s="41" t="s">
        <v>540</v>
      </c>
      <c r="B17" s="46"/>
      <c r="C17" s="46"/>
      <c r="D17" s="46"/>
      <c r="E17" s="46"/>
      <c r="F17" s="46"/>
      <c r="G17" s="46"/>
      <c r="H17" s="46"/>
      <c r="I17" s="46"/>
      <c r="J17" s="46"/>
      <c r="K17" s="46"/>
      <c r="L17" s="46"/>
      <c r="M17" s="46"/>
    </row>
    <row r="18" spans="1:13" x14ac:dyDescent="0.25">
      <c r="A18" s="40" t="s">
        <v>150</v>
      </c>
      <c r="B18" s="48">
        <v>45138</v>
      </c>
      <c r="C18" s="48"/>
      <c r="D18" s="48"/>
      <c r="E18" s="48"/>
      <c r="F18" s="48"/>
      <c r="G18" s="48"/>
      <c r="H18" s="48"/>
      <c r="I18" s="48"/>
      <c r="J18" s="48"/>
      <c r="K18" s="48"/>
      <c r="L18" s="48"/>
      <c r="M18" s="48"/>
    </row>
    <row r="19" spans="1:13" x14ac:dyDescent="0.25">
      <c r="A19" s="40" t="s">
        <v>151</v>
      </c>
      <c r="B19" s="48">
        <v>45138</v>
      </c>
      <c r="C19" s="48"/>
      <c r="D19" s="48"/>
      <c r="E19" s="48"/>
      <c r="F19" s="48"/>
      <c r="G19" s="48"/>
      <c r="H19" s="48"/>
      <c r="I19" s="48"/>
      <c r="J19" s="48"/>
      <c r="K19" s="48"/>
      <c r="L19" s="48"/>
      <c r="M19" s="48"/>
    </row>
    <row r="20" spans="1:13" x14ac:dyDescent="0.25">
      <c r="A20" s="40" t="s">
        <v>152</v>
      </c>
      <c r="B20" s="46" t="s">
        <v>160</v>
      </c>
      <c r="C20" s="46"/>
      <c r="D20" s="46"/>
      <c r="E20" s="46"/>
      <c r="F20" s="46"/>
      <c r="G20" s="46"/>
      <c r="H20" s="46"/>
      <c r="I20" s="46"/>
      <c r="J20" s="46"/>
      <c r="K20" s="46"/>
      <c r="L20" s="46"/>
      <c r="M20" s="46"/>
    </row>
    <row r="21" spans="1:13" x14ac:dyDescent="0.25">
      <c r="A21" s="40" t="s">
        <v>541</v>
      </c>
      <c r="B21" s="46" t="s">
        <v>76</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5" customFormat="1" ht="13" x14ac:dyDescent="0.25">
      <c r="A26" s="54" t="s">
        <v>581</v>
      </c>
      <c r="B26" s="54">
        <v>0</v>
      </c>
      <c r="C26" s="54">
        <v>1</v>
      </c>
      <c r="D26" s="54">
        <v>2</v>
      </c>
      <c r="E26" s="54">
        <v>3</v>
      </c>
      <c r="F26" s="54">
        <v>4</v>
      </c>
      <c r="G26" s="54">
        <v>5</v>
      </c>
      <c r="H26" s="54">
        <v>6</v>
      </c>
      <c r="I26" s="54">
        <v>7</v>
      </c>
      <c r="J26" s="54">
        <v>8</v>
      </c>
      <c r="K26" s="54">
        <v>9</v>
      </c>
      <c r="L26" s="54">
        <v>10</v>
      </c>
      <c r="M26" s="54">
        <v>11</v>
      </c>
    </row>
    <row r="27" spans="1:13" x14ac:dyDescent="0.25">
      <c r="A27" s="43">
        <v>20</v>
      </c>
      <c r="B27" s="44">
        <v>0.32200000000000001</v>
      </c>
      <c r="C27" s="44">
        <v>0.32300000000000001</v>
      </c>
      <c r="D27" s="44">
        <v>0.32300000000000001</v>
      </c>
      <c r="E27" s="44">
        <v>0.32400000000000001</v>
      </c>
      <c r="F27" s="44">
        <v>0.32400000000000001</v>
      </c>
      <c r="G27" s="44">
        <v>0.32500000000000001</v>
      </c>
      <c r="H27" s="44">
        <v>0.32600000000000001</v>
      </c>
      <c r="I27" s="44">
        <v>0.32600000000000001</v>
      </c>
      <c r="J27" s="44">
        <v>0.32700000000000001</v>
      </c>
      <c r="K27" s="44">
        <v>0.32700000000000001</v>
      </c>
      <c r="L27" s="44">
        <v>0.32800000000000001</v>
      </c>
      <c r="M27" s="44">
        <v>0.32900000000000001</v>
      </c>
    </row>
    <row r="28" spans="1:13" x14ac:dyDescent="0.25">
      <c r="A28" s="43">
        <v>21</v>
      </c>
      <c r="B28" s="44">
        <v>0.32900000000000001</v>
      </c>
      <c r="C28" s="44">
        <v>0.33</v>
      </c>
      <c r="D28" s="44">
        <v>0.33</v>
      </c>
      <c r="E28" s="44">
        <v>0.33100000000000002</v>
      </c>
      <c r="F28" s="44">
        <v>0.33200000000000002</v>
      </c>
      <c r="G28" s="44">
        <v>0.33200000000000002</v>
      </c>
      <c r="H28" s="44">
        <v>0.33300000000000002</v>
      </c>
      <c r="I28" s="44">
        <v>0.33400000000000002</v>
      </c>
      <c r="J28" s="44">
        <v>0.33400000000000002</v>
      </c>
      <c r="K28" s="44">
        <v>0.33500000000000002</v>
      </c>
      <c r="L28" s="44">
        <v>0.33500000000000002</v>
      </c>
      <c r="M28" s="44">
        <v>0.33600000000000002</v>
      </c>
    </row>
    <row r="29" spans="1:13" x14ac:dyDescent="0.25">
      <c r="A29" s="43">
        <v>22</v>
      </c>
      <c r="B29" s="44">
        <v>0.33700000000000002</v>
      </c>
      <c r="C29" s="44">
        <v>0.33700000000000002</v>
      </c>
      <c r="D29" s="44">
        <v>0.33800000000000002</v>
      </c>
      <c r="E29" s="44">
        <v>0.33900000000000002</v>
      </c>
      <c r="F29" s="44">
        <v>0.33900000000000002</v>
      </c>
      <c r="G29" s="44">
        <v>0.34</v>
      </c>
      <c r="H29" s="44">
        <v>0.34100000000000003</v>
      </c>
      <c r="I29" s="44">
        <v>0.34100000000000003</v>
      </c>
      <c r="J29" s="44">
        <v>0.34200000000000003</v>
      </c>
      <c r="K29" s="44">
        <v>0.34200000000000003</v>
      </c>
      <c r="L29" s="44">
        <v>0.34300000000000003</v>
      </c>
      <c r="M29" s="44">
        <v>0.34399999999999997</v>
      </c>
    </row>
    <row r="30" spans="1:13" x14ac:dyDescent="0.25">
      <c r="A30" s="43">
        <v>23</v>
      </c>
      <c r="B30" s="44">
        <v>0.34399999999999997</v>
      </c>
      <c r="C30" s="44">
        <v>0.34499999999999997</v>
      </c>
      <c r="D30" s="44">
        <v>0.34599999999999997</v>
      </c>
      <c r="E30" s="44">
        <v>0.34599999999999997</v>
      </c>
      <c r="F30" s="44">
        <v>0.34699999999999998</v>
      </c>
      <c r="G30" s="44">
        <v>0.34799999999999998</v>
      </c>
      <c r="H30" s="44">
        <v>0.34799999999999998</v>
      </c>
      <c r="I30" s="44">
        <v>0.34899999999999998</v>
      </c>
      <c r="J30" s="44">
        <v>0.35</v>
      </c>
      <c r="K30" s="44">
        <v>0.35</v>
      </c>
      <c r="L30" s="44">
        <v>0.35099999999999998</v>
      </c>
      <c r="M30" s="44">
        <v>0.35199999999999998</v>
      </c>
    </row>
    <row r="31" spans="1:13" x14ac:dyDescent="0.25">
      <c r="A31" s="43">
        <v>24</v>
      </c>
      <c r="B31" s="44">
        <v>0.35199999999999998</v>
      </c>
      <c r="C31" s="44">
        <v>0.35299999999999998</v>
      </c>
      <c r="D31" s="44">
        <v>0.35399999999999998</v>
      </c>
      <c r="E31" s="44">
        <v>0.35399999999999998</v>
      </c>
      <c r="F31" s="44">
        <v>0.35499999999999998</v>
      </c>
      <c r="G31" s="44">
        <v>0.35599999999999998</v>
      </c>
      <c r="H31" s="44">
        <v>0.35599999999999998</v>
      </c>
      <c r="I31" s="44">
        <v>0.35699999999999998</v>
      </c>
      <c r="J31" s="44">
        <v>0.35799999999999998</v>
      </c>
      <c r="K31" s="44">
        <v>0.35799999999999998</v>
      </c>
      <c r="L31" s="44">
        <v>0.35899999999999999</v>
      </c>
      <c r="M31" s="44">
        <v>0.36</v>
      </c>
    </row>
    <row r="32" spans="1:13" x14ac:dyDescent="0.25">
      <c r="A32" s="43">
        <v>25</v>
      </c>
      <c r="B32" s="44">
        <v>0.36099999999999999</v>
      </c>
      <c r="C32" s="44">
        <v>0.36099999999999999</v>
      </c>
      <c r="D32" s="44">
        <v>0.36199999999999999</v>
      </c>
      <c r="E32" s="44">
        <v>0.36299999999999999</v>
      </c>
      <c r="F32" s="44">
        <v>0.36299999999999999</v>
      </c>
      <c r="G32" s="44">
        <v>0.36399999999999999</v>
      </c>
      <c r="H32" s="44">
        <v>0.36499999999999999</v>
      </c>
      <c r="I32" s="44">
        <v>0.36599999999999999</v>
      </c>
      <c r="J32" s="44">
        <v>0.36599999999999999</v>
      </c>
      <c r="K32" s="44">
        <v>0.36699999999999999</v>
      </c>
      <c r="L32" s="44">
        <v>0.36799999999999999</v>
      </c>
      <c r="M32" s="44">
        <v>0.36799999999999999</v>
      </c>
    </row>
    <row r="33" spans="1:13" x14ac:dyDescent="0.25">
      <c r="A33" s="43">
        <v>26</v>
      </c>
      <c r="B33" s="44">
        <v>0.36899999999999999</v>
      </c>
      <c r="C33" s="44">
        <v>0.37</v>
      </c>
      <c r="D33" s="44">
        <v>0.371</v>
      </c>
      <c r="E33" s="44">
        <v>0.371</v>
      </c>
      <c r="F33" s="44">
        <v>0.372</v>
      </c>
      <c r="G33" s="44">
        <v>0.373</v>
      </c>
      <c r="H33" s="44">
        <v>0.373</v>
      </c>
      <c r="I33" s="44">
        <v>0.374</v>
      </c>
      <c r="J33" s="44">
        <v>0.375</v>
      </c>
      <c r="K33" s="44">
        <v>0.376</v>
      </c>
      <c r="L33" s="44">
        <v>0.376</v>
      </c>
      <c r="M33" s="44">
        <v>0.377</v>
      </c>
    </row>
    <row r="34" spans="1:13" x14ac:dyDescent="0.25">
      <c r="A34" s="43">
        <v>27</v>
      </c>
      <c r="B34" s="44">
        <v>0.378</v>
      </c>
      <c r="C34" s="44">
        <v>0.379</v>
      </c>
      <c r="D34" s="44">
        <v>0.379</v>
      </c>
      <c r="E34" s="44">
        <v>0.38</v>
      </c>
      <c r="F34" s="44">
        <v>0.38100000000000001</v>
      </c>
      <c r="G34" s="44">
        <v>0.38200000000000001</v>
      </c>
      <c r="H34" s="44">
        <v>0.38200000000000001</v>
      </c>
      <c r="I34" s="44">
        <v>0.38300000000000001</v>
      </c>
      <c r="J34" s="44">
        <v>0.38400000000000001</v>
      </c>
      <c r="K34" s="44">
        <v>0.38500000000000001</v>
      </c>
      <c r="L34" s="44">
        <v>0.38500000000000001</v>
      </c>
      <c r="M34" s="44">
        <v>0.38600000000000001</v>
      </c>
    </row>
    <row r="35" spans="1:13" x14ac:dyDescent="0.25">
      <c r="A35" s="43">
        <v>28</v>
      </c>
      <c r="B35" s="44">
        <v>0.38700000000000001</v>
      </c>
      <c r="C35" s="44">
        <v>0.38800000000000001</v>
      </c>
      <c r="D35" s="44">
        <v>0.38900000000000001</v>
      </c>
      <c r="E35" s="44">
        <v>0.38900000000000001</v>
      </c>
      <c r="F35" s="44">
        <v>0.39</v>
      </c>
      <c r="G35" s="44">
        <v>0.39100000000000001</v>
      </c>
      <c r="H35" s="44">
        <v>0.39200000000000002</v>
      </c>
      <c r="I35" s="44">
        <v>0.39200000000000002</v>
      </c>
      <c r="J35" s="44">
        <v>0.39300000000000002</v>
      </c>
      <c r="K35" s="44">
        <v>0.39400000000000002</v>
      </c>
      <c r="L35" s="44">
        <v>0.39500000000000002</v>
      </c>
      <c r="M35" s="44">
        <v>0.39600000000000002</v>
      </c>
    </row>
    <row r="36" spans="1:13" x14ac:dyDescent="0.25">
      <c r="A36" s="43">
        <v>29</v>
      </c>
      <c r="B36" s="44">
        <v>0.39600000000000002</v>
      </c>
      <c r="C36" s="44">
        <v>0.39700000000000002</v>
      </c>
      <c r="D36" s="44">
        <v>0.39800000000000002</v>
      </c>
      <c r="E36" s="44">
        <v>0.39900000000000002</v>
      </c>
      <c r="F36" s="44">
        <v>0.4</v>
      </c>
      <c r="G36" s="44">
        <v>0.40100000000000002</v>
      </c>
      <c r="H36" s="44">
        <v>0.40100000000000002</v>
      </c>
      <c r="I36" s="44">
        <v>0.40200000000000002</v>
      </c>
      <c r="J36" s="44">
        <v>0.40300000000000002</v>
      </c>
      <c r="K36" s="44">
        <v>0.40400000000000003</v>
      </c>
      <c r="L36" s="44">
        <v>0.40500000000000003</v>
      </c>
      <c r="M36" s="44">
        <v>0.40500000000000003</v>
      </c>
    </row>
    <row r="37" spans="1:13" x14ac:dyDescent="0.25">
      <c r="A37" s="43">
        <v>30</v>
      </c>
      <c r="B37" s="44">
        <v>0.40600000000000003</v>
      </c>
      <c r="C37" s="44">
        <v>0.40699999999999997</v>
      </c>
      <c r="D37" s="44">
        <v>0.40799999999999997</v>
      </c>
      <c r="E37" s="44">
        <v>0.40899999999999997</v>
      </c>
      <c r="F37" s="44">
        <v>0.41</v>
      </c>
      <c r="G37" s="44">
        <v>0.41</v>
      </c>
      <c r="H37" s="44">
        <v>0.41099999999999998</v>
      </c>
      <c r="I37" s="44">
        <v>0.41199999999999998</v>
      </c>
      <c r="J37" s="44">
        <v>0.41299999999999998</v>
      </c>
      <c r="K37" s="44">
        <v>0.41399999999999998</v>
      </c>
      <c r="L37" s="44">
        <v>0.41499999999999998</v>
      </c>
      <c r="M37" s="44">
        <v>0.41599999999999998</v>
      </c>
    </row>
    <row r="38" spans="1:13" x14ac:dyDescent="0.25">
      <c r="A38" s="43">
        <v>31</v>
      </c>
      <c r="B38" s="44">
        <v>0.41599999999999998</v>
      </c>
      <c r="C38" s="44">
        <v>0.41699999999999998</v>
      </c>
      <c r="D38" s="44">
        <v>0.41799999999999998</v>
      </c>
      <c r="E38" s="44">
        <v>0.41899999999999998</v>
      </c>
      <c r="F38" s="44">
        <v>0.42</v>
      </c>
      <c r="G38" s="44">
        <v>0.42099999999999999</v>
      </c>
      <c r="H38" s="44">
        <v>0.42199999999999999</v>
      </c>
      <c r="I38" s="44">
        <v>0.42299999999999999</v>
      </c>
      <c r="J38" s="44">
        <v>0.42299999999999999</v>
      </c>
      <c r="K38" s="44">
        <v>0.42399999999999999</v>
      </c>
      <c r="L38" s="44">
        <v>0.42499999999999999</v>
      </c>
      <c r="M38" s="44">
        <v>0.42599999999999999</v>
      </c>
    </row>
    <row r="39" spans="1:13" x14ac:dyDescent="0.25">
      <c r="A39" s="43">
        <v>32</v>
      </c>
      <c r="B39" s="44">
        <v>0.42699999999999999</v>
      </c>
      <c r="C39" s="44">
        <v>0.42799999999999999</v>
      </c>
      <c r="D39" s="44">
        <v>0.42899999999999999</v>
      </c>
      <c r="E39" s="44">
        <v>0.43</v>
      </c>
      <c r="F39" s="44">
        <v>0.43099999999999999</v>
      </c>
      <c r="G39" s="44">
        <v>0.432</v>
      </c>
      <c r="H39" s="44">
        <v>0.432</v>
      </c>
      <c r="I39" s="44">
        <v>0.433</v>
      </c>
      <c r="J39" s="44">
        <v>0.434</v>
      </c>
      <c r="K39" s="44">
        <v>0.435</v>
      </c>
      <c r="L39" s="44">
        <v>0.436</v>
      </c>
      <c r="M39" s="44">
        <v>0.437</v>
      </c>
    </row>
    <row r="40" spans="1:13" x14ac:dyDescent="0.25">
      <c r="A40" s="43">
        <v>33</v>
      </c>
      <c r="B40" s="44">
        <v>0.438</v>
      </c>
      <c r="C40" s="44">
        <v>0.439</v>
      </c>
      <c r="D40" s="44">
        <v>0.44</v>
      </c>
      <c r="E40" s="44">
        <v>0.441</v>
      </c>
      <c r="F40" s="44">
        <v>0.442</v>
      </c>
      <c r="G40" s="44">
        <v>0.443</v>
      </c>
      <c r="H40" s="44">
        <v>0.44400000000000001</v>
      </c>
      <c r="I40" s="44">
        <v>0.44500000000000001</v>
      </c>
      <c r="J40" s="44">
        <v>0.44600000000000001</v>
      </c>
      <c r="K40" s="44">
        <v>0.44600000000000001</v>
      </c>
      <c r="L40" s="44">
        <v>0.44700000000000001</v>
      </c>
      <c r="M40" s="44">
        <v>0.44800000000000001</v>
      </c>
    </row>
    <row r="41" spans="1:13" x14ac:dyDescent="0.25">
      <c r="A41" s="43">
        <v>34</v>
      </c>
      <c r="B41" s="44">
        <v>0.44900000000000001</v>
      </c>
      <c r="C41" s="44">
        <v>0.45</v>
      </c>
      <c r="D41" s="44">
        <v>0.45100000000000001</v>
      </c>
      <c r="E41" s="44">
        <v>0.45200000000000001</v>
      </c>
      <c r="F41" s="44">
        <v>0.45300000000000001</v>
      </c>
      <c r="G41" s="44">
        <v>0.45400000000000001</v>
      </c>
      <c r="H41" s="44">
        <v>0.45500000000000002</v>
      </c>
      <c r="I41" s="44">
        <v>0.45600000000000002</v>
      </c>
      <c r="J41" s="44">
        <v>0.45700000000000002</v>
      </c>
      <c r="K41" s="44">
        <v>0.45800000000000002</v>
      </c>
      <c r="L41" s="44">
        <v>0.45900000000000002</v>
      </c>
      <c r="M41" s="44">
        <v>0.46</v>
      </c>
    </row>
    <row r="42" spans="1:13" x14ac:dyDescent="0.25">
      <c r="A42" s="43">
        <v>35</v>
      </c>
      <c r="B42" s="44">
        <v>0.46100000000000002</v>
      </c>
      <c r="C42" s="44">
        <v>0.46200000000000002</v>
      </c>
      <c r="D42" s="44">
        <v>0.46300000000000002</v>
      </c>
      <c r="E42" s="44">
        <v>0.46400000000000002</v>
      </c>
      <c r="F42" s="44">
        <v>0.46500000000000002</v>
      </c>
      <c r="G42" s="44">
        <v>0.46600000000000003</v>
      </c>
      <c r="H42" s="44">
        <v>0.46700000000000003</v>
      </c>
      <c r="I42" s="44">
        <v>0.46800000000000003</v>
      </c>
      <c r="J42" s="44">
        <v>0.46899999999999997</v>
      </c>
      <c r="K42" s="44">
        <v>0.47</v>
      </c>
      <c r="L42" s="44">
        <v>0.47199999999999998</v>
      </c>
      <c r="M42" s="44">
        <v>0.47299999999999998</v>
      </c>
    </row>
    <row r="43" spans="1:13" x14ac:dyDescent="0.25">
      <c r="A43" s="43">
        <v>36</v>
      </c>
      <c r="B43" s="44">
        <v>0.47399999999999998</v>
      </c>
      <c r="C43" s="44">
        <v>0.47499999999999998</v>
      </c>
      <c r="D43" s="44">
        <v>0.47599999999999998</v>
      </c>
      <c r="E43" s="44">
        <v>0.47699999999999998</v>
      </c>
      <c r="F43" s="44">
        <v>0.47799999999999998</v>
      </c>
      <c r="G43" s="44">
        <v>0.47899999999999998</v>
      </c>
      <c r="H43" s="44">
        <v>0.48</v>
      </c>
      <c r="I43" s="44">
        <v>0.48099999999999998</v>
      </c>
      <c r="J43" s="44">
        <v>0.48199999999999998</v>
      </c>
      <c r="K43" s="44">
        <v>0.48299999999999998</v>
      </c>
      <c r="L43" s="44">
        <v>0.48399999999999999</v>
      </c>
      <c r="M43" s="44">
        <v>0.48499999999999999</v>
      </c>
    </row>
    <row r="44" spans="1:13" x14ac:dyDescent="0.25">
      <c r="A44" s="43">
        <v>37</v>
      </c>
      <c r="B44" s="44">
        <v>0.48599999999999999</v>
      </c>
      <c r="C44" s="44">
        <v>0.48799999999999999</v>
      </c>
      <c r="D44" s="44">
        <v>0.48899999999999999</v>
      </c>
      <c r="E44" s="44">
        <v>0.49</v>
      </c>
      <c r="F44" s="44">
        <v>0.49099999999999999</v>
      </c>
      <c r="G44" s="44">
        <v>0.49199999999999999</v>
      </c>
      <c r="H44" s="44">
        <v>0.49299999999999999</v>
      </c>
      <c r="I44" s="44">
        <v>0.49399999999999999</v>
      </c>
      <c r="J44" s="44">
        <v>0.495</v>
      </c>
      <c r="K44" s="44">
        <v>0.497</v>
      </c>
      <c r="L44" s="44">
        <v>0.498</v>
      </c>
      <c r="M44" s="44">
        <v>0.499</v>
      </c>
    </row>
    <row r="45" spans="1:13" x14ac:dyDescent="0.25">
      <c r="A45" s="43">
        <v>38</v>
      </c>
      <c r="B45" s="44">
        <v>0.5</v>
      </c>
      <c r="C45" s="44">
        <v>0.501</v>
      </c>
      <c r="D45" s="44">
        <v>0.502</v>
      </c>
      <c r="E45" s="44">
        <v>0.503</v>
      </c>
      <c r="F45" s="44">
        <v>0.505</v>
      </c>
      <c r="G45" s="44">
        <v>0.50600000000000001</v>
      </c>
      <c r="H45" s="44">
        <v>0.50700000000000001</v>
      </c>
      <c r="I45" s="44">
        <v>0.50800000000000001</v>
      </c>
      <c r="J45" s="44">
        <v>0.50900000000000001</v>
      </c>
      <c r="K45" s="44">
        <v>0.51</v>
      </c>
      <c r="L45" s="44">
        <v>0.51200000000000001</v>
      </c>
      <c r="M45" s="44">
        <v>0.51300000000000001</v>
      </c>
    </row>
    <row r="46" spans="1:13" x14ac:dyDescent="0.25">
      <c r="A46" s="43">
        <v>39</v>
      </c>
      <c r="B46" s="44">
        <v>0.51400000000000001</v>
      </c>
      <c r="C46" s="44">
        <v>0.51500000000000001</v>
      </c>
      <c r="D46" s="44">
        <v>0.51600000000000001</v>
      </c>
      <c r="E46" s="44">
        <v>0.51800000000000002</v>
      </c>
      <c r="F46" s="44">
        <v>0.51900000000000002</v>
      </c>
      <c r="G46" s="44">
        <v>0.52</v>
      </c>
      <c r="H46" s="44">
        <v>0.52100000000000002</v>
      </c>
      <c r="I46" s="44">
        <v>0.52200000000000002</v>
      </c>
      <c r="J46" s="44">
        <v>0.52400000000000002</v>
      </c>
      <c r="K46" s="44">
        <v>0.52500000000000002</v>
      </c>
      <c r="L46" s="44">
        <v>0.52600000000000002</v>
      </c>
      <c r="M46" s="44">
        <v>0.52700000000000002</v>
      </c>
    </row>
    <row r="47" spans="1:13" x14ac:dyDescent="0.25">
      <c r="A47" s="43">
        <v>40</v>
      </c>
      <c r="B47" s="44">
        <v>0.52900000000000003</v>
      </c>
      <c r="C47" s="44">
        <v>0.53</v>
      </c>
      <c r="D47" s="44">
        <v>0.53100000000000003</v>
      </c>
      <c r="E47" s="44">
        <v>0.53200000000000003</v>
      </c>
      <c r="F47" s="44">
        <v>0.53400000000000003</v>
      </c>
      <c r="G47" s="44">
        <v>0.53500000000000003</v>
      </c>
      <c r="H47" s="44">
        <v>0.53600000000000003</v>
      </c>
      <c r="I47" s="44">
        <v>0.53800000000000003</v>
      </c>
      <c r="J47" s="44">
        <v>0.53900000000000003</v>
      </c>
      <c r="K47" s="44">
        <v>0.54</v>
      </c>
      <c r="L47" s="44">
        <v>0.54100000000000004</v>
      </c>
      <c r="M47" s="44">
        <v>0.54300000000000004</v>
      </c>
    </row>
    <row r="48" spans="1:13" x14ac:dyDescent="0.25">
      <c r="A48" s="43">
        <v>41</v>
      </c>
      <c r="B48" s="44">
        <v>0.54400000000000004</v>
      </c>
      <c r="C48" s="44">
        <v>0.54500000000000004</v>
      </c>
      <c r="D48" s="44">
        <v>0.54700000000000004</v>
      </c>
      <c r="E48" s="44">
        <v>0.54800000000000004</v>
      </c>
      <c r="F48" s="44">
        <v>0.54900000000000004</v>
      </c>
      <c r="G48" s="44">
        <v>0.55100000000000005</v>
      </c>
      <c r="H48" s="44">
        <v>0.55200000000000005</v>
      </c>
      <c r="I48" s="44">
        <v>0.55300000000000005</v>
      </c>
      <c r="J48" s="44">
        <v>0.55500000000000005</v>
      </c>
      <c r="K48" s="44">
        <v>0.55600000000000005</v>
      </c>
      <c r="L48" s="44">
        <v>0.55700000000000005</v>
      </c>
      <c r="M48" s="44">
        <v>0.55900000000000005</v>
      </c>
    </row>
    <row r="49" spans="1:13" x14ac:dyDescent="0.25">
      <c r="A49" s="43">
        <v>42</v>
      </c>
      <c r="B49" s="44">
        <v>0.56000000000000005</v>
      </c>
      <c r="C49" s="44">
        <v>0.56100000000000005</v>
      </c>
      <c r="D49" s="44">
        <v>0.56299999999999994</v>
      </c>
      <c r="E49" s="44">
        <v>0.56399999999999995</v>
      </c>
      <c r="F49" s="44">
        <v>0.56599999999999995</v>
      </c>
      <c r="G49" s="44">
        <v>0.56699999999999995</v>
      </c>
      <c r="H49" s="44">
        <v>0.56799999999999995</v>
      </c>
      <c r="I49" s="44">
        <v>0.56999999999999995</v>
      </c>
      <c r="J49" s="44">
        <v>0.57099999999999995</v>
      </c>
      <c r="K49" s="44">
        <v>0.57299999999999995</v>
      </c>
      <c r="L49" s="44">
        <v>0.57399999999999995</v>
      </c>
      <c r="M49" s="44">
        <v>0.57499999999999996</v>
      </c>
    </row>
    <row r="50" spans="1:13" x14ac:dyDescent="0.25">
      <c r="A50" s="43">
        <v>43</v>
      </c>
      <c r="B50" s="44">
        <v>0.57699999999999996</v>
      </c>
      <c r="C50" s="44">
        <v>0.57799999999999996</v>
      </c>
      <c r="D50" s="44">
        <v>0.57999999999999996</v>
      </c>
      <c r="E50" s="44">
        <v>0.58099999999999996</v>
      </c>
      <c r="F50" s="44">
        <v>0.58299999999999996</v>
      </c>
      <c r="G50" s="44">
        <v>0.58399999999999996</v>
      </c>
      <c r="H50" s="44">
        <v>0.58599999999999997</v>
      </c>
      <c r="I50" s="44">
        <v>0.58699999999999997</v>
      </c>
      <c r="J50" s="44">
        <v>0.58899999999999997</v>
      </c>
      <c r="K50" s="44">
        <v>0.59</v>
      </c>
      <c r="L50" s="44">
        <v>0.59099999999999997</v>
      </c>
      <c r="M50" s="44">
        <v>0.59299999999999997</v>
      </c>
    </row>
    <row r="51" spans="1:13" x14ac:dyDescent="0.25">
      <c r="A51" s="43">
        <v>44</v>
      </c>
      <c r="B51" s="44">
        <v>0.59399999999999997</v>
      </c>
      <c r="C51" s="44">
        <v>0.59599999999999997</v>
      </c>
      <c r="D51" s="44">
        <v>0.59699999999999998</v>
      </c>
      <c r="E51" s="44">
        <v>0.59899999999999998</v>
      </c>
      <c r="F51" s="44">
        <v>0.60099999999999998</v>
      </c>
      <c r="G51" s="44">
        <v>0.60199999999999998</v>
      </c>
      <c r="H51" s="44">
        <v>0.60399999999999998</v>
      </c>
      <c r="I51" s="44">
        <v>0.60499999999999998</v>
      </c>
      <c r="J51" s="44">
        <v>0.60699999999999998</v>
      </c>
      <c r="K51" s="44">
        <v>0.60799999999999998</v>
      </c>
      <c r="L51" s="44">
        <v>0.61</v>
      </c>
      <c r="M51" s="44">
        <v>0.61099999999999999</v>
      </c>
    </row>
    <row r="52" spans="1:13" x14ac:dyDescent="0.25">
      <c r="A52" s="43">
        <v>45</v>
      </c>
      <c r="B52" s="44">
        <v>0.61299999999999999</v>
      </c>
      <c r="C52" s="44">
        <v>0.61499999999999999</v>
      </c>
      <c r="D52" s="44">
        <v>0.61599999999999999</v>
      </c>
      <c r="E52" s="44">
        <v>0.61799999999999999</v>
      </c>
      <c r="F52" s="44">
        <v>0.61899999999999999</v>
      </c>
      <c r="G52" s="44">
        <v>0.621</v>
      </c>
      <c r="H52" s="44">
        <v>0.623</v>
      </c>
      <c r="I52" s="44">
        <v>0.624</v>
      </c>
      <c r="J52" s="44">
        <v>0.626</v>
      </c>
      <c r="K52" s="44">
        <v>0.627</v>
      </c>
      <c r="L52" s="44">
        <v>0.629</v>
      </c>
      <c r="M52" s="44">
        <v>0.63100000000000001</v>
      </c>
    </row>
    <row r="53" spans="1:13" x14ac:dyDescent="0.25">
      <c r="A53" s="43">
        <v>46</v>
      </c>
      <c r="B53" s="44">
        <v>0.63200000000000001</v>
      </c>
      <c r="C53" s="44">
        <v>0.63400000000000001</v>
      </c>
      <c r="D53" s="44">
        <v>0.63600000000000001</v>
      </c>
      <c r="E53" s="44">
        <v>0.63800000000000001</v>
      </c>
      <c r="F53" s="44">
        <v>0.63900000000000001</v>
      </c>
      <c r="G53" s="44">
        <v>0.64100000000000001</v>
      </c>
      <c r="H53" s="44">
        <v>0.64300000000000002</v>
      </c>
      <c r="I53" s="44">
        <v>0.64400000000000002</v>
      </c>
      <c r="J53" s="44">
        <v>0.64600000000000002</v>
      </c>
      <c r="K53" s="44">
        <v>0.64800000000000002</v>
      </c>
      <c r="L53" s="44">
        <v>0.64900000000000002</v>
      </c>
      <c r="M53" s="44">
        <v>0.65100000000000002</v>
      </c>
    </row>
    <row r="54" spans="1:13" x14ac:dyDescent="0.25">
      <c r="A54" s="43">
        <v>47</v>
      </c>
      <c r="B54" s="44">
        <v>0.65300000000000002</v>
      </c>
      <c r="C54" s="44">
        <v>0.65500000000000003</v>
      </c>
      <c r="D54" s="44">
        <v>0.65600000000000003</v>
      </c>
      <c r="E54" s="44">
        <v>0.65800000000000003</v>
      </c>
      <c r="F54" s="44">
        <v>0.66</v>
      </c>
      <c r="G54" s="44">
        <v>0.66200000000000003</v>
      </c>
      <c r="H54" s="44">
        <v>0.66400000000000003</v>
      </c>
      <c r="I54" s="44">
        <v>0.66500000000000004</v>
      </c>
      <c r="J54" s="44">
        <v>0.66700000000000004</v>
      </c>
      <c r="K54" s="44">
        <v>0.66900000000000004</v>
      </c>
      <c r="L54" s="44">
        <v>0.67100000000000004</v>
      </c>
      <c r="M54" s="44">
        <v>0.67300000000000004</v>
      </c>
    </row>
    <row r="55" spans="1:13" x14ac:dyDescent="0.25">
      <c r="A55" s="43">
        <v>48</v>
      </c>
      <c r="B55" s="44">
        <v>0.67400000000000004</v>
      </c>
      <c r="C55" s="44">
        <v>0.67600000000000005</v>
      </c>
      <c r="D55" s="44">
        <v>0.67800000000000005</v>
      </c>
      <c r="E55" s="44">
        <v>0.68</v>
      </c>
      <c r="F55" s="44">
        <v>0.68200000000000005</v>
      </c>
      <c r="G55" s="44">
        <v>0.68400000000000005</v>
      </c>
      <c r="H55" s="44">
        <v>0.68600000000000005</v>
      </c>
      <c r="I55" s="44">
        <v>0.68799999999999994</v>
      </c>
      <c r="J55" s="44">
        <v>0.69</v>
      </c>
      <c r="K55" s="44">
        <v>0.69199999999999995</v>
      </c>
      <c r="L55" s="44">
        <v>0.69299999999999995</v>
      </c>
      <c r="M55" s="44">
        <v>0.69499999999999995</v>
      </c>
    </row>
    <row r="56" spans="1:13" x14ac:dyDescent="0.25">
      <c r="A56" s="43">
        <v>49</v>
      </c>
      <c r="B56" s="44">
        <v>0.69699999999999995</v>
      </c>
      <c r="C56" s="44">
        <v>0.69899999999999995</v>
      </c>
      <c r="D56" s="44">
        <v>0.70099999999999996</v>
      </c>
      <c r="E56" s="44">
        <v>0.70299999999999996</v>
      </c>
      <c r="F56" s="44">
        <v>0.70499999999999996</v>
      </c>
      <c r="G56" s="44">
        <v>0.70699999999999996</v>
      </c>
      <c r="H56" s="44">
        <v>0.70899999999999996</v>
      </c>
      <c r="I56" s="44">
        <v>0.71099999999999997</v>
      </c>
      <c r="J56" s="44">
        <v>0.71299999999999997</v>
      </c>
      <c r="K56" s="44">
        <v>0.71499999999999997</v>
      </c>
      <c r="L56" s="44">
        <v>0.71699999999999997</v>
      </c>
      <c r="M56" s="44">
        <v>0.71899999999999997</v>
      </c>
    </row>
    <row r="57" spans="1:13" x14ac:dyDescent="0.25">
      <c r="A57" s="43">
        <v>50</v>
      </c>
      <c r="B57" s="44">
        <v>0.72099999999999997</v>
      </c>
      <c r="C57" s="44">
        <v>0.72299999999999998</v>
      </c>
      <c r="D57" s="44">
        <v>0.72599999999999998</v>
      </c>
      <c r="E57" s="44">
        <v>0.72799999999999998</v>
      </c>
      <c r="F57" s="44">
        <v>0.73</v>
      </c>
      <c r="G57" s="44">
        <v>0.73199999999999998</v>
      </c>
      <c r="H57" s="44">
        <v>0.73399999999999999</v>
      </c>
      <c r="I57" s="44">
        <v>0.73599999999999999</v>
      </c>
      <c r="J57" s="44">
        <v>0.73799999999999999</v>
      </c>
      <c r="K57" s="44">
        <v>0.74</v>
      </c>
      <c r="L57" s="44">
        <v>0.74299999999999999</v>
      </c>
      <c r="M57" s="44">
        <v>0.745</v>
      </c>
    </row>
    <row r="58" spans="1:13" x14ac:dyDescent="0.25">
      <c r="A58" s="43">
        <v>51</v>
      </c>
      <c r="B58" s="44">
        <v>0.747</v>
      </c>
      <c r="C58" s="44">
        <v>0.749</v>
      </c>
      <c r="D58" s="44">
        <v>0.751</v>
      </c>
      <c r="E58" s="44">
        <v>0.754</v>
      </c>
      <c r="F58" s="44">
        <v>0.75600000000000001</v>
      </c>
      <c r="G58" s="44">
        <v>0.75800000000000001</v>
      </c>
      <c r="H58" s="44">
        <v>0.76</v>
      </c>
      <c r="I58" s="44">
        <v>0.76300000000000001</v>
      </c>
      <c r="J58" s="44">
        <v>0.76500000000000001</v>
      </c>
      <c r="K58" s="44">
        <v>0.76700000000000002</v>
      </c>
      <c r="L58" s="44">
        <v>0.76900000000000002</v>
      </c>
      <c r="M58" s="44">
        <v>0.77200000000000002</v>
      </c>
    </row>
    <row r="59" spans="1:13" x14ac:dyDescent="0.25">
      <c r="A59" s="43">
        <v>52</v>
      </c>
      <c r="B59" s="44">
        <v>0.77400000000000002</v>
      </c>
      <c r="C59" s="44">
        <v>0.77600000000000002</v>
      </c>
      <c r="D59" s="44">
        <v>0.77900000000000003</v>
      </c>
      <c r="E59" s="44">
        <v>0.78100000000000003</v>
      </c>
      <c r="F59" s="44">
        <v>0.78300000000000003</v>
      </c>
      <c r="G59" s="44">
        <v>0.78600000000000003</v>
      </c>
      <c r="H59" s="44">
        <v>0.78800000000000003</v>
      </c>
      <c r="I59" s="44">
        <v>0.79100000000000004</v>
      </c>
      <c r="J59" s="44">
        <v>0.79300000000000004</v>
      </c>
      <c r="K59" s="44">
        <v>0.79500000000000004</v>
      </c>
      <c r="L59" s="44">
        <v>0.79800000000000004</v>
      </c>
      <c r="M59" s="44">
        <v>0.8</v>
      </c>
    </row>
    <row r="60" spans="1:13" x14ac:dyDescent="0.25">
      <c r="A60" s="43">
        <v>53</v>
      </c>
      <c r="B60" s="44">
        <v>0.80300000000000005</v>
      </c>
      <c r="C60" s="44">
        <v>0.80500000000000005</v>
      </c>
      <c r="D60" s="44">
        <v>0.80800000000000005</v>
      </c>
      <c r="E60" s="44">
        <v>0.81</v>
      </c>
      <c r="F60" s="44">
        <v>0.81299999999999994</v>
      </c>
      <c r="G60" s="44">
        <v>0.81499999999999995</v>
      </c>
      <c r="H60" s="44">
        <v>0.81799999999999995</v>
      </c>
      <c r="I60" s="44">
        <v>0.82</v>
      </c>
      <c r="J60" s="44">
        <v>0.82299999999999995</v>
      </c>
      <c r="K60" s="44">
        <v>0.82499999999999996</v>
      </c>
      <c r="L60" s="44">
        <v>0.82799999999999996</v>
      </c>
      <c r="M60" s="44">
        <v>0.83</v>
      </c>
    </row>
    <row r="61" spans="1:13" x14ac:dyDescent="0.25">
      <c r="A61" s="43">
        <v>54</v>
      </c>
      <c r="B61" s="44">
        <v>0.83299999999999996</v>
      </c>
      <c r="C61" s="44">
        <v>0.83499999999999996</v>
      </c>
      <c r="D61" s="44">
        <v>0.83699999999999997</v>
      </c>
      <c r="E61" s="44">
        <v>0.83899999999999997</v>
      </c>
      <c r="F61" s="44">
        <v>0.84</v>
      </c>
      <c r="G61" s="44">
        <v>0.84199999999999997</v>
      </c>
      <c r="H61" s="44">
        <v>0.84399999999999997</v>
      </c>
      <c r="I61" s="44">
        <v>0.84599999999999997</v>
      </c>
      <c r="J61" s="44">
        <v>0.84799999999999998</v>
      </c>
      <c r="K61" s="44">
        <v>0.85</v>
      </c>
      <c r="L61" s="44">
        <v>0.85199999999999998</v>
      </c>
      <c r="M61" s="44">
        <v>0.85399999999999998</v>
      </c>
    </row>
    <row r="62" spans="1:13" x14ac:dyDescent="0.25">
      <c r="A62" s="43">
        <v>55</v>
      </c>
      <c r="B62" s="44">
        <v>0.85599999999999998</v>
      </c>
      <c r="C62" s="44">
        <v>0.85799999999999998</v>
      </c>
      <c r="D62" s="44">
        <v>0.86</v>
      </c>
      <c r="E62" s="44">
        <v>0.86299999999999999</v>
      </c>
      <c r="F62" s="44">
        <v>0.86499999999999999</v>
      </c>
      <c r="G62" s="44">
        <v>0.86699999999999999</v>
      </c>
      <c r="H62" s="44">
        <v>0.86899999999999999</v>
      </c>
      <c r="I62" s="44">
        <v>0.871</v>
      </c>
      <c r="J62" s="44">
        <v>0.873</v>
      </c>
      <c r="K62" s="44">
        <v>0.875</v>
      </c>
      <c r="L62" s="44">
        <v>0.877</v>
      </c>
      <c r="M62" s="44">
        <v>0.879</v>
      </c>
    </row>
    <row r="63" spans="1:13" x14ac:dyDescent="0.25">
      <c r="A63" s="43">
        <v>56</v>
      </c>
      <c r="B63" s="44">
        <v>0.88200000000000001</v>
      </c>
      <c r="C63" s="44">
        <v>0.88400000000000001</v>
      </c>
      <c r="D63" s="44">
        <v>0.88600000000000001</v>
      </c>
      <c r="E63" s="44">
        <v>0.88800000000000001</v>
      </c>
      <c r="F63" s="44">
        <v>0.89</v>
      </c>
      <c r="G63" s="44">
        <v>0.89300000000000002</v>
      </c>
      <c r="H63" s="44">
        <v>0.89500000000000002</v>
      </c>
      <c r="I63" s="44">
        <v>0.89700000000000002</v>
      </c>
      <c r="J63" s="44">
        <v>0.89900000000000002</v>
      </c>
      <c r="K63" s="44">
        <v>0.90200000000000002</v>
      </c>
      <c r="L63" s="44">
        <v>0.90400000000000003</v>
      </c>
      <c r="M63" s="44">
        <v>0.90600000000000003</v>
      </c>
    </row>
    <row r="64" spans="1:13" x14ac:dyDescent="0.25">
      <c r="A64" s="43">
        <v>57</v>
      </c>
      <c r="B64" s="44">
        <v>0.90800000000000003</v>
      </c>
      <c r="C64" s="44">
        <v>0.91100000000000003</v>
      </c>
      <c r="D64" s="44">
        <v>0.91300000000000003</v>
      </c>
      <c r="E64" s="44">
        <v>0.91600000000000004</v>
      </c>
      <c r="F64" s="44">
        <v>0.91800000000000004</v>
      </c>
      <c r="G64" s="44">
        <v>0.92</v>
      </c>
      <c r="H64" s="44">
        <v>0.92300000000000004</v>
      </c>
      <c r="I64" s="44">
        <v>0.92500000000000004</v>
      </c>
      <c r="J64" s="44">
        <v>0.92800000000000005</v>
      </c>
      <c r="K64" s="44">
        <v>0.93</v>
      </c>
      <c r="L64" s="44">
        <v>0.93200000000000005</v>
      </c>
      <c r="M64" s="44">
        <v>0.93500000000000005</v>
      </c>
    </row>
    <row r="65" spans="1:13" x14ac:dyDescent="0.25">
      <c r="A65" s="43">
        <v>58</v>
      </c>
      <c r="B65" s="44">
        <v>0.93700000000000006</v>
      </c>
      <c r="C65" s="44">
        <v>0.94</v>
      </c>
      <c r="D65" s="44">
        <v>0.94199999999999995</v>
      </c>
      <c r="E65" s="44">
        <v>0.94499999999999995</v>
      </c>
      <c r="F65" s="44">
        <v>0.94799999999999995</v>
      </c>
      <c r="G65" s="44">
        <v>0.95</v>
      </c>
      <c r="H65" s="44">
        <v>0.95299999999999996</v>
      </c>
      <c r="I65" s="44">
        <v>0.95499999999999996</v>
      </c>
      <c r="J65" s="44">
        <v>0.95799999999999996</v>
      </c>
      <c r="K65" s="44">
        <v>0.96</v>
      </c>
      <c r="L65" s="44">
        <v>0.96299999999999997</v>
      </c>
      <c r="M65" s="44">
        <v>0.96599999999999997</v>
      </c>
    </row>
    <row r="66" spans="1:13" x14ac:dyDescent="0.25">
      <c r="A66" s="43">
        <v>59</v>
      </c>
      <c r="B66" s="44">
        <v>0.96799999999999997</v>
      </c>
      <c r="C66" s="44">
        <v>0.97099999999999997</v>
      </c>
      <c r="D66" s="44">
        <v>0.97399999999999998</v>
      </c>
      <c r="E66" s="44">
        <v>0.97699999999999998</v>
      </c>
      <c r="F66" s="44">
        <v>0.97899999999999998</v>
      </c>
      <c r="G66" s="44">
        <v>0.98199999999999998</v>
      </c>
      <c r="H66" s="44">
        <v>0.98499999999999999</v>
      </c>
      <c r="I66" s="44">
        <v>0.98799999999999999</v>
      </c>
      <c r="J66" s="44">
        <v>0.99</v>
      </c>
      <c r="K66" s="44">
        <v>0.99299999999999999</v>
      </c>
      <c r="L66" s="44">
        <v>0.996</v>
      </c>
      <c r="M66" s="44">
        <v>0.999</v>
      </c>
    </row>
    <row r="67" spans="1:13" x14ac:dyDescent="0.25">
      <c r="A67" s="43">
        <v>60</v>
      </c>
      <c r="B67" s="44">
        <v>1</v>
      </c>
      <c r="C67" s="44"/>
      <c r="D67" s="44"/>
      <c r="E67" s="44"/>
      <c r="F67" s="44"/>
      <c r="G67" s="44"/>
      <c r="H67" s="44"/>
      <c r="I67" s="44"/>
      <c r="J67" s="44"/>
      <c r="K67" s="44"/>
      <c r="L67" s="44"/>
      <c r="M67" s="44"/>
    </row>
  </sheetData>
  <sheetProtection algorithmName="SHA-512" hashValue="Q1RjSlL6gACy5bI5XFfNxgyfD1F1hne2ZI+I7HPMd+NDYHex6GeAw4v7DSAPv5Nmom5gz7IvdN8reFtoECJ2hg==" saltValue="zou/+VB/++iLDYUW7T36Kg==" spinCount="100000" sheet="1" objects="1" scenarios="1"/>
  <conditionalFormatting sqref="A6:A21">
    <cfRule type="expression" dxfId="89" priority="1" stopIfTrue="1">
      <formula>MOD(ROW(),2)=0</formula>
    </cfRule>
    <cfRule type="expression" dxfId="88" priority="2" stopIfTrue="1">
      <formula>MOD(ROW(),2)&lt;&gt;0</formula>
    </cfRule>
  </conditionalFormatting>
  <conditionalFormatting sqref="B6:M21">
    <cfRule type="expression" dxfId="87" priority="3" stopIfTrue="1">
      <formula>MOD(ROW(),2)=0</formula>
    </cfRule>
    <cfRule type="expression" dxfId="86" priority="4" stopIfTrue="1">
      <formula>MOD(ROW(),2)&lt;&gt;0</formula>
    </cfRule>
  </conditionalFormatting>
  <conditionalFormatting sqref="A26:A67">
    <cfRule type="expression" dxfId="85" priority="5" stopIfTrue="1">
      <formula>MOD(ROW(),2)=0</formula>
    </cfRule>
    <cfRule type="expression" dxfId="84" priority="6" stopIfTrue="1">
      <formula>MOD(ROW(),2)&lt;&gt;0</formula>
    </cfRule>
  </conditionalFormatting>
  <conditionalFormatting sqref="B26:M67">
    <cfRule type="expression" dxfId="83" priority="7" stopIfTrue="1">
      <formula>MOD(ROW(),2)=0</formula>
    </cfRule>
    <cfRule type="expression" dxfId="82" priority="8" stopIfTrue="1">
      <formula>MOD(ROW(),2)&lt;&gt;0</formula>
    </cfRule>
  </conditionalFormatting>
  <pageMargins left="0.7" right="0.7" top="0.75" bottom="0.75" header="0.3" footer="0.3"/>
  <tableParts count="1">
    <tablePart r:id="rId1"/>
  </tableParts>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6DDC5-38A4-4E1E-8F41-F807F50FBD7F}">
  <sheetPr codeName="Sheet111"/>
  <dimension ref="A1:M72"/>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Abatement - x-820</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t="s">
        <v>227</v>
      </c>
      <c r="C8" s="46"/>
      <c r="D8" s="46"/>
      <c r="E8" s="46"/>
      <c r="F8" s="46"/>
      <c r="G8" s="46"/>
      <c r="H8" s="46"/>
      <c r="I8" s="46"/>
      <c r="J8" s="46"/>
      <c r="K8" s="46"/>
      <c r="L8" s="46"/>
      <c r="M8" s="46"/>
    </row>
    <row r="9" spans="1:13" x14ac:dyDescent="0.25">
      <c r="A9" s="40" t="s">
        <v>142</v>
      </c>
      <c r="B9" s="46" t="s">
        <v>502</v>
      </c>
      <c r="C9" s="46"/>
      <c r="D9" s="46"/>
      <c r="E9" s="46"/>
      <c r="F9" s="46"/>
      <c r="G9" s="46"/>
      <c r="H9" s="46"/>
      <c r="I9" s="46"/>
      <c r="J9" s="46"/>
      <c r="K9" s="46"/>
      <c r="L9" s="46"/>
      <c r="M9" s="46"/>
    </row>
    <row r="10" spans="1:13" x14ac:dyDescent="0.25">
      <c r="A10" s="40" t="s">
        <v>6</v>
      </c>
      <c r="B10" s="46" t="s">
        <v>513</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504</v>
      </c>
      <c r="C12" s="46"/>
      <c r="D12" s="46"/>
      <c r="E12" s="46"/>
      <c r="F12" s="46"/>
      <c r="G12" s="46"/>
      <c r="H12" s="46"/>
      <c r="I12" s="46"/>
      <c r="J12" s="46"/>
      <c r="K12" s="46"/>
      <c r="L12" s="46"/>
      <c r="M12" s="46"/>
    </row>
    <row r="13" spans="1:13" x14ac:dyDescent="0.25">
      <c r="A13" s="40" t="s">
        <v>538</v>
      </c>
      <c r="B13" s="46">
        <v>1</v>
      </c>
      <c r="C13" s="46"/>
      <c r="D13" s="46"/>
      <c r="E13" s="46"/>
      <c r="F13" s="46"/>
      <c r="G13" s="46"/>
      <c r="H13" s="46"/>
      <c r="I13" s="46"/>
      <c r="J13" s="46"/>
      <c r="K13" s="46"/>
      <c r="L13" s="46"/>
      <c r="M13" s="46"/>
    </row>
    <row r="14" spans="1:13" x14ac:dyDescent="0.25">
      <c r="A14" s="40" t="s">
        <v>146</v>
      </c>
      <c r="B14" s="46">
        <v>820</v>
      </c>
      <c r="C14" s="46"/>
      <c r="D14" s="46"/>
      <c r="E14" s="46"/>
      <c r="F14" s="46"/>
      <c r="G14" s="46"/>
      <c r="H14" s="46"/>
      <c r="I14" s="46"/>
      <c r="J14" s="46"/>
      <c r="K14" s="46"/>
      <c r="L14" s="46"/>
      <c r="M14" s="46"/>
    </row>
    <row r="15" spans="1:13" x14ac:dyDescent="0.25">
      <c r="A15" s="40" t="s">
        <v>539</v>
      </c>
      <c r="B15" s="46" t="s">
        <v>514</v>
      </c>
      <c r="C15" s="46"/>
      <c r="D15" s="46"/>
      <c r="E15" s="46"/>
      <c r="F15" s="46"/>
      <c r="G15" s="46"/>
      <c r="H15" s="46"/>
      <c r="I15" s="46"/>
      <c r="J15" s="46"/>
      <c r="K15" s="46"/>
      <c r="L15" s="46"/>
      <c r="M15" s="46"/>
    </row>
    <row r="16" spans="1:13" x14ac:dyDescent="0.25">
      <c r="A16" s="40" t="s">
        <v>148</v>
      </c>
      <c r="B16" s="46" t="s">
        <v>515</v>
      </c>
      <c r="C16" s="46"/>
      <c r="D16" s="46"/>
      <c r="E16" s="46"/>
      <c r="F16" s="46"/>
      <c r="G16" s="46"/>
      <c r="H16" s="46"/>
      <c r="I16" s="46"/>
      <c r="J16" s="46"/>
      <c r="K16" s="46"/>
      <c r="L16" s="46"/>
      <c r="M16" s="46"/>
    </row>
    <row r="17" spans="1:13" x14ac:dyDescent="0.25">
      <c r="A17" s="41" t="s">
        <v>540</v>
      </c>
      <c r="B17" s="46"/>
      <c r="C17" s="46"/>
      <c r="D17" s="46"/>
      <c r="E17" s="46"/>
      <c r="F17" s="46"/>
      <c r="G17" s="46"/>
      <c r="H17" s="46"/>
      <c r="I17" s="46"/>
      <c r="J17" s="46"/>
      <c r="K17" s="46"/>
      <c r="L17" s="46"/>
      <c r="M17" s="46"/>
    </row>
    <row r="18" spans="1:13" x14ac:dyDescent="0.25">
      <c r="A18" s="40" t="s">
        <v>150</v>
      </c>
      <c r="B18" s="48">
        <v>45138</v>
      </c>
      <c r="C18" s="48"/>
      <c r="D18" s="48"/>
      <c r="E18" s="48"/>
      <c r="F18" s="48"/>
      <c r="G18" s="48"/>
      <c r="H18" s="48"/>
      <c r="I18" s="48"/>
      <c r="J18" s="48"/>
      <c r="K18" s="48"/>
      <c r="L18" s="48"/>
      <c r="M18" s="48"/>
    </row>
    <row r="19" spans="1:13" x14ac:dyDescent="0.25">
      <c r="A19" s="40" t="s">
        <v>151</v>
      </c>
      <c r="B19" s="48">
        <v>45138</v>
      </c>
      <c r="C19" s="48"/>
      <c r="D19" s="48"/>
      <c r="E19" s="48"/>
      <c r="F19" s="48"/>
      <c r="G19" s="48"/>
      <c r="H19" s="48"/>
      <c r="I19" s="48"/>
      <c r="J19" s="48"/>
      <c r="K19" s="48"/>
      <c r="L19" s="48"/>
      <c r="M19" s="48"/>
    </row>
    <row r="20" spans="1:13" x14ac:dyDescent="0.25">
      <c r="A20" s="40" t="s">
        <v>152</v>
      </c>
      <c r="B20" s="46" t="s">
        <v>160</v>
      </c>
      <c r="C20" s="46"/>
      <c r="D20" s="46"/>
      <c r="E20" s="46"/>
      <c r="F20" s="46"/>
      <c r="G20" s="46"/>
      <c r="H20" s="46"/>
      <c r="I20" s="46"/>
      <c r="J20" s="46"/>
      <c r="K20" s="46"/>
      <c r="L20" s="46"/>
      <c r="M20" s="46"/>
    </row>
    <row r="21" spans="1:13" x14ac:dyDescent="0.25">
      <c r="A21" s="40" t="s">
        <v>541</v>
      </c>
      <c r="B21" s="46" t="s">
        <v>76</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5" customFormat="1" ht="13" x14ac:dyDescent="0.25">
      <c r="A26" s="54" t="s">
        <v>581</v>
      </c>
      <c r="B26" s="54">
        <v>0</v>
      </c>
      <c r="C26" s="54">
        <v>1</v>
      </c>
      <c r="D26" s="54">
        <v>2</v>
      </c>
      <c r="E26" s="54">
        <v>3</v>
      </c>
      <c r="F26" s="54">
        <v>4</v>
      </c>
      <c r="G26" s="54">
        <v>5</v>
      </c>
      <c r="H26" s="54">
        <v>6</v>
      </c>
      <c r="I26" s="54">
        <v>7</v>
      </c>
      <c r="J26" s="54">
        <v>8</v>
      </c>
      <c r="K26" s="54">
        <v>9</v>
      </c>
      <c r="L26" s="54">
        <v>10</v>
      </c>
      <c r="M26" s="54">
        <v>11</v>
      </c>
    </row>
    <row r="27" spans="1:13" x14ac:dyDescent="0.25">
      <c r="A27" s="43">
        <v>20</v>
      </c>
      <c r="B27" s="44">
        <v>0.25900000000000001</v>
      </c>
      <c r="C27" s="44">
        <v>0.26</v>
      </c>
      <c r="D27" s="44">
        <v>0.26</v>
      </c>
      <c r="E27" s="44">
        <v>0.26100000000000001</v>
      </c>
      <c r="F27" s="44">
        <v>0.26100000000000001</v>
      </c>
      <c r="G27" s="44">
        <v>0.26200000000000001</v>
      </c>
      <c r="H27" s="44">
        <v>0.26200000000000001</v>
      </c>
      <c r="I27" s="44">
        <v>0.26300000000000001</v>
      </c>
      <c r="J27" s="44">
        <v>0.26300000000000001</v>
      </c>
      <c r="K27" s="44">
        <v>0.26400000000000001</v>
      </c>
      <c r="L27" s="44">
        <v>0.26400000000000001</v>
      </c>
      <c r="M27" s="44">
        <v>0.26500000000000001</v>
      </c>
    </row>
    <row r="28" spans="1:13" x14ac:dyDescent="0.25">
      <c r="A28" s="43">
        <v>21</v>
      </c>
      <c r="B28" s="44">
        <v>0.26500000000000001</v>
      </c>
      <c r="C28" s="44">
        <v>0.26600000000000001</v>
      </c>
      <c r="D28" s="44">
        <v>0.26600000000000001</v>
      </c>
      <c r="E28" s="44">
        <v>0.26700000000000002</v>
      </c>
      <c r="F28" s="44">
        <v>0.26700000000000002</v>
      </c>
      <c r="G28" s="44">
        <v>0.26800000000000002</v>
      </c>
      <c r="H28" s="44">
        <v>0.26800000000000002</v>
      </c>
      <c r="I28" s="44">
        <v>0.26900000000000002</v>
      </c>
      <c r="J28" s="44">
        <v>0.26900000000000002</v>
      </c>
      <c r="K28" s="44">
        <v>0.27</v>
      </c>
      <c r="L28" s="44">
        <v>0.27</v>
      </c>
      <c r="M28" s="44">
        <v>0.27100000000000002</v>
      </c>
    </row>
    <row r="29" spans="1:13" x14ac:dyDescent="0.25">
      <c r="A29" s="43">
        <v>22</v>
      </c>
      <c r="B29" s="44">
        <v>0.27100000000000002</v>
      </c>
      <c r="C29" s="44">
        <v>0.27200000000000002</v>
      </c>
      <c r="D29" s="44">
        <v>0.27200000000000002</v>
      </c>
      <c r="E29" s="44">
        <v>0.27300000000000002</v>
      </c>
      <c r="F29" s="44">
        <v>0.27300000000000002</v>
      </c>
      <c r="G29" s="44">
        <v>0.27400000000000002</v>
      </c>
      <c r="H29" s="44">
        <v>0.27400000000000002</v>
      </c>
      <c r="I29" s="44">
        <v>0.27500000000000002</v>
      </c>
      <c r="J29" s="44">
        <v>0.27500000000000002</v>
      </c>
      <c r="K29" s="44">
        <v>0.27600000000000002</v>
      </c>
      <c r="L29" s="44">
        <v>0.27600000000000002</v>
      </c>
      <c r="M29" s="44">
        <v>0.27700000000000002</v>
      </c>
    </row>
    <row r="30" spans="1:13" x14ac:dyDescent="0.25">
      <c r="A30" s="43">
        <v>23</v>
      </c>
      <c r="B30" s="44">
        <v>0.27700000000000002</v>
      </c>
      <c r="C30" s="44">
        <v>0.27800000000000002</v>
      </c>
      <c r="D30" s="44">
        <v>0.27800000000000002</v>
      </c>
      <c r="E30" s="44">
        <v>0.27900000000000003</v>
      </c>
      <c r="F30" s="44">
        <v>0.27900000000000003</v>
      </c>
      <c r="G30" s="44">
        <v>0.28000000000000003</v>
      </c>
      <c r="H30" s="44">
        <v>0.28000000000000003</v>
      </c>
      <c r="I30" s="44">
        <v>0.28100000000000003</v>
      </c>
      <c r="J30" s="44">
        <v>0.28100000000000003</v>
      </c>
      <c r="K30" s="44">
        <v>0.28199999999999997</v>
      </c>
      <c r="L30" s="44">
        <v>0.28199999999999997</v>
      </c>
      <c r="M30" s="44">
        <v>0.28299999999999997</v>
      </c>
    </row>
    <row r="31" spans="1:13" x14ac:dyDescent="0.25">
      <c r="A31" s="43">
        <v>24</v>
      </c>
      <c r="B31" s="44">
        <v>0.28299999999999997</v>
      </c>
      <c r="C31" s="44">
        <v>0.28399999999999997</v>
      </c>
      <c r="D31" s="44">
        <v>0.28399999999999997</v>
      </c>
      <c r="E31" s="44">
        <v>0.28499999999999998</v>
      </c>
      <c r="F31" s="44">
        <v>0.28499999999999998</v>
      </c>
      <c r="G31" s="44">
        <v>0.28599999999999998</v>
      </c>
      <c r="H31" s="44">
        <v>0.28699999999999998</v>
      </c>
      <c r="I31" s="44">
        <v>0.28699999999999998</v>
      </c>
      <c r="J31" s="44">
        <v>0.28799999999999998</v>
      </c>
      <c r="K31" s="44">
        <v>0.28799999999999998</v>
      </c>
      <c r="L31" s="44">
        <v>0.28899999999999998</v>
      </c>
      <c r="M31" s="44">
        <v>0.28899999999999998</v>
      </c>
    </row>
    <row r="32" spans="1:13" x14ac:dyDescent="0.25">
      <c r="A32" s="43">
        <v>25</v>
      </c>
      <c r="B32" s="44">
        <v>0.28999999999999998</v>
      </c>
      <c r="C32" s="44">
        <v>0.28999999999999998</v>
      </c>
      <c r="D32" s="44">
        <v>0.29099999999999998</v>
      </c>
      <c r="E32" s="44">
        <v>0.29099999999999998</v>
      </c>
      <c r="F32" s="44">
        <v>0.29199999999999998</v>
      </c>
      <c r="G32" s="44">
        <v>0.29299999999999998</v>
      </c>
      <c r="H32" s="44">
        <v>0.29299999999999998</v>
      </c>
      <c r="I32" s="44">
        <v>0.29399999999999998</v>
      </c>
      <c r="J32" s="44">
        <v>0.29399999999999998</v>
      </c>
      <c r="K32" s="44">
        <v>0.29499999999999998</v>
      </c>
      <c r="L32" s="44">
        <v>0.29499999999999998</v>
      </c>
      <c r="M32" s="44">
        <v>0.29599999999999999</v>
      </c>
    </row>
    <row r="33" spans="1:13" x14ac:dyDescent="0.25">
      <c r="A33" s="43">
        <v>26</v>
      </c>
      <c r="B33" s="44">
        <v>0.29599999999999999</v>
      </c>
      <c r="C33" s="44">
        <v>0.29699999999999999</v>
      </c>
      <c r="D33" s="44">
        <v>0.29799999999999999</v>
      </c>
      <c r="E33" s="44">
        <v>0.29799999999999999</v>
      </c>
      <c r="F33" s="44">
        <v>0.29899999999999999</v>
      </c>
      <c r="G33" s="44">
        <v>0.29899999999999999</v>
      </c>
      <c r="H33" s="44">
        <v>0.3</v>
      </c>
      <c r="I33" s="44">
        <v>0.30099999999999999</v>
      </c>
      <c r="J33" s="44">
        <v>0.30099999999999999</v>
      </c>
      <c r="K33" s="44">
        <v>0.30199999999999999</v>
      </c>
      <c r="L33" s="44">
        <v>0.30199999999999999</v>
      </c>
      <c r="M33" s="44">
        <v>0.30299999999999999</v>
      </c>
    </row>
    <row r="34" spans="1:13" x14ac:dyDescent="0.25">
      <c r="A34" s="43">
        <v>27</v>
      </c>
      <c r="B34" s="44">
        <v>0.30299999999999999</v>
      </c>
      <c r="C34" s="44">
        <v>0.30399999999999999</v>
      </c>
      <c r="D34" s="44">
        <v>0.30499999999999999</v>
      </c>
      <c r="E34" s="44">
        <v>0.30499999999999999</v>
      </c>
      <c r="F34" s="44">
        <v>0.30599999999999999</v>
      </c>
      <c r="G34" s="44">
        <v>0.30599999999999999</v>
      </c>
      <c r="H34" s="44">
        <v>0.307</v>
      </c>
      <c r="I34" s="44">
        <v>0.308</v>
      </c>
      <c r="J34" s="44">
        <v>0.308</v>
      </c>
      <c r="K34" s="44">
        <v>0.309</v>
      </c>
      <c r="L34" s="44">
        <v>0.309</v>
      </c>
      <c r="M34" s="44">
        <v>0.31</v>
      </c>
    </row>
    <row r="35" spans="1:13" x14ac:dyDescent="0.25">
      <c r="A35" s="43">
        <v>28</v>
      </c>
      <c r="B35" s="44">
        <v>0.311</v>
      </c>
      <c r="C35" s="44">
        <v>0.311</v>
      </c>
      <c r="D35" s="44">
        <v>0.312</v>
      </c>
      <c r="E35" s="44">
        <v>0.312</v>
      </c>
      <c r="F35" s="44">
        <v>0.313</v>
      </c>
      <c r="G35" s="44">
        <v>0.314</v>
      </c>
      <c r="H35" s="44">
        <v>0.314</v>
      </c>
      <c r="I35" s="44">
        <v>0.315</v>
      </c>
      <c r="J35" s="44">
        <v>0.316</v>
      </c>
      <c r="K35" s="44">
        <v>0.316</v>
      </c>
      <c r="L35" s="44">
        <v>0.317</v>
      </c>
      <c r="M35" s="44">
        <v>0.317</v>
      </c>
    </row>
    <row r="36" spans="1:13" x14ac:dyDescent="0.25">
      <c r="A36" s="43">
        <v>29</v>
      </c>
      <c r="B36" s="44">
        <v>0.318</v>
      </c>
      <c r="C36" s="44">
        <v>0.31900000000000001</v>
      </c>
      <c r="D36" s="44">
        <v>0.31900000000000001</v>
      </c>
      <c r="E36" s="44">
        <v>0.32</v>
      </c>
      <c r="F36" s="44">
        <v>0.32100000000000001</v>
      </c>
      <c r="G36" s="44">
        <v>0.32100000000000001</v>
      </c>
      <c r="H36" s="44">
        <v>0.32200000000000001</v>
      </c>
      <c r="I36" s="44">
        <v>0.32300000000000001</v>
      </c>
      <c r="J36" s="44">
        <v>0.32300000000000001</v>
      </c>
      <c r="K36" s="44">
        <v>0.32400000000000001</v>
      </c>
      <c r="L36" s="44">
        <v>0.32400000000000001</v>
      </c>
      <c r="M36" s="44">
        <v>0.32500000000000001</v>
      </c>
    </row>
    <row r="37" spans="1:13" x14ac:dyDescent="0.25">
      <c r="A37" s="43">
        <v>30</v>
      </c>
      <c r="B37" s="44">
        <v>0.32600000000000001</v>
      </c>
      <c r="C37" s="44">
        <v>0.32600000000000001</v>
      </c>
      <c r="D37" s="44">
        <v>0.32700000000000001</v>
      </c>
      <c r="E37" s="44">
        <v>0.32800000000000001</v>
      </c>
      <c r="F37" s="44">
        <v>0.32800000000000001</v>
      </c>
      <c r="G37" s="44">
        <v>0.32900000000000001</v>
      </c>
      <c r="H37" s="44">
        <v>0.33</v>
      </c>
      <c r="I37" s="44">
        <v>0.33</v>
      </c>
      <c r="J37" s="44">
        <v>0.33100000000000002</v>
      </c>
      <c r="K37" s="44">
        <v>0.33200000000000002</v>
      </c>
      <c r="L37" s="44">
        <v>0.33200000000000002</v>
      </c>
      <c r="M37" s="44">
        <v>0.33300000000000002</v>
      </c>
    </row>
    <row r="38" spans="1:13" x14ac:dyDescent="0.25">
      <c r="A38" s="43">
        <v>31</v>
      </c>
      <c r="B38" s="44">
        <v>0.33400000000000002</v>
      </c>
      <c r="C38" s="44">
        <v>0.33400000000000002</v>
      </c>
      <c r="D38" s="44">
        <v>0.33500000000000002</v>
      </c>
      <c r="E38" s="44">
        <v>0.33600000000000002</v>
      </c>
      <c r="F38" s="44">
        <v>0.33600000000000002</v>
      </c>
      <c r="G38" s="44">
        <v>0.33700000000000002</v>
      </c>
      <c r="H38" s="44">
        <v>0.33800000000000002</v>
      </c>
      <c r="I38" s="44">
        <v>0.33900000000000002</v>
      </c>
      <c r="J38" s="44">
        <v>0.33900000000000002</v>
      </c>
      <c r="K38" s="44">
        <v>0.34</v>
      </c>
      <c r="L38" s="44">
        <v>0.34100000000000003</v>
      </c>
      <c r="M38" s="44">
        <v>0.34100000000000003</v>
      </c>
    </row>
    <row r="39" spans="1:13" x14ac:dyDescent="0.25">
      <c r="A39" s="43">
        <v>32</v>
      </c>
      <c r="B39" s="44">
        <v>0.34200000000000003</v>
      </c>
      <c r="C39" s="44">
        <v>0.34300000000000003</v>
      </c>
      <c r="D39" s="44">
        <v>0.34300000000000003</v>
      </c>
      <c r="E39" s="44">
        <v>0.34399999999999997</v>
      </c>
      <c r="F39" s="44">
        <v>0.34499999999999997</v>
      </c>
      <c r="G39" s="44">
        <v>0.34599999999999997</v>
      </c>
      <c r="H39" s="44">
        <v>0.34599999999999997</v>
      </c>
      <c r="I39" s="44">
        <v>0.34699999999999998</v>
      </c>
      <c r="J39" s="44">
        <v>0.34799999999999998</v>
      </c>
      <c r="K39" s="44">
        <v>0.34799999999999998</v>
      </c>
      <c r="L39" s="44">
        <v>0.34899999999999998</v>
      </c>
      <c r="M39" s="44">
        <v>0.35</v>
      </c>
    </row>
    <row r="40" spans="1:13" x14ac:dyDescent="0.25">
      <c r="A40" s="43">
        <v>33</v>
      </c>
      <c r="B40" s="44">
        <v>0.35099999999999998</v>
      </c>
      <c r="C40" s="44">
        <v>0.35099999999999998</v>
      </c>
      <c r="D40" s="44">
        <v>0.35199999999999998</v>
      </c>
      <c r="E40" s="44">
        <v>0.35299999999999998</v>
      </c>
      <c r="F40" s="44">
        <v>0.35399999999999998</v>
      </c>
      <c r="G40" s="44">
        <v>0.35399999999999998</v>
      </c>
      <c r="H40" s="44">
        <v>0.35499999999999998</v>
      </c>
      <c r="I40" s="44">
        <v>0.35599999999999998</v>
      </c>
      <c r="J40" s="44">
        <v>0.35699999999999998</v>
      </c>
      <c r="K40" s="44">
        <v>0.35699999999999998</v>
      </c>
      <c r="L40" s="44">
        <v>0.35799999999999998</v>
      </c>
      <c r="M40" s="44">
        <v>0.35899999999999999</v>
      </c>
    </row>
    <row r="41" spans="1:13" x14ac:dyDescent="0.25">
      <c r="A41" s="43">
        <v>34</v>
      </c>
      <c r="B41" s="44">
        <v>0.36</v>
      </c>
      <c r="C41" s="44">
        <v>0.36</v>
      </c>
      <c r="D41" s="44">
        <v>0.36099999999999999</v>
      </c>
      <c r="E41" s="44">
        <v>0.36199999999999999</v>
      </c>
      <c r="F41" s="44">
        <v>0.36299999999999999</v>
      </c>
      <c r="G41" s="44">
        <v>0.36299999999999999</v>
      </c>
      <c r="H41" s="44">
        <v>0.36399999999999999</v>
      </c>
      <c r="I41" s="44">
        <v>0.36499999999999999</v>
      </c>
      <c r="J41" s="44">
        <v>0.36599999999999999</v>
      </c>
      <c r="K41" s="44">
        <v>0.36699999999999999</v>
      </c>
      <c r="L41" s="44">
        <v>0.36699999999999999</v>
      </c>
      <c r="M41" s="44">
        <v>0.36799999999999999</v>
      </c>
    </row>
    <row r="42" spans="1:13" x14ac:dyDescent="0.25">
      <c r="A42" s="43">
        <v>35</v>
      </c>
      <c r="B42" s="44">
        <v>0.36899999999999999</v>
      </c>
      <c r="C42" s="44">
        <v>0.37</v>
      </c>
      <c r="D42" s="44">
        <v>0.371</v>
      </c>
      <c r="E42" s="44">
        <v>0.371</v>
      </c>
      <c r="F42" s="44">
        <v>0.372</v>
      </c>
      <c r="G42" s="44">
        <v>0.373</v>
      </c>
      <c r="H42" s="44">
        <v>0.374</v>
      </c>
      <c r="I42" s="44">
        <v>0.375</v>
      </c>
      <c r="J42" s="44">
        <v>0.375</v>
      </c>
      <c r="K42" s="44">
        <v>0.376</v>
      </c>
      <c r="L42" s="44">
        <v>0.377</v>
      </c>
      <c r="M42" s="44">
        <v>0.378</v>
      </c>
    </row>
    <row r="43" spans="1:13" x14ac:dyDescent="0.25">
      <c r="A43" s="43">
        <v>36</v>
      </c>
      <c r="B43" s="44">
        <v>0.379</v>
      </c>
      <c r="C43" s="44">
        <v>0.379</v>
      </c>
      <c r="D43" s="44">
        <v>0.38</v>
      </c>
      <c r="E43" s="44">
        <v>0.38100000000000001</v>
      </c>
      <c r="F43" s="44">
        <v>0.38200000000000001</v>
      </c>
      <c r="G43" s="44">
        <v>0.38300000000000001</v>
      </c>
      <c r="H43" s="44">
        <v>0.38400000000000001</v>
      </c>
      <c r="I43" s="44">
        <v>0.38400000000000001</v>
      </c>
      <c r="J43" s="44">
        <v>0.38500000000000001</v>
      </c>
      <c r="K43" s="44">
        <v>0.38600000000000001</v>
      </c>
      <c r="L43" s="44">
        <v>0.38700000000000001</v>
      </c>
      <c r="M43" s="44">
        <v>0.38800000000000001</v>
      </c>
    </row>
    <row r="44" spans="1:13" x14ac:dyDescent="0.25">
      <c r="A44" s="43">
        <v>37</v>
      </c>
      <c r="B44" s="44">
        <v>0.38900000000000001</v>
      </c>
      <c r="C44" s="44">
        <v>0.39</v>
      </c>
      <c r="D44" s="44">
        <v>0.39</v>
      </c>
      <c r="E44" s="44">
        <v>0.39100000000000001</v>
      </c>
      <c r="F44" s="44">
        <v>0.39200000000000002</v>
      </c>
      <c r="G44" s="44">
        <v>0.39300000000000002</v>
      </c>
      <c r="H44" s="44">
        <v>0.39400000000000002</v>
      </c>
      <c r="I44" s="44">
        <v>0.39500000000000002</v>
      </c>
      <c r="J44" s="44">
        <v>0.39600000000000002</v>
      </c>
      <c r="K44" s="44">
        <v>0.39700000000000002</v>
      </c>
      <c r="L44" s="44">
        <v>0.39700000000000002</v>
      </c>
      <c r="M44" s="44">
        <v>0.39800000000000002</v>
      </c>
    </row>
    <row r="45" spans="1:13" x14ac:dyDescent="0.25">
      <c r="A45" s="43">
        <v>38</v>
      </c>
      <c r="B45" s="44">
        <v>0.39900000000000002</v>
      </c>
      <c r="C45" s="44">
        <v>0.4</v>
      </c>
      <c r="D45" s="44">
        <v>0.40100000000000002</v>
      </c>
      <c r="E45" s="44">
        <v>0.40200000000000002</v>
      </c>
      <c r="F45" s="44">
        <v>0.40300000000000002</v>
      </c>
      <c r="G45" s="44">
        <v>0.40400000000000003</v>
      </c>
      <c r="H45" s="44">
        <v>0.40500000000000003</v>
      </c>
      <c r="I45" s="44">
        <v>0.40600000000000003</v>
      </c>
      <c r="J45" s="44">
        <v>0.40699999999999997</v>
      </c>
      <c r="K45" s="44">
        <v>0.40699999999999997</v>
      </c>
      <c r="L45" s="44">
        <v>0.40799999999999997</v>
      </c>
      <c r="M45" s="44">
        <v>0.40899999999999997</v>
      </c>
    </row>
    <row r="46" spans="1:13" x14ac:dyDescent="0.25">
      <c r="A46" s="43">
        <v>39</v>
      </c>
      <c r="B46" s="44">
        <v>0.41</v>
      </c>
      <c r="C46" s="44">
        <v>0.41099999999999998</v>
      </c>
      <c r="D46" s="44">
        <v>0.41199999999999998</v>
      </c>
      <c r="E46" s="44">
        <v>0.41299999999999998</v>
      </c>
      <c r="F46" s="44">
        <v>0.41399999999999998</v>
      </c>
      <c r="G46" s="44">
        <v>0.41499999999999998</v>
      </c>
      <c r="H46" s="44">
        <v>0.41599999999999998</v>
      </c>
      <c r="I46" s="44">
        <v>0.41699999999999998</v>
      </c>
      <c r="J46" s="44">
        <v>0.41799999999999998</v>
      </c>
      <c r="K46" s="44">
        <v>0.41899999999999998</v>
      </c>
      <c r="L46" s="44">
        <v>0.42</v>
      </c>
      <c r="M46" s="44">
        <v>0.42099999999999999</v>
      </c>
    </row>
    <row r="47" spans="1:13" x14ac:dyDescent="0.25">
      <c r="A47" s="43">
        <v>40</v>
      </c>
      <c r="B47" s="44">
        <v>0.42199999999999999</v>
      </c>
      <c r="C47" s="44">
        <v>0.42299999999999999</v>
      </c>
      <c r="D47" s="44">
        <v>0.42399999999999999</v>
      </c>
      <c r="E47" s="44">
        <v>0.42499999999999999</v>
      </c>
      <c r="F47" s="44">
        <v>0.42599999999999999</v>
      </c>
      <c r="G47" s="44">
        <v>0.42699999999999999</v>
      </c>
      <c r="H47" s="44">
        <v>0.42799999999999999</v>
      </c>
      <c r="I47" s="44">
        <v>0.42899999999999999</v>
      </c>
      <c r="J47" s="44">
        <v>0.43</v>
      </c>
      <c r="K47" s="44">
        <v>0.43099999999999999</v>
      </c>
      <c r="L47" s="44">
        <v>0.432</v>
      </c>
      <c r="M47" s="44">
        <v>0.433</v>
      </c>
    </row>
    <row r="48" spans="1:13" x14ac:dyDescent="0.25">
      <c r="A48" s="43">
        <v>41</v>
      </c>
      <c r="B48" s="44">
        <v>0.434</v>
      </c>
      <c r="C48" s="44">
        <v>0.435</v>
      </c>
      <c r="D48" s="44">
        <v>0.436</v>
      </c>
      <c r="E48" s="44">
        <v>0.437</v>
      </c>
      <c r="F48" s="44">
        <v>0.438</v>
      </c>
      <c r="G48" s="44">
        <v>0.439</v>
      </c>
      <c r="H48" s="44">
        <v>0.44</v>
      </c>
      <c r="I48" s="44">
        <v>0.441</v>
      </c>
      <c r="J48" s="44">
        <v>0.442</v>
      </c>
      <c r="K48" s="44">
        <v>0.443</v>
      </c>
      <c r="L48" s="44">
        <v>0.44400000000000001</v>
      </c>
      <c r="M48" s="44">
        <v>0.44500000000000001</v>
      </c>
    </row>
    <row r="49" spans="1:13" x14ac:dyDescent="0.25">
      <c r="A49" s="43">
        <v>42</v>
      </c>
      <c r="B49" s="44">
        <v>0.44600000000000001</v>
      </c>
      <c r="C49" s="44">
        <v>0.44700000000000001</v>
      </c>
      <c r="D49" s="44">
        <v>0.44800000000000001</v>
      </c>
      <c r="E49" s="44">
        <v>0.45</v>
      </c>
      <c r="F49" s="44">
        <v>0.45100000000000001</v>
      </c>
      <c r="G49" s="44">
        <v>0.45200000000000001</v>
      </c>
      <c r="H49" s="44">
        <v>0.45300000000000001</v>
      </c>
      <c r="I49" s="44">
        <v>0.45400000000000001</v>
      </c>
      <c r="J49" s="44">
        <v>0.45500000000000002</v>
      </c>
      <c r="K49" s="44">
        <v>0.45600000000000002</v>
      </c>
      <c r="L49" s="44">
        <v>0.45700000000000002</v>
      </c>
      <c r="M49" s="44">
        <v>0.45800000000000002</v>
      </c>
    </row>
    <row r="50" spans="1:13" x14ac:dyDescent="0.25">
      <c r="A50" s="43">
        <v>43</v>
      </c>
      <c r="B50" s="44">
        <v>0.45900000000000002</v>
      </c>
      <c r="C50" s="44">
        <v>0.46100000000000002</v>
      </c>
      <c r="D50" s="44">
        <v>0.46200000000000002</v>
      </c>
      <c r="E50" s="44">
        <v>0.46300000000000002</v>
      </c>
      <c r="F50" s="44">
        <v>0.46400000000000002</v>
      </c>
      <c r="G50" s="44">
        <v>0.46500000000000002</v>
      </c>
      <c r="H50" s="44">
        <v>0.46600000000000003</v>
      </c>
      <c r="I50" s="44">
        <v>0.46700000000000003</v>
      </c>
      <c r="J50" s="44">
        <v>0.46899999999999997</v>
      </c>
      <c r="K50" s="44">
        <v>0.47</v>
      </c>
      <c r="L50" s="44">
        <v>0.47099999999999997</v>
      </c>
      <c r="M50" s="44">
        <v>0.47199999999999998</v>
      </c>
    </row>
    <row r="51" spans="1:13" x14ac:dyDescent="0.25">
      <c r="A51" s="43">
        <v>44</v>
      </c>
      <c r="B51" s="44">
        <v>0.47299999999999998</v>
      </c>
      <c r="C51" s="44">
        <v>0.47399999999999998</v>
      </c>
      <c r="D51" s="44">
        <v>0.47599999999999998</v>
      </c>
      <c r="E51" s="44">
        <v>0.47699999999999998</v>
      </c>
      <c r="F51" s="44">
        <v>0.47799999999999998</v>
      </c>
      <c r="G51" s="44">
        <v>0.47899999999999998</v>
      </c>
      <c r="H51" s="44">
        <v>0.48</v>
      </c>
      <c r="I51" s="44">
        <v>0.48199999999999998</v>
      </c>
      <c r="J51" s="44">
        <v>0.48299999999999998</v>
      </c>
      <c r="K51" s="44">
        <v>0.48399999999999999</v>
      </c>
      <c r="L51" s="44">
        <v>0.48499999999999999</v>
      </c>
      <c r="M51" s="44">
        <v>0.48599999999999999</v>
      </c>
    </row>
    <row r="52" spans="1:13" x14ac:dyDescent="0.25">
      <c r="A52" s="43">
        <v>45</v>
      </c>
      <c r="B52" s="44">
        <v>0.48799999999999999</v>
      </c>
      <c r="C52" s="44">
        <v>0.48899999999999999</v>
      </c>
      <c r="D52" s="44">
        <v>0.49</v>
      </c>
      <c r="E52" s="44">
        <v>0.49099999999999999</v>
      </c>
      <c r="F52" s="44">
        <v>0.49299999999999999</v>
      </c>
      <c r="G52" s="44">
        <v>0.49399999999999999</v>
      </c>
      <c r="H52" s="44">
        <v>0.495</v>
      </c>
      <c r="I52" s="44">
        <v>0.497</v>
      </c>
      <c r="J52" s="44">
        <v>0.498</v>
      </c>
      <c r="K52" s="44">
        <v>0.499</v>
      </c>
      <c r="L52" s="44">
        <v>0.5</v>
      </c>
      <c r="M52" s="44">
        <v>0.502</v>
      </c>
    </row>
    <row r="53" spans="1:13" x14ac:dyDescent="0.25">
      <c r="A53" s="43">
        <v>46</v>
      </c>
      <c r="B53" s="44">
        <v>0.503</v>
      </c>
      <c r="C53" s="44">
        <v>0.504</v>
      </c>
      <c r="D53" s="44">
        <v>0.50600000000000001</v>
      </c>
      <c r="E53" s="44">
        <v>0.50700000000000001</v>
      </c>
      <c r="F53" s="44">
        <v>0.50800000000000001</v>
      </c>
      <c r="G53" s="44">
        <v>0.51</v>
      </c>
      <c r="H53" s="44">
        <v>0.51100000000000001</v>
      </c>
      <c r="I53" s="44">
        <v>0.51200000000000001</v>
      </c>
      <c r="J53" s="44">
        <v>0.51400000000000001</v>
      </c>
      <c r="K53" s="44">
        <v>0.51500000000000001</v>
      </c>
      <c r="L53" s="44">
        <v>0.51600000000000001</v>
      </c>
      <c r="M53" s="44">
        <v>0.51800000000000002</v>
      </c>
    </row>
    <row r="54" spans="1:13" x14ac:dyDescent="0.25">
      <c r="A54" s="43">
        <v>47</v>
      </c>
      <c r="B54" s="44">
        <v>0.51900000000000002</v>
      </c>
      <c r="C54" s="44">
        <v>0.52</v>
      </c>
      <c r="D54" s="44">
        <v>0.52200000000000002</v>
      </c>
      <c r="E54" s="44">
        <v>0.52300000000000002</v>
      </c>
      <c r="F54" s="44">
        <v>0.52400000000000002</v>
      </c>
      <c r="G54" s="44">
        <v>0.52600000000000002</v>
      </c>
      <c r="H54" s="44">
        <v>0.52700000000000002</v>
      </c>
      <c r="I54" s="44">
        <v>0.52900000000000003</v>
      </c>
      <c r="J54" s="44">
        <v>0.53</v>
      </c>
      <c r="K54" s="44">
        <v>0.53100000000000003</v>
      </c>
      <c r="L54" s="44">
        <v>0.53300000000000003</v>
      </c>
      <c r="M54" s="44">
        <v>0.53400000000000003</v>
      </c>
    </row>
    <row r="55" spans="1:13" x14ac:dyDescent="0.25">
      <c r="A55" s="43">
        <v>48</v>
      </c>
      <c r="B55" s="44">
        <v>0.53600000000000003</v>
      </c>
      <c r="C55" s="44">
        <v>0.53700000000000003</v>
      </c>
      <c r="D55" s="44">
        <v>0.53900000000000003</v>
      </c>
      <c r="E55" s="44">
        <v>0.54</v>
      </c>
      <c r="F55" s="44">
        <v>0.54200000000000004</v>
      </c>
      <c r="G55" s="44">
        <v>0.54300000000000004</v>
      </c>
      <c r="H55" s="44">
        <v>0.54500000000000004</v>
      </c>
      <c r="I55" s="44">
        <v>0.54600000000000004</v>
      </c>
      <c r="J55" s="44">
        <v>0.54800000000000004</v>
      </c>
      <c r="K55" s="44">
        <v>0.54900000000000004</v>
      </c>
      <c r="L55" s="44">
        <v>0.55100000000000005</v>
      </c>
      <c r="M55" s="44">
        <v>0.55200000000000005</v>
      </c>
    </row>
    <row r="56" spans="1:13" x14ac:dyDescent="0.25">
      <c r="A56" s="43">
        <v>49</v>
      </c>
      <c r="B56" s="44">
        <v>0.55400000000000005</v>
      </c>
      <c r="C56" s="44">
        <v>0.55500000000000005</v>
      </c>
      <c r="D56" s="44">
        <v>0.55700000000000005</v>
      </c>
      <c r="E56" s="44">
        <v>0.55800000000000005</v>
      </c>
      <c r="F56" s="44">
        <v>0.56000000000000005</v>
      </c>
      <c r="G56" s="44">
        <v>0.56100000000000005</v>
      </c>
      <c r="H56" s="44">
        <v>0.56299999999999994</v>
      </c>
      <c r="I56" s="44">
        <v>0.56399999999999995</v>
      </c>
      <c r="J56" s="44">
        <v>0.56599999999999995</v>
      </c>
      <c r="K56" s="44">
        <v>0.56799999999999995</v>
      </c>
      <c r="L56" s="44">
        <v>0.56899999999999995</v>
      </c>
      <c r="M56" s="44">
        <v>0.57099999999999995</v>
      </c>
    </row>
    <row r="57" spans="1:13" x14ac:dyDescent="0.25">
      <c r="A57" s="43">
        <v>50</v>
      </c>
      <c r="B57" s="44">
        <v>0.57199999999999995</v>
      </c>
      <c r="C57" s="44">
        <v>0.57399999999999995</v>
      </c>
      <c r="D57" s="44">
        <v>0.57599999999999996</v>
      </c>
      <c r="E57" s="44">
        <v>0.57699999999999996</v>
      </c>
      <c r="F57" s="44">
        <v>0.57899999999999996</v>
      </c>
      <c r="G57" s="44">
        <v>0.58099999999999996</v>
      </c>
      <c r="H57" s="44">
        <v>0.58199999999999996</v>
      </c>
      <c r="I57" s="44">
        <v>0.58399999999999996</v>
      </c>
      <c r="J57" s="44">
        <v>0.58499999999999996</v>
      </c>
      <c r="K57" s="44">
        <v>0.58699999999999997</v>
      </c>
      <c r="L57" s="44">
        <v>0.58899999999999997</v>
      </c>
      <c r="M57" s="44">
        <v>0.59</v>
      </c>
    </row>
    <row r="58" spans="1:13" x14ac:dyDescent="0.25">
      <c r="A58" s="43">
        <v>51</v>
      </c>
      <c r="B58" s="44">
        <v>0.59199999999999997</v>
      </c>
      <c r="C58" s="44">
        <v>0.59399999999999997</v>
      </c>
      <c r="D58" s="44">
        <v>0.59599999999999997</v>
      </c>
      <c r="E58" s="44">
        <v>0.59699999999999998</v>
      </c>
      <c r="F58" s="44">
        <v>0.59899999999999998</v>
      </c>
      <c r="G58" s="44">
        <v>0.60099999999999998</v>
      </c>
      <c r="H58" s="44">
        <v>0.60299999999999998</v>
      </c>
      <c r="I58" s="44">
        <v>0.60399999999999998</v>
      </c>
      <c r="J58" s="44">
        <v>0.60599999999999998</v>
      </c>
      <c r="K58" s="44">
        <v>0.60799999999999998</v>
      </c>
      <c r="L58" s="44">
        <v>0.61</v>
      </c>
      <c r="M58" s="44">
        <v>0.61099999999999999</v>
      </c>
    </row>
    <row r="59" spans="1:13" x14ac:dyDescent="0.25">
      <c r="A59" s="43">
        <v>52</v>
      </c>
      <c r="B59" s="44">
        <v>0.61299999999999999</v>
      </c>
      <c r="C59" s="44">
        <v>0.61499999999999999</v>
      </c>
      <c r="D59" s="44">
        <v>0.61699999999999999</v>
      </c>
      <c r="E59" s="44">
        <v>0.61899999999999999</v>
      </c>
      <c r="F59" s="44">
        <v>0.621</v>
      </c>
      <c r="G59" s="44">
        <v>0.622</v>
      </c>
      <c r="H59" s="44">
        <v>0.624</v>
      </c>
      <c r="I59" s="44">
        <v>0.626</v>
      </c>
      <c r="J59" s="44">
        <v>0.628</v>
      </c>
      <c r="K59" s="44">
        <v>0.63</v>
      </c>
      <c r="L59" s="44">
        <v>0.63200000000000001</v>
      </c>
      <c r="M59" s="44">
        <v>0.63400000000000001</v>
      </c>
    </row>
    <row r="60" spans="1:13" x14ac:dyDescent="0.25">
      <c r="A60" s="43">
        <v>53</v>
      </c>
      <c r="B60" s="44">
        <v>0.63600000000000001</v>
      </c>
      <c r="C60" s="44">
        <v>0.63700000000000001</v>
      </c>
      <c r="D60" s="44">
        <v>0.63900000000000001</v>
      </c>
      <c r="E60" s="44">
        <v>0.64100000000000001</v>
      </c>
      <c r="F60" s="44">
        <v>0.64300000000000002</v>
      </c>
      <c r="G60" s="44">
        <v>0.64500000000000002</v>
      </c>
      <c r="H60" s="44">
        <v>0.64700000000000002</v>
      </c>
      <c r="I60" s="44">
        <v>0.64900000000000002</v>
      </c>
      <c r="J60" s="44">
        <v>0.65100000000000002</v>
      </c>
      <c r="K60" s="44">
        <v>0.65300000000000002</v>
      </c>
      <c r="L60" s="44">
        <v>0.65500000000000003</v>
      </c>
      <c r="M60" s="44">
        <v>0.65700000000000003</v>
      </c>
    </row>
    <row r="61" spans="1:13" x14ac:dyDescent="0.25">
      <c r="A61" s="43">
        <v>54</v>
      </c>
      <c r="B61" s="44">
        <v>0.65900000000000003</v>
      </c>
      <c r="C61" s="44">
        <v>0.66100000000000003</v>
      </c>
      <c r="D61" s="44">
        <v>0.66300000000000003</v>
      </c>
      <c r="E61" s="44">
        <v>0.66600000000000004</v>
      </c>
      <c r="F61" s="44">
        <v>0.66800000000000004</v>
      </c>
      <c r="G61" s="44">
        <v>0.67</v>
      </c>
      <c r="H61" s="44">
        <v>0.67200000000000004</v>
      </c>
      <c r="I61" s="44">
        <v>0.67400000000000004</v>
      </c>
      <c r="J61" s="44">
        <v>0.67600000000000005</v>
      </c>
      <c r="K61" s="44">
        <v>0.67800000000000005</v>
      </c>
      <c r="L61" s="44">
        <v>0.68</v>
      </c>
      <c r="M61" s="44">
        <v>0.68200000000000005</v>
      </c>
    </row>
    <row r="62" spans="1:13" x14ac:dyDescent="0.25">
      <c r="A62" s="43">
        <v>55</v>
      </c>
      <c r="B62" s="44">
        <v>0.68400000000000005</v>
      </c>
      <c r="C62" s="44">
        <v>0.68700000000000006</v>
      </c>
      <c r="D62" s="44">
        <v>0.68899999999999995</v>
      </c>
      <c r="E62" s="44">
        <v>0.69099999999999995</v>
      </c>
      <c r="F62" s="44">
        <v>0.69299999999999995</v>
      </c>
      <c r="G62" s="44">
        <v>0.69599999999999995</v>
      </c>
      <c r="H62" s="44">
        <v>0.69799999999999995</v>
      </c>
      <c r="I62" s="44">
        <v>0.7</v>
      </c>
      <c r="J62" s="44">
        <v>0.70199999999999996</v>
      </c>
      <c r="K62" s="44">
        <v>0.70499999999999996</v>
      </c>
      <c r="L62" s="44">
        <v>0.70699999999999996</v>
      </c>
      <c r="M62" s="44">
        <v>0.70899999999999996</v>
      </c>
    </row>
    <row r="63" spans="1:13" x14ac:dyDescent="0.25">
      <c r="A63" s="43">
        <v>56</v>
      </c>
      <c r="B63" s="44">
        <v>0.71099999999999997</v>
      </c>
      <c r="C63" s="44">
        <v>0.71399999999999997</v>
      </c>
      <c r="D63" s="44">
        <v>0.71599999999999997</v>
      </c>
      <c r="E63" s="44">
        <v>0.71899999999999997</v>
      </c>
      <c r="F63" s="44">
        <v>0.72099999999999997</v>
      </c>
      <c r="G63" s="44">
        <v>0.72299999999999998</v>
      </c>
      <c r="H63" s="44">
        <v>0.72599999999999998</v>
      </c>
      <c r="I63" s="44">
        <v>0.72799999999999998</v>
      </c>
      <c r="J63" s="44">
        <v>0.73099999999999998</v>
      </c>
      <c r="K63" s="44">
        <v>0.73299999999999998</v>
      </c>
      <c r="L63" s="44">
        <v>0.73499999999999999</v>
      </c>
      <c r="M63" s="44">
        <v>0.73799999999999999</v>
      </c>
    </row>
    <row r="64" spans="1:13" x14ac:dyDescent="0.25">
      <c r="A64" s="43">
        <v>57</v>
      </c>
      <c r="B64" s="44">
        <v>0.74</v>
      </c>
      <c r="C64" s="44">
        <v>0.74299999999999999</v>
      </c>
      <c r="D64" s="44">
        <v>0.745</v>
      </c>
      <c r="E64" s="44">
        <v>0.748</v>
      </c>
      <c r="F64" s="44">
        <v>0.75</v>
      </c>
      <c r="G64" s="44">
        <v>0.753</v>
      </c>
      <c r="H64" s="44">
        <v>0.75600000000000001</v>
      </c>
      <c r="I64" s="44">
        <v>0.75800000000000001</v>
      </c>
      <c r="J64" s="44">
        <v>0.76100000000000001</v>
      </c>
      <c r="K64" s="44">
        <v>0.76300000000000001</v>
      </c>
      <c r="L64" s="44">
        <v>0.76600000000000001</v>
      </c>
      <c r="M64" s="44">
        <v>0.76800000000000002</v>
      </c>
    </row>
    <row r="65" spans="1:13" x14ac:dyDescent="0.25">
      <c r="A65" s="43">
        <v>58</v>
      </c>
      <c r="B65" s="44">
        <v>0.77100000000000002</v>
      </c>
      <c r="C65" s="44">
        <v>0.77400000000000002</v>
      </c>
      <c r="D65" s="44">
        <v>0.77600000000000002</v>
      </c>
      <c r="E65" s="44">
        <v>0.77900000000000003</v>
      </c>
      <c r="F65" s="44">
        <v>0.78200000000000003</v>
      </c>
      <c r="G65" s="44">
        <v>0.78500000000000003</v>
      </c>
      <c r="H65" s="44">
        <v>0.78700000000000003</v>
      </c>
      <c r="I65" s="44">
        <v>0.79</v>
      </c>
      <c r="J65" s="44">
        <v>0.79300000000000004</v>
      </c>
      <c r="K65" s="44">
        <v>0.79600000000000004</v>
      </c>
      <c r="L65" s="44">
        <v>0.79800000000000004</v>
      </c>
      <c r="M65" s="44">
        <v>0.80100000000000005</v>
      </c>
    </row>
    <row r="66" spans="1:13" x14ac:dyDescent="0.25">
      <c r="A66" s="43">
        <v>59</v>
      </c>
      <c r="B66" s="44">
        <v>0.80400000000000005</v>
      </c>
      <c r="C66" s="44">
        <v>0.80600000000000005</v>
      </c>
      <c r="D66" s="44">
        <v>0.80800000000000005</v>
      </c>
      <c r="E66" s="44">
        <v>0.81</v>
      </c>
      <c r="F66" s="44">
        <v>0.81200000000000006</v>
      </c>
      <c r="G66" s="44">
        <v>0.81499999999999995</v>
      </c>
      <c r="H66" s="44">
        <v>0.81699999999999995</v>
      </c>
      <c r="I66" s="44">
        <v>0.81899999999999995</v>
      </c>
      <c r="J66" s="44">
        <v>0.82099999999999995</v>
      </c>
      <c r="K66" s="44">
        <v>0.82299999999999995</v>
      </c>
      <c r="L66" s="44">
        <v>0.82499999999999996</v>
      </c>
      <c r="M66" s="44">
        <v>0.82799999999999996</v>
      </c>
    </row>
    <row r="67" spans="1:13" x14ac:dyDescent="0.25">
      <c r="A67" s="43">
        <v>60</v>
      </c>
      <c r="B67" s="44">
        <v>0.83</v>
      </c>
      <c r="C67" s="44">
        <v>0.83199999999999996</v>
      </c>
      <c r="D67" s="44">
        <v>0.83499999999999996</v>
      </c>
      <c r="E67" s="44">
        <v>0.83699999999999997</v>
      </c>
      <c r="F67" s="44">
        <v>0.83899999999999997</v>
      </c>
      <c r="G67" s="44">
        <v>0.84199999999999997</v>
      </c>
      <c r="H67" s="44">
        <v>0.84399999999999997</v>
      </c>
      <c r="I67" s="44">
        <v>0.84599999999999997</v>
      </c>
      <c r="J67" s="44">
        <v>0.84899999999999998</v>
      </c>
      <c r="K67" s="44">
        <v>0.85099999999999998</v>
      </c>
      <c r="L67" s="44">
        <v>0.85399999999999998</v>
      </c>
      <c r="M67" s="44">
        <v>0.85599999999999998</v>
      </c>
    </row>
    <row r="68" spans="1:13" x14ac:dyDescent="0.25">
      <c r="A68" s="43">
        <v>61</v>
      </c>
      <c r="B68" s="44">
        <v>0.85799999999999998</v>
      </c>
      <c r="C68" s="44">
        <v>0.86099999999999999</v>
      </c>
      <c r="D68" s="44">
        <v>0.86399999999999999</v>
      </c>
      <c r="E68" s="44">
        <v>0.86599999999999999</v>
      </c>
      <c r="F68" s="44">
        <v>0.86899999999999999</v>
      </c>
      <c r="G68" s="44">
        <v>0.871</v>
      </c>
      <c r="H68" s="44">
        <v>0.874</v>
      </c>
      <c r="I68" s="44">
        <v>0.877</v>
      </c>
      <c r="J68" s="44">
        <v>0.879</v>
      </c>
      <c r="K68" s="44">
        <v>0.88200000000000001</v>
      </c>
      <c r="L68" s="44">
        <v>0.88400000000000001</v>
      </c>
      <c r="M68" s="44">
        <v>0.88700000000000001</v>
      </c>
    </row>
    <row r="69" spans="1:13" x14ac:dyDescent="0.25">
      <c r="A69" s="43">
        <v>62</v>
      </c>
      <c r="B69" s="44">
        <v>0.89</v>
      </c>
      <c r="C69" s="44">
        <v>0.89200000000000002</v>
      </c>
      <c r="D69" s="44">
        <v>0.89500000000000002</v>
      </c>
      <c r="E69" s="44">
        <v>0.89800000000000002</v>
      </c>
      <c r="F69" s="44">
        <v>0.90100000000000002</v>
      </c>
      <c r="G69" s="44">
        <v>0.90400000000000003</v>
      </c>
      <c r="H69" s="44">
        <v>0.90700000000000003</v>
      </c>
      <c r="I69" s="44">
        <v>0.91</v>
      </c>
      <c r="J69" s="44">
        <v>0.91200000000000003</v>
      </c>
      <c r="K69" s="44">
        <v>0.91500000000000004</v>
      </c>
      <c r="L69" s="44">
        <v>0.91800000000000004</v>
      </c>
      <c r="M69" s="44">
        <v>0.92100000000000004</v>
      </c>
    </row>
    <row r="70" spans="1:13" x14ac:dyDescent="0.25">
      <c r="A70" s="43">
        <v>63</v>
      </c>
      <c r="B70" s="44">
        <v>0.92400000000000004</v>
      </c>
      <c r="C70" s="44">
        <v>0.92700000000000005</v>
      </c>
      <c r="D70" s="44">
        <v>0.93</v>
      </c>
      <c r="E70" s="44">
        <v>0.93300000000000005</v>
      </c>
      <c r="F70" s="44">
        <v>0.93700000000000006</v>
      </c>
      <c r="G70" s="44">
        <v>0.94</v>
      </c>
      <c r="H70" s="44">
        <v>0.94299999999999995</v>
      </c>
      <c r="I70" s="44">
        <v>0.94599999999999995</v>
      </c>
      <c r="J70" s="44">
        <v>0.94899999999999995</v>
      </c>
      <c r="K70" s="44">
        <v>0.95199999999999996</v>
      </c>
      <c r="L70" s="44">
        <v>0.95499999999999996</v>
      </c>
      <c r="M70" s="44">
        <v>0.95899999999999996</v>
      </c>
    </row>
    <row r="71" spans="1:13" x14ac:dyDescent="0.25">
      <c r="A71" s="43">
        <v>64</v>
      </c>
      <c r="B71" s="44">
        <v>0.96199999999999997</v>
      </c>
      <c r="C71" s="44">
        <v>0.96499999999999997</v>
      </c>
      <c r="D71" s="44">
        <v>0.96799999999999997</v>
      </c>
      <c r="E71" s="44">
        <v>0.97199999999999998</v>
      </c>
      <c r="F71" s="44">
        <v>0.97499999999999998</v>
      </c>
      <c r="G71" s="44">
        <v>0.97799999999999998</v>
      </c>
      <c r="H71" s="44">
        <v>0.98199999999999998</v>
      </c>
      <c r="I71" s="44">
        <v>0.98499999999999999</v>
      </c>
      <c r="J71" s="44">
        <v>0.98799999999999999</v>
      </c>
      <c r="K71" s="44">
        <v>0.99199999999999999</v>
      </c>
      <c r="L71" s="44">
        <v>0.995</v>
      </c>
      <c r="M71" s="44">
        <v>0.998</v>
      </c>
    </row>
    <row r="72" spans="1:13" x14ac:dyDescent="0.25">
      <c r="A72" s="43">
        <v>65</v>
      </c>
      <c r="B72" s="44">
        <v>1</v>
      </c>
      <c r="C72" s="44"/>
      <c r="D72" s="44"/>
      <c r="E72" s="44"/>
      <c r="F72" s="44"/>
      <c r="G72" s="44"/>
      <c r="H72" s="44"/>
      <c r="I72" s="44"/>
      <c r="J72" s="44"/>
      <c r="K72" s="44"/>
      <c r="L72" s="44"/>
      <c r="M72" s="44"/>
    </row>
  </sheetData>
  <sheetProtection algorithmName="SHA-512" hashValue="6t+4CFNYvT1TKOv6GfYPlSrAP4inQHOVg/4mVGOovzRUIw42or48yWzQO6BiTT1dyOVglWjUSHxzR6a+qMZKxA==" saltValue="X8ukthPKGw/HHuhwSmzKqQ==" spinCount="100000" sheet="1" objects="1" scenarios="1"/>
  <conditionalFormatting sqref="A6:A21">
    <cfRule type="expression" dxfId="79" priority="1" stopIfTrue="1">
      <formula>MOD(ROW(),2)=0</formula>
    </cfRule>
    <cfRule type="expression" dxfId="78" priority="2" stopIfTrue="1">
      <formula>MOD(ROW(),2)&lt;&gt;0</formula>
    </cfRule>
  </conditionalFormatting>
  <conditionalFormatting sqref="B6:M21">
    <cfRule type="expression" dxfId="77" priority="3" stopIfTrue="1">
      <formula>MOD(ROW(),2)=0</formula>
    </cfRule>
    <cfRule type="expression" dxfId="76" priority="4" stopIfTrue="1">
      <formula>MOD(ROW(),2)&lt;&gt;0</formula>
    </cfRule>
  </conditionalFormatting>
  <conditionalFormatting sqref="A26:A72">
    <cfRule type="expression" dxfId="75" priority="5" stopIfTrue="1">
      <formula>MOD(ROW(),2)=0</formula>
    </cfRule>
    <cfRule type="expression" dxfId="74" priority="6" stopIfTrue="1">
      <formula>MOD(ROW(),2)&lt;&gt;0</formula>
    </cfRule>
  </conditionalFormatting>
  <conditionalFormatting sqref="B26:M72">
    <cfRule type="expression" dxfId="73" priority="7" stopIfTrue="1">
      <formula>MOD(ROW(),2)=0</formula>
    </cfRule>
    <cfRule type="expression" dxfId="72" priority="8" stopIfTrue="1">
      <formula>MOD(ROW(),2)&lt;&gt;0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DE054-0840-4CDA-8C63-3A471FF02E4A}">
  <sheetPr codeName="Sheet13"/>
  <dimension ref="A1:E64"/>
  <sheetViews>
    <sheetView showGridLines="0" workbookViewId="0">
      <selection activeCell="A6" sqref="A6"/>
    </sheetView>
  </sheetViews>
  <sheetFormatPr defaultRowHeight="12.5" x14ac:dyDescent="0.25"/>
  <cols>
    <col min="1" max="1" width="31.7265625" customWidth="1"/>
    <col min="2" max="5" width="22.7265625" customWidth="1"/>
  </cols>
  <sheetData>
    <row r="1" spans="1:5" s="1" customFormat="1" ht="20" x14ac:dyDescent="0.4">
      <c r="A1" s="2" t="s">
        <v>0</v>
      </c>
    </row>
    <row r="2" spans="1:5" s="1" customFormat="1" ht="15.5" x14ac:dyDescent="0.35">
      <c r="A2" s="30" t="s">
        <v>1</v>
      </c>
      <c r="B2" s="3" t="str">
        <f>wb_title</f>
        <v>NHS_S - Consolidated Factor Spreadsheet</v>
      </c>
    </row>
    <row r="3" spans="1:5" s="1" customFormat="1" ht="15.5" x14ac:dyDescent="0.35">
      <c r="A3" s="30" t="s">
        <v>2</v>
      </c>
      <c r="B3" s="3" t="str">
        <f>TABLE_FACTOR_TYPE_1 &amp; " - x-" &amp; TABLE_SERIES_NUMBER_1</f>
        <v>CETV - x-202</v>
      </c>
    </row>
    <row r="6" spans="1:5" x14ac:dyDescent="0.25">
      <c r="A6" s="40" t="s">
        <v>535</v>
      </c>
      <c r="B6" s="46" t="s">
        <v>536</v>
      </c>
      <c r="C6" s="46"/>
      <c r="D6" s="46"/>
      <c r="E6" s="46"/>
    </row>
    <row r="7" spans="1:5" x14ac:dyDescent="0.25">
      <c r="A7" s="40" t="s">
        <v>537</v>
      </c>
      <c r="B7" s="46" t="s">
        <v>31</v>
      </c>
      <c r="C7" s="46"/>
      <c r="D7" s="46"/>
      <c r="E7" s="46"/>
    </row>
    <row r="8" spans="1:5" x14ac:dyDescent="0.25">
      <c r="A8" s="40" t="s">
        <v>141</v>
      </c>
      <c r="B8" s="46">
        <v>1995</v>
      </c>
      <c r="C8" s="46"/>
      <c r="D8" s="46"/>
      <c r="E8" s="46"/>
    </row>
    <row r="9" spans="1:5" x14ac:dyDescent="0.25">
      <c r="A9" s="40" t="s">
        <v>142</v>
      </c>
      <c r="B9" s="46" t="s">
        <v>170</v>
      </c>
      <c r="C9" s="46"/>
      <c r="D9" s="46"/>
      <c r="E9" s="46"/>
    </row>
    <row r="10" spans="1:5" x14ac:dyDescent="0.25">
      <c r="A10" s="40" t="s">
        <v>6</v>
      </c>
      <c r="B10" s="46" t="s">
        <v>175</v>
      </c>
      <c r="C10" s="46"/>
      <c r="D10" s="46"/>
      <c r="E10" s="46"/>
    </row>
    <row r="11" spans="1:5" x14ac:dyDescent="0.25">
      <c r="A11" s="40" t="s">
        <v>143</v>
      </c>
      <c r="B11" s="46" t="s">
        <v>176</v>
      </c>
      <c r="C11" s="46"/>
      <c r="D11" s="46"/>
      <c r="E11" s="46"/>
    </row>
    <row r="12" spans="1:5" x14ac:dyDescent="0.25">
      <c r="A12" s="40" t="s">
        <v>144</v>
      </c>
      <c r="B12" s="46" t="s">
        <v>157</v>
      </c>
      <c r="C12" s="46"/>
      <c r="D12" s="46"/>
      <c r="E12" s="46"/>
    </row>
    <row r="13" spans="1:5" x14ac:dyDescent="0.25">
      <c r="A13" s="40" t="s">
        <v>538</v>
      </c>
      <c r="B13" s="46">
        <v>1</v>
      </c>
      <c r="C13" s="46"/>
      <c r="D13" s="46"/>
      <c r="E13" s="46"/>
    </row>
    <row r="14" spans="1:5" x14ac:dyDescent="0.25">
      <c r="A14" s="40" t="s">
        <v>146</v>
      </c>
      <c r="B14" s="46">
        <v>202</v>
      </c>
      <c r="C14" s="46"/>
      <c r="D14" s="46"/>
      <c r="E14" s="46"/>
    </row>
    <row r="15" spans="1:5" x14ac:dyDescent="0.25">
      <c r="A15" s="40" t="s">
        <v>539</v>
      </c>
      <c r="B15" s="46" t="s">
        <v>177</v>
      </c>
      <c r="C15" s="46"/>
      <c r="D15" s="46"/>
      <c r="E15" s="46"/>
    </row>
    <row r="16" spans="1:5" x14ac:dyDescent="0.25">
      <c r="A16" s="40" t="s">
        <v>148</v>
      </c>
      <c r="B16" s="46" t="s">
        <v>178</v>
      </c>
      <c r="C16" s="46"/>
      <c r="D16" s="46"/>
      <c r="E16" s="46"/>
    </row>
    <row r="17" spans="1:5" x14ac:dyDescent="0.25">
      <c r="A17" s="41" t="s">
        <v>540</v>
      </c>
      <c r="B17" s="46"/>
      <c r="C17" s="46"/>
      <c r="D17" s="46"/>
      <c r="E17" s="46"/>
    </row>
    <row r="18" spans="1:5" x14ac:dyDescent="0.25">
      <c r="A18" s="40" t="s">
        <v>150</v>
      </c>
      <c r="B18" s="48">
        <v>46175</v>
      </c>
      <c r="C18" s="49"/>
      <c r="D18" s="49"/>
      <c r="E18" s="49"/>
    </row>
    <row r="19" spans="1:5" x14ac:dyDescent="0.25">
      <c r="A19" s="40" t="s">
        <v>151</v>
      </c>
      <c r="B19" s="48">
        <v>46161</v>
      </c>
      <c r="C19" s="48"/>
      <c r="D19" s="48"/>
      <c r="E19" s="48"/>
    </row>
    <row r="20" spans="1:5" x14ac:dyDescent="0.25">
      <c r="A20" s="40" t="s">
        <v>152</v>
      </c>
      <c r="B20" s="46" t="s">
        <v>160</v>
      </c>
      <c r="C20" s="46"/>
      <c r="D20" s="46"/>
      <c r="E20" s="46"/>
    </row>
    <row r="21" spans="1:5" x14ac:dyDescent="0.25">
      <c r="A21" s="40" t="s">
        <v>541</v>
      </c>
      <c r="B21" s="46" t="s">
        <v>75</v>
      </c>
      <c r="C21" s="46"/>
      <c r="D21" s="46"/>
      <c r="E21" s="46"/>
    </row>
    <row r="23" spans="1:5" x14ac:dyDescent="0.25">
      <c r="A23" s="23" t="str">
        <f>HYPERLINK("#'Factor List'!A1", "Back to Factor List")</f>
        <v>Back to Factor List</v>
      </c>
      <c r="B23" s="23" t="str">
        <f>HYPERLINK("#'Assumptions'!A1", "Assumptions")</f>
        <v>Assumptions</v>
      </c>
    </row>
    <row r="26" spans="1:5" s="55" customFormat="1" ht="39" x14ac:dyDescent="0.25">
      <c r="A26" s="54" t="s">
        <v>263</v>
      </c>
      <c r="B26" s="54" t="s">
        <v>543</v>
      </c>
      <c r="C26" s="54" t="s">
        <v>544</v>
      </c>
      <c r="D26" s="54" t="s">
        <v>545</v>
      </c>
      <c r="E26" s="54" t="s">
        <v>547</v>
      </c>
    </row>
    <row r="27" spans="1:5" x14ac:dyDescent="0.25">
      <c r="A27" s="43">
        <v>22</v>
      </c>
      <c r="B27" s="45">
        <v>10.55</v>
      </c>
      <c r="C27" s="45">
        <v>0.48</v>
      </c>
      <c r="D27" s="45">
        <v>1.02</v>
      </c>
      <c r="E27" s="45">
        <v>0</v>
      </c>
    </row>
    <row r="28" spans="1:5" x14ac:dyDescent="0.25">
      <c r="A28" s="43">
        <v>23</v>
      </c>
      <c r="B28" s="45">
        <v>10.74</v>
      </c>
      <c r="C28" s="45">
        <v>0.49</v>
      </c>
      <c r="D28" s="45">
        <v>1.04</v>
      </c>
      <c r="E28" s="45">
        <v>0</v>
      </c>
    </row>
    <row r="29" spans="1:5" x14ac:dyDescent="0.25">
      <c r="A29" s="43">
        <v>24</v>
      </c>
      <c r="B29" s="45">
        <v>10.94</v>
      </c>
      <c r="C29" s="45">
        <v>0.5</v>
      </c>
      <c r="D29" s="45">
        <v>1.06</v>
      </c>
      <c r="E29" s="45">
        <v>0</v>
      </c>
    </row>
    <row r="30" spans="1:5" x14ac:dyDescent="0.25">
      <c r="A30" s="43">
        <v>25</v>
      </c>
      <c r="B30" s="45">
        <v>11.14</v>
      </c>
      <c r="C30" s="45">
        <v>0.51</v>
      </c>
      <c r="D30" s="45">
        <v>1.08</v>
      </c>
      <c r="E30" s="45">
        <v>0</v>
      </c>
    </row>
    <row r="31" spans="1:5" x14ac:dyDescent="0.25">
      <c r="A31" s="43">
        <v>26</v>
      </c>
      <c r="B31" s="45">
        <v>11.34</v>
      </c>
      <c r="C31" s="45">
        <v>0.52</v>
      </c>
      <c r="D31" s="45">
        <v>1.0900000000000001</v>
      </c>
      <c r="E31" s="45">
        <v>0</v>
      </c>
    </row>
    <row r="32" spans="1:5" x14ac:dyDescent="0.25">
      <c r="A32" s="43">
        <v>27</v>
      </c>
      <c r="B32" s="45">
        <v>11.55</v>
      </c>
      <c r="C32" s="45">
        <v>0.53</v>
      </c>
      <c r="D32" s="45">
        <v>1.1100000000000001</v>
      </c>
      <c r="E32" s="45">
        <v>0</v>
      </c>
    </row>
    <row r="33" spans="1:5" x14ac:dyDescent="0.25">
      <c r="A33" s="43">
        <v>28</v>
      </c>
      <c r="B33" s="45">
        <v>11.76</v>
      </c>
      <c r="C33" s="45">
        <v>0.54</v>
      </c>
      <c r="D33" s="45">
        <v>1.1299999999999999</v>
      </c>
      <c r="E33" s="45">
        <v>0</v>
      </c>
    </row>
    <row r="34" spans="1:5" x14ac:dyDescent="0.25">
      <c r="A34" s="43">
        <v>29</v>
      </c>
      <c r="B34" s="45">
        <v>11.98</v>
      </c>
      <c r="C34" s="45">
        <v>0.55000000000000004</v>
      </c>
      <c r="D34" s="45">
        <v>1.1499999999999999</v>
      </c>
      <c r="E34" s="45">
        <v>0</v>
      </c>
    </row>
    <row r="35" spans="1:5" x14ac:dyDescent="0.25">
      <c r="A35" s="43">
        <v>30</v>
      </c>
      <c r="B35" s="45">
        <v>12.2</v>
      </c>
      <c r="C35" s="45">
        <v>0.56000000000000005</v>
      </c>
      <c r="D35" s="45">
        <v>1.17</v>
      </c>
      <c r="E35" s="45">
        <v>0</v>
      </c>
    </row>
    <row r="36" spans="1:5" x14ac:dyDescent="0.25">
      <c r="A36" s="43">
        <v>31</v>
      </c>
      <c r="B36" s="45">
        <v>12.42</v>
      </c>
      <c r="C36" s="45">
        <v>0.56999999999999995</v>
      </c>
      <c r="D36" s="45">
        <v>1.19</v>
      </c>
      <c r="E36" s="45">
        <v>0</v>
      </c>
    </row>
    <row r="37" spans="1:5" x14ac:dyDescent="0.25">
      <c r="A37" s="43">
        <v>32</v>
      </c>
      <c r="B37" s="45">
        <v>12.65</v>
      </c>
      <c r="C37" s="45">
        <v>0.57999999999999996</v>
      </c>
      <c r="D37" s="45">
        <v>1.21</v>
      </c>
      <c r="E37" s="45">
        <v>0</v>
      </c>
    </row>
    <row r="38" spans="1:5" x14ac:dyDescent="0.25">
      <c r="A38" s="43">
        <v>33</v>
      </c>
      <c r="B38" s="45">
        <v>12.88</v>
      </c>
      <c r="C38" s="45">
        <v>0.59</v>
      </c>
      <c r="D38" s="45">
        <v>1.23</v>
      </c>
      <c r="E38" s="45">
        <v>0</v>
      </c>
    </row>
    <row r="39" spans="1:5" x14ac:dyDescent="0.25">
      <c r="A39" s="43">
        <v>34</v>
      </c>
      <c r="B39" s="45">
        <v>13.11</v>
      </c>
      <c r="C39" s="45">
        <v>0.6</v>
      </c>
      <c r="D39" s="45">
        <v>1.25</v>
      </c>
      <c r="E39" s="45">
        <v>0</v>
      </c>
    </row>
    <row r="40" spans="1:5" x14ac:dyDescent="0.25">
      <c r="A40" s="43">
        <v>35</v>
      </c>
      <c r="B40" s="45">
        <v>13.35</v>
      </c>
      <c r="C40" s="45">
        <v>0.62</v>
      </c>
      <c r="D40" s="45">
        <v>1.27</v>
      </c>
      <c r="E40" s="45">
        <v>0</v>
      </c>
    </row>
    <row r="41" spans="1:5" x14ac:dyDescent="0.25">
      <c r="A41" s="43">
        <v>36</v>
      </c>
      <c r="B41" s="45">
        <v>13.6</v>
      </c>
      <c r="C41" s="45">
        <v>0.63</v>
      </c>
      <c r="D41" s="45">
        <v>1.29</v>
      </c>
      <c r="E41" s="45">
        <v>0</v>
      </c>
    </row>
    <row r="42" spans="1:5" x14ac:dyDescent="0.25">
      <c r="A42" s="43">
        <v>37</v>
      </c>
      <c r="B42" s="45">
        <v>13.85</v>
      </c>
      <c r="C42" s="45">
        <v>0.64</v>
      </c>
      <c r="D42" s="45">
        <v>1.31</v>
      </c>
      <c r="E42" s="45">
        <v>0</v>
      </c>
    </row>
    <row r="43" spans="1:5" x14ac:dyDescent="0.25">
      <c r="A43" s="43">
        <v>38</v>
      </c>
      <c r="B43" s="45">
        <v>14.1</v>
      </c>
      <c r="C43" s="45">
        <v>0.65</v>
      </c>
      <c r="D43" s="45">
        <v>1.33</v>
      </c>
      <c r="E43" s="45">
        <v>0</v>
      </c>
    </row>
    <row r="44" spans="1:5" x14ac:dyDescent="0.25">
      <c r="A44" s="43">
        <v>39</v>
      </c>
      <c r="B44" s="45">
        <v>14.36</v>
      </c>
      <c r="C44" s="45">
        <v>0.67</v>
      </c>
      <c r="D44" s="45">
        <v>1.35</v>
      </c>
      <c r="E44" s="45">
        <v>0</v>
      </c>
    </row>
    <row r="45" spans="1:5" x14ac:dyDescent="0.25">
      <c r="A45" s="43">
        <v>40</v>
      </c>
      <c r="B45" s="45">
        <v>14.63</v>
      </c>
      <c r="C45" s="45">
        <v>0.68</v>
      </c>
      <c r="D45" s="45">
        <v>1.37</v>
      </c>
      <c r="E45" s="45">
        <v>0</v>
      </c>
    </row>
    <row r="46" spans="1:5" x14ac:dyDescent="0.25">
      <c r="A46" s="43">
        <v>41</v>
      </c>
      <c r="B46" s="45">
        <v>14.9</v>
      </c>
      <c r="C46" s="45">
        <v>0.69</v>
      </c>
      <c r="D46" s="45">
        <v>1.39</v>
      </c>
      <c r="E46" s="45">
        <v>0</v>
      </c>
    </row>
    <row r="47" spans="1:5" x14ac:dyDescent="0.25">
      <c r="A47" s="43">
        <v>42</v>
      </c>
      <c r="B47" s="45">
        <v>15.17</v>
      </c>
      <c r="C47" s="45">
        <v>0.71</v>
      </c>
      <c r="D47" s="45">
        <v>1.41</v>
      </c>
      <c r="E47" s="45">
        <v>0</v>
      </c>
    </row>
    <row r="48" spans="1:5" x14ac:dyDescent="0.25">
      <c r="A48" s="43">
        <v>43</v>
      </c>
      <c r="B48" s="45">
        <v>15.45</v>
      </c>
      <c r="C48" s="45">
        <v>0.72</v>
      </c>
      <c r="D48" s="45">
        <v>1.43</v>
      </c>
      <c r="E48" s="45">
        <v>0</v>
      </c>
    </row>
    <row r="49" spans="1:5" x14ac:dyDescent="0.25">
      <c r="A49" s="43">
        <v>44</v>
      </c>
      <c r="B49" s="45">
        <v>15.74</v>
      </c>
      <c r="C49" s="45">
        <v>0.74</v>
      </c>
      <c r="D49" s="45">
        <v>1.45</v>
      </c>
      <c r="E49" s="45">
        <v>0</v>
      </c>
    </row>
    <row r="50" spans="1:5" x14ac:dyDescent="0.25">
      <c r="A50" s="43">
        <v>45</v>
      </c>
      <c r="B50" s="45">
        <v>16.03</v>
      </c>
      <c r="C50" s="45">
        <v>0.75</v>
      </c>
      <c r="D50" s="45">
        <v>1.47</v>
      </c>
      <c r="E50" s="45">
        <v>0</v>
      </c>
    </row>
    <row r="51" spans="1:5" x14ac:dyDescent="0.25">
      <c r="A51" s="43">
        <v>46</v>
      </c>
      <c r="B51" s="45">
        <v>16.329999999999998</v>
      </c>
      <c r="C51" s="45">
        <v>0.77</v>
      </c>
      <c r="D51" s="45">
        <v>1.48</v>
      </c>
      <c r="E51" s="45">
        <v>0</v>
      </c>
    </row>
    <row r="52" spans="1:5" x14ac:dyDescent="0.25">
      <c r="A52" s="43">
        <v>47</v>
      </c>
      <c r="B52" s="45">
        <v>16.64</v>
      </c>
      <c r="C52" s="45">
        <v>0.78</v>
      </c>
      <c r="D52" s="45">
        <v>1.5</v>
      </c>
      <c r="E52" s="45">
        <v>0</v>
      </c>
    </row>
    <row r="53" spans="1:5" x14ac:dyDescent="0.25">
      <c r="A53" s="43">
        <v>48</v>
      </c>
      <c r="B53" s="45">
        <v>16.96</v>
      </c>
      <c r="C53" s="45">
        <v>0.8</v>
      </c>
      <c r="D53" s="45">
        <v>1.52</v>
      </c>
      <c r="E53" s="45">
        <v>0</v>
      </c>
    </row>
    <row r="54" spans="1:5" x14ac:dyDescent="0.25">
      <c r="A54" s="43">
        <v>49</v>
      </c>
      <c r="B54" s="45">
        <v>17.28</v>
      </c>
      <c r="C54" s="45">
        <v>0.81</v>
      </c>
      <c r="D54" s="45">
        <v>1.53</v>
      </c>
      <c r="E54" s="45">
        <v>0</v>
      </c>
    </row>
    <row r="55" spans="1:5" x14ac:dyDescent="0.25">
      <c r="A55" s="43">
        <v>50</v>
      </c>
      <c r="B55" s="45">
        <v>17.61</v>
      </c>
      <c r="C55" s="45">
        <v>0.83</v>
      </c>
      <c r="D55" s="45">
        <v>1.55</v>
      </c>
      <c r="E55" s="45">
        <v>0</v>
      </c>
    </row>
    <row r="56" spans="1:5" x14ac:dyDescent="0.25">
      <c r="A56" s="43">
        <v>51</v>
      </c>
      <c r="B56" s="45">
        <v>17.95</v>
      </c>
      <c r="C56" s="45">
        <v>0.85</v>
      </c>
      <c r="D56" s="45">
        <v>1.56</v>
      </c>
      <c r="E56" s="45">
        <v>0</v>
      </c>
    </row>
    <row r="57" spans="1:5" x14ac:dyDescent="0.25">
      <c r="A57" s="43">
        <v>52</v>
      </c>
      <c r="B57" s="45">
        <v>18.3</v>
      </c>
      <c r="C57" s="45">
        <v>0.86</v>
      </c>
      <c r="D57" s="45">
        <v>1.57</v>
      </c>
      <c r="E57" s="45">
        <v>0</v>
      </c>
    </row>
    <row r="58" spans="1:5" x14ac:dyDescent="0.25">
      <c r="A58" s="43">
        <v>53</v>
      </c>
      <c r="B58" s="45">
        <v>18.649999999999999</v>
      </c>
      <c r="C58" s="45">
        <v>0.88</v>
      </c>
      <c r="D58" s="45">
        <v>1.58</v>
      </c>
      <c r="E58" s="45">
        <v>0</v>
      </c>
    </row>
    <row r="59" spans="1:5" x14ac:dyDescent="0.25">
      <c r="A59" s="43">
        <v>54</v>
      </c>
      <c r="B59" s="45">
        <v>19.02</v>
      </c>
      <c r="C59" s="45">
        <v>0.9</v>
      </c>
      <c r="D59" s="45">
        <v>1.59</v>
      </c>
      <c r="E59" s="45">
        <v>0</v>
      </c>
    </row>
    <row r="60" spans="1:5" x14ac:dyDescent="0.25">
      <c r="A60" s="43">
        <v>55</v>
      </c>
      <c r="B60" s="45">
        <v>19.399999999999999</v>
      </c>
      <c r="C60" s="45">
        <v>0.91</v>
      </c>
      <c r="D60" s="45">
        <v>1.6</v>
      </c>
      <c r="E60" s="45">
        <v>0</v>
      </c>
    </row>
    <row r="61" spans="1:5" x14ac:dyDescent="0.25">
      <c r="A61" s="43">
        <v>56</v>
      </c>
      <c r="B61" s="45">
        <v>19.79</v>
      </c>
      <c r="C61" s="45">
        <v>0.93</v>
      </c>
      <c r="D61" s="45">
        <v>1.61</v>
      </c>
      <c r="E61" s="45">
        <v>0</v>
      </c>
    </row>
    <row r="62" spans="1:5" x14ac:dyDescent="0.25">
      <c r="A62" s="43">
        <v>57</v>
      </c>
      <c r="B62" s="45">
        <v>20.2</v>
      </c>
      <c r="C62" s="45">
        <v>0.95</v>
      </c>
      <c r="D62" s="45">
        <v>1.61</v>
      </c>
      <c r="E62" s="45">
        <v>0</v>
      </c>
    </row>
    <row r="63" spans="1:5" x14ac:dyDescent="0.25">
      <c r="A63" s="43">
        <v>58</v>
      </c>
      <c r="B63" s="45">
        <v>20.61</v>
      </c>
      <c r="C63" s="45">
        <v>0.97</v>
      </c>
      <c r="D63" s="45">
        <v>1.62</v>
      </c>
      <c r="E63" s="45">
        <v>0</v>
      </c>
    </row>
    <row r="64" spans="1:5" x14ac:dyDescent="0.25">
      <c r="A64" s="43">
        <v>59</v>
      </c>
      <c r="B64" s="45">
        <v>21.05</v>
      </c>
      <c r="C64" s="45">
        <v>0.99</v>
      </c>
      <c r="D64" s="45">
        <v>1.62</v>
      </c>
      <c r="E64" s="45">
        <v>0</v>
      </c>
    </row>
  </sheetData>
  <sheetProtection algorithmName="SHA-512" hashValue="9xdFyfnp0IkpSMHaiV9smAaN7mrkr6UYLYkqwdfozZkIOOl/eF4OnABxfs7lzzB6FbHjUHphI6lvrUvIgnWIrg==" saltValue="v8Iwvmk6kQ8sLetrrX3TCQ==" spinCount="100000" sheet="1" objects="1" scenarios="1"/>
  <conditionalFormatting sqref="A6:A21">
    <cfRule type="expression" dxfId="1185" priority="13" stopIfTrue="1">
      <formula>MOD(ROW(),2)=0</formula>
    </cfRule>
    <cfRule type="expression" dxfId="1184" priority="14" stopIfTrue="1">
      <formula>MOD(ROW(),2)&lt;&gt;0</formula>
    </cfRule>
  </conditionalFormatting>
  <conditionalFormatting sqref="B6:E17 B20:E21 C18:E19">
    <cfRule type="expression" dxfId="1183" priority="15" stopIfTrue="1">
      <formula>MOD(ROW(),2)=0</formula>
    </cfRule>
    <cfRule type="expression" dxfId="1182" priority="16" stopIfTrue="1">
      <formula>MOD(ROW(),2)&lt;&gt;0</formula>
    </cfRule>
  </conditionalFormatting>
  <conditionalFormatting sqref="A26:A64">
    <cfRule type="expression" dxfId="1181" priority="17" stopIfTrue="1">
      <formula>MOD(ROW(),2)=0</formula>
    </cfRule>
    <cfRule type="expression" dxfId="1180" priority="18" stopIfTrue="1">
      <formula>MOD(ROW(),2)&lt;&gt;0</formula>
    </cfRule>
  </conditionalFormatting>
  <conditionalFormatting sqref="B26:E64">
    <cfRule type="expression" dxfId="1179" priority="19" stopIfTrue="1">
      <formula>MOD(ROW(),2)=0</formula>
    </cfRule>
    <cfRule type="expression" dxfId="1178" priority="20" stopIfTrue="1">
      <formula>MOD(ROW(),2)&lt;&gt;0</formula>
    </cfRule>
  </conditionalFormatting>
  <conditionalFormatting sqref="B18:B19">
    <cfRule type="expression" dxfId="1177" priority="1" stopIfTrue="1">
      <formula>MOD(ROW(),2)=0</formula>
    </cfRule>
    <cfRule type="expression" dxfId="1176" priority="2" stopIfTrue="1">
      <formula>MOD(ROW(),2)&lt;&gt;0</formula>
    </cfRule>
  </conditionalFormatting>
  <pageMargins left="0.7" right="0.7" top="0.75" bottom="0.75" header="0.3" footer="0.3"/>
  <tableParts count="1">
    <tablePart r:id="rId1"/>
  </tableParts>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58F57-58CA-4CCD-B6DF-07B757FD59B6}">
  <sheetPr codeName="Sheet112"/>
  <dimension ref="A1:M62"/>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Abatement - x-821</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v>1995</v>
      </c>
      <c r="C8" s="46"/>
      <c r="D8" s="46"/>
      <c r="E8" s="46"/>
      <c r="F8" s="46"/>
      <c r="G8" s="46"/>
      <c r="H8" s="46"/>
      <c r="I8" s="46"/>
      <c r="J8" s="46"/>
      <c r="K8" s="46"/>
      <c r="L8" s="46"/>
      <c r="M8" s="46"/>
    </row>
    <row r="9" spans="1:13" x14ac:dyDescent="0.25">
      <c r="A9" s="40" t="s">
        <v>142</v>
      </c>
      <c r="B9" s="46" t="s">
        <v>502</v>
      </c>
      <c r="C9" s="46"/>
      <c r="D9" s="46"/>
      <c r="E9" s="46"/>
      <c r="F9" s="46"/>
      <c r="G9" s="46"/>
      <c r="H9" s="46"/>
      <c r="I9" s="46"/>
      <c r="J9" s="46"/>
      <c r="K9" s="46"/>
      <c r="L9" s="46"/>
      <c r="M9" s="46"/>
    </row>
    <row r="10" spans="1:13" x14ac:dyDescent="0.25">
      <c r="A10" s="40" t="s">
        <v>6</v>
      </c>
      <c r="B10" s="46" t="s">
        <v>516</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504</v>
      </c>
      <c r="C12" s="46"/>
      <c r="D12" s="46"/>
      <c r="E12" s="46"/>
      <c r="F12" s="46"/>
      <c r="G12" s="46"/>
      <c r="H12" s="46"/>
      <c r="I12" s="46"/>
      <c r="J12" s="46"/>
      <c r="K12" s="46"/>
      <c r="L12" s="46"/>
      <c r="M12" s="46"/>
    </row>
    <row r="13" spans="1:13" x14ac:dyDescent="0.25">
      <c r="A13" s="40" t="s">
        <v>538</v>
      </c>
      <c r="B13" s="46">
        <v>1</v>
      </c>
      <c r="C13" s="46"/>
      <c r="D13" s="46"/>
      <c r="E13" s="46"/>
      <c r="F13" s="46"/>
      <c r="G13" s="46"/>
      <c r="H13" s="46"/>
      <c r="I13" s="46"/>
      <c r="J13" s="46"/>
      <c r="K13" s="46"/>
      <c r="L13" s="46"/>
      <c r="M13" s="46"/>
    </row>
    <row r="14" spans="1:13" x14ac:dyDescent="0.25">
      <c r="A14" s="40" t="s">
        <v>146</v>
      </c>
      <c r="B14" s="46">
        <v>821</v>
      </c>
      <c r="C14" s="46"/>
      <c r="D14" s="46"/>
      <c r="E14" s="46"/>
      <c r="F14" s="46"/>
      <c r="G14" s="46"/>
      <c r="H14" s="46"/>
      <c r="I14" s="46"/>
      <c r="J14" s="46"/>
      <c r="K14" s="46"/>
      <c r="L14" s="46"/>
      <c r="M14" s="46"/>
    </row>
    <row r="15" spans="1:13" x14ac:dyDescent="0.25">
      <c r="A15" s="40" t="s">
        <v>539</v>
      </c>
      <c r="B15" s="46" t="s">
        <v>517</v>
      </c>
      <c r="C15" s="46"/>
      <c r="D15" s="46"/>
      <c r="E15" s="46"/>
      <c r="F15" s="46"/>
      <c r="G15" s="46"/>
      <c r="H15" s="46"/>
      <c r="I15" s="46"/>
      <c r="J15" s="46"/>
      <c r="K15" s="46"/>
      <c r="L15" s="46"/>
      <c r="M15" s="46"/>
    </row>
    <row r="16" spans="1:13" x14ac:dyDescent="0.25">
      <c r="A16" s="40" t="s">
        <v>148</v>
      </c>
      <c r="B16" s="46" t="s">
        <v>518</v>
      </c>
      <c r="C16" s="46"/>
      <c r="D16" s="46"/>
      <c r="E16" s="46"/>
      <c r="F16" s="46"/>
      <c r="G16" s="46"/>
      <c r="H16" s="46"/>
      <c r="I16" s="46"/>
      <c r="J16" s="46"/>
      <c r="K16" s="46"/>
      <c r="L16" s="46"/>
      <c r="M16" s="46"/>
    </row>
    <row r="17" spans="1:13" x14ac:dyDescent="0.25">
      <c r="A17" s="41" t="s">
        <v>540</v>
      </c>
      <c r="B17" s="46"/>
      <c r="C17" s="46"/>
      <c r="D17" s="46"/>
      <c r="E17" s="46"/>
      <c r="F17" s="46"/>
      <c r="G17" s="46"/>
      <c r="H17" s="46"/>
      <c r="I17" s="46"/>
      <c r="J17" s="46"/>
      <c r="K17" s="46"/>
      <c r="L17" s="46"/>
      <c r="M17" s="46"/>
    </row>
    <row r="18" spans="1:13" x14ac:dyDescent="0.25">
      <c r="A18" s="40" t="s">
        <v>150</v>
      </c>
      <c r="B18" s="48">
        <v>45138</v>
      </c>
      <c r="C18" s="48"/>
      <c r="D18" s="48"/>
      <c r="E18" s="48"/>
      <c r="F18" s="48"/>
      <c r="G18" s="48"/>
      <c r="H18" s="48"/>
      <c r="I18" s="48"/>
      <c r="J18" s="48"/>
      <c r="K18" s="48"/>
      <c r="L18" s="48"/>
      <c r="M18" s="48"/>
    </row>
    <row r="19" spans="1:13" x14ac:dyDescent="0.25">
      <c r="A19" s="40" t="s">
        <v>151</v>
      </c>
      <c r="B19" s="48">
        <v>45138</v>
      </c>
      <c r="C19" s="48"/>
      <c r="D19" s="48"/>
      <c r="E19" s="48"/>
      <c r="F19" s="48"/>
      <c r="G19" s="48"/>
      <c r="H19" s="48"/>
      <c r="I19" s="48"/>
      <c r="J19" s="48"/>
      <c r="K19" s="48"/>
      <c r="L19" s="48"/>
      <c r="M19" s="48"/>
    </row>
    <row r="20" spans="1:13" x14ac:dyDescent="0.25">
      <c r="A20" s="40" t="s">
        <v>152</v>
      </c>
      <c r="B20" s="46" t="s">
        <v>160</v>
      </c>
      <c r="C20" s="46"/>
      <c r="D20" s="46"/>
      <c r="E20" s="46"/>
      <c r="F20" s="46"/>
      <c r="G20" s="46"/>
      <c r="H20" s="46"/>
      <c r="I20" s="46"/>
      <c r="J20" s="46"/>
      <c r="K20" s="46"/>
      <c r="L20" s="46"/>
      <c r="M20" s="46"/>
    </row>
    <row r="21" spans="1:13" x14ac:dyDescent="0.25">
      <c r="A21" s="40" t="s">
        <v>541</v>
      </c>
      <c r="B21" s="46" t="s">
        <v>76</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5" customFormat="1" ht="13" x14ac:dyDescent="0.25">
      <c r="A26" s="54" t="s">
        <v>581</v>
      </c>
      <c r="B26" s="54">
        <v>0</v>
      </c>
      <c r="C26" s="54">
        <v>1</v>
      </c>
      <c r="D26" s="54">
        <v>2</v>
      </c>
      <c r="E26" s="54">
        <v>3</v>
      </c>
      <c r="F26" s="54">
        <v>4</v>
      </c>
      <c r="G26" s="54">
        <v>5</v>
      </c>
      <c r="H26" s="54">
        <v>6</v>
      </c>
      <c r="I26" s="54">
        <v>7</v>
      </c>
      <c r="J26" s="54">
        <v>8</v>
      </c>
      <c r="K26" s="54">
        <v>9</v>
      </c>
      <c r="L26" s="54">
        <v>10</v>
      </c>
      <c r="M26" s="54">
        <v>11</v>
      </c>
    </row>
    <row r="27" spans="1:13" x14ac:dyDescent="0.25">
      <c r="A27" s="43">
        <v>20</v>
      </c>
      <c r="B27" s="44">
        <v>0.35499999999999998</v>
      </c>
      <c r="C27" s="44">
        <v>0.35599999999999998</v>
      </c>
      <c r="D27" s="44">
        <v>0.35599999999999998</v>
      </c>
      <c r="E27" s="44">
        <v>0.35699999999999998</v>
      </c>
      <c r="F27" s="44">
        <v>0.35799999999999998</v>
      </c>
      <c r="G27" s="44">
        <v>0.35899999999999999</v>
      </c>
      <c r="H27" s="44">
        <v>0.35899999999999999</v>
      </c>
      <c r="I27" s="44">
        <v>0.36</v>
      </c>
      <c r="J27" s="44">
        <v>0.36099999999999999</v>
      </c>
      <c r="K27" s="44">
        <v>0.36099999999999999</v>
      </c>
      <c r="L27" s="44">
        <v>0.36199999999999999</v>
      </c>
      <c r="M27" s="44">
        <v>0.36299999999999999</v>
      </c>
    </row>
    <row r="28" spans="1:13" x14ac:dyDescent="0.25">
      <c r="A28" s="43">
        <v>21</v>
      </c>
      <c r="B28" s="44">
        <v>0.36299999999999999</v>
      </c>
      <c r="C28" s="44">
        <v>0.36399999999999999</v>
      </c>
      <c r="D28" s="44">
        <v>0.36499999999999999</v>
      </c>
      <c r="E28" s="44">
        <v>0.36599999999999999</v>
      </c>
      <c r="F28" s="44">
        <v>0.36599999999999999</v>
      </c>
      <c r="G28" s="44">
        <v>0.36699999999999999</v>
      </c>
      <c r="H28" s="44">
        <v>0.36799999999999999</v>
      </c>
      <c r="I28" s="44">
        <v>0.36899999999999999</v>
      </c>
      <c r="J28" s="44">
        <v>0.36899999999999999</v>
      </c>
      <c r="K28" s="44">
        <v>0.37</v>
      </c>
      <c r="L28" s="44">
        <v>0.371</v>
      </c>
      <c r="M28" s="44">
        <v>0.371</v>
      </c>
    </row>
    <row r="29" spans="1:13" x14ac:dyDescent="0.25">
      <c r="A29" s="43">
        <v>22</v>
      </c>
      <c r="B29" s="44">
        <v>0.372</v>
      </c>
      <c r="C29" s="44">
        <v>0.373</v>
      </c>
      <c r="D29" s="44">
        <v>0.374</v>
      </c>
      <c r="E29" s="44">
        <v>0.374</v>
      </c>
      <c r="F29" s="44">
        <v>0.375</v>
      </c>
      <c r="G29" s="44">
        <v>0.376</v>
      </c>
      <c r="H29" s="44">
        <v>0.377</v>
      </c>
      <c r="I29" s="44">
        <v>0.377</v>
      </c>
      <c r="J29" s="44">
        <v>0.378</v>
      </c>
      <c r="K29" s="44">
        <v>0.379</v>
      </c>
      <c r="L29" s="44">
        <v>0.38</v>
      </c>
      <c r="M29" s="44">
        <v>0.38</v>
      </c>
    </row>
    <row r="30" spans="1:13" x14ac:dyDescent="0.25">
      <c r="A30" s="43">
        <v>23</v>
      </c>
      <c r="B30" s="44">
        <v>0.38100000000000001</v>
      </c>
      <c r="C30" s="44">
        <v>0.38200000000000001</v>
      </c>
      <c r="D30" s="44">
        <v>0.38300000000000001</v>
      </c>
      <c r="E30" s="44">
        <v>0.38400000000000001</v>
      </c>
      <c r="F30" s="44">
        <v>0.38400000000000001</v>
      </c>
      <c r="G30" s="44">
        <v>0.38500000000000001</v>
      </c>
      <c r="H30" s="44">
        <v>0.38600000000000001</v>
      </c>
      <c r="I30" s="44">
        <v>0.38700000000000001</v>
      </c>
      <c r="J30" s="44">
        <v>0.38700000000000001</v>
      </c>
      <c r="K30" s="44">
        <v>0.38800000000000001</v>
      </c>
      <c r="L30" s="44">
        <v>0.38900000000000001</v>
      </c>
      <c r="M30" s="44">
        <v>0.39</v>
      </c>
    </row>
    <row r="31" spans="1:13" x14ac:dyDescent="0.25">
      <c r="A31" s="43">
        <v>24</v>
      </c>
      <c r="B31" s="44">
        <v>0.39100000000000001</v>
      </c>
      <c r="C31" s="44">
        <v>0.39100000000000001</v>
      </c>
      <c r="D31" s="44">
        <v>0.39200000000000002</v>
      </c>
      <c r="E31" s="44">
        <v>0.39300000000000002</v>
      </c>
      <c r="F31" s="44">
        <v>0.39400000000000002</v>
      </c>
      <c r="G31" s="44">
        <v>0.39500000000000002</v>
      </c>
      <c r="H31" s="44">
        <v>0.39500000000000002</v>
      </c>
      <c r="I31" s="44">
        <v>0.39600000000000002</v>
      </c>
      <c r="J31" s="44">
        <v>0.39700000000000002</v>
      </c>
      <c r="K31" s="44">
        <v>0.39800000000000002</v>
      </c>
      <c r="L31" s="44">
        <v>0.39900000000000002</v>
      </c>
      <c r="M31" s="44">
        <v>0.39900000000000002</v>
      </c>
    </row>
    <row r="32" spans="1:13" x14ac:dyDescent="0.25">
      <c r="A32" s="43">
        <v>25</v>
      </c>
      <c r="B32" s="44">
        <v>0.4</v>
      </c>
      <c r="C32" s="44">
        <v>0.40100000000000002</v>
      </c>
      <c r="D32" s="44">
        <v>0.40200000000000002</v>
      </c>
      <c r="E32" s="44">
        <v>0.40300000000000002</v>
      </c>
      <c r="F32" s="44">
        <v>0.40400000000000003</v>
      </c>
      <c r="G32" s="44">
        <v>0.40400000000000003</v>
      </c>
      <c r="H32" s="44">
        <v>0.40500000000000003</v>
      </c>
      <c r="I32" s="44">
        <v>0.40600000000000003</v>
      </c>
      <c r="J32" s="44">
        <v>0.40699999999999997</v>
      </c>
      <c r="K32" s="44">
        <v>0.40799999999999997</v>
      </c>
      <c r="L32" s="44">
        <v>0.40899999999999997</v>
      </c>
      <c r="M32" s="44">
        <v>0.40899999999999997</v>
      </c>
    </row>
    <row r="33" spans="1:13" x14ac:dyDescent="0.25">
      <c r="A33" s="43">
        <v>26</v>
      </c>
      <c r="B33" s="44">
        <v>0.41</v>
      </c>
      <c r="C33" s="44">
        <v>0.41099999999999998</v>
      </c>
      <c r="D33" s="44">
        <v>0.41199999999999998</v>
      </c>
      <c r="E33" s="44">
        <v>0.41299999999999998</v>
      </c>
      <c r="F33" s="44">
        <v>0.41399999999999998</v>
      </c>
      <c r="G33" s="44">
        <v>0.41399999999999998</v>
      </c>
      <c r="H33" s="44">
        <v>0.41499999999999998</v>
      </c>
      <c r="I33" s="44">
        <v>0.41599999999999998</v>
      </c>
      <c r="J33" s="44">
        <v>0.41699999999999998</v>
      </c>
      <c r="K33" s="44">
        <v>0.41799999999999998</v>
      </c>
      <c r="L33" s="44">
        <v>0.41899999999999998</v>
      </c>
      <c r="M33" s="44">
        <v>0.42</v>
      </c>
    </row>
    <row r="34" spans="1:13" x14ac:dyDescent="0.25">
      <c r="A34" s="43">
        <v>27</v>
      </c>
      <c r="B34" s="44">
        <v>0.42099999999999999</v>
      </c>
      <c r="C34" s="44">
        <v>0.42099999999999999</v>
      </c>
      <c r="D34" s="44">
        <v>0.42199999999999999</v>
      </c>
      <c r="E34" s="44">
        <v>0.42299999999999999</v>
      </c>
      <c r="F34" s="44">
        <v>0.42399999999999999</v>
      </c>
      <c r="G34" s="44">
        <v>0.42499999999999999</v>
      </c>
      <c r="H34" s="44">
        <v>0.42599999999999999</v>
      </c>
      <c r="I34" s="44">
        <v>0.42699999999999999</v>
      </c>
      <c r="J34" s="44">
        <v>0.42799999999999999</v>
      </c>
      <c r="K34" s="44">
        <v>0.42899999999999999</v>
      </c>
      <c r="L34" s="44">
        <v>0.42899999999999999</v>
      </c>
      <c r="M34" s="44">
        <v>0.43</v>
      </c>
    </row>
    <row r="35" spans="1:13" x14ac:dyDescent="0.25">
      <c r="A35" s="43">
        <v>28</v>
      </c>
      <c r="B35" s="44">
        <v>0.43099999999999999</v>
      </c>
      <c r="C35" s="44">
        <v>0.432</v>
      </c>
      <c r="D35" s="44">
        <v>0.433</v>
      </c>
      <c r="E35" s="44">
        <v>0.434</v>
      </c>
      <c r="F35" s="44">
        <v>0.435</v>
      </c>
      <c r="G35" s="44">
        <v>0.436</v>
      </c>
      <c r="H35" s="44">
        <v>0.437</v>
      </c>
      <c r="I35" s="44">
        <v>0.438</v>
      </c>
      <c r="J35" s="44">
        <v>0.439</v>
      </c>
      <c r="K35" s="44">
        <v>0.44</v>
      </c>
      <c r="L35" s="44">
        <v>0.441</v>
      </c>
      <c r="M35" s="44">
        <v>0.441</v>
      </c>
    </row>
    <row r="36" spans="1:13" x14ac:dyDescent="0.25">
      <c r="A36" s="43">
        <v>29</v>
      </c>
      <c r="B36" s="44">
        <v>0.442</v>
      </c>
      <c r="C36" s="44">
        <v>0.443</v>
      </c>
      <c r="D36" s="44">
        <v>0.44400000000000001</v>
      </c>
      <c r="E36" s="44">
        <v>0.44500000000000001</v>
      </c>
      <c r="F36" s="44">
        <v>0.44600000000000001</v>
      </c>
      <c r="G36" s="44">
        <v>0.44700000000000001</v>
      </c>
      <c r="H36" s="44">
        <v>0.44800000000000001</v>
      </c>
      <c r="I36" s="44">
        <v>0.44900000000000001</v>
      </c>
      <c r="J36" s="44">
        <v>0.45</v>
      </c>
      <c r="K36" s="44">
        <v>0.45100000000000001</v>
      </c>
      <c r="L36" s="44">
        <v>0.45200000000000001</v>
      </c>
      <c r="M36" s="44">
        <v>0.45300000000000001</v>
      </c>
    </row>
    <row r="37" spans="1:13" x14ac:dyDescent="0.25">
      <c r="A37" s="43">
        <v>30</v>
      </c>
      <c r="B37" s="44">
        <v>0.45400000000000001</v>
      </c>
      <c r="C37" s="44">
        <v>0.45500000000000002</v>
      </c>
      <c r="D37" s="44">
        <v>0.45600000000000002</v>
      </c>
      <c r="E37" s="44">
        <v>0.45700000000000002</v>
      </c>
      <c r="F37" s="44">
        <v>0.45800000000000002</v>
      </c>
      <c r="G37" s="44">
        <v>0.45900000000000002</v>
      </c>
      <c r="H37" s="44">
        <v>0.46</v>
      </c>
      <c r="I37" s="44">
        <v>0.46100000000000002</v>
      </c>
      <c r="J37" s="44">
        <v>0.46200000000000002</v>
      </c>
      <c r="K37" s="44">
        <v>0.46300000000000002</v>
      </c>
      <c r="L37" s="44">
        <v>0.46400000000000002</v>
      </c>
      <c r="M37" s="44">
        <v>0.46500000000000002</v>
      </c>
    </row>
    <row r="38" spans="1:13" x14ac:dyDescent="0.25">
      <c r="A38" s="43">
        <v>31</v>
      </c>
      <c r="B38" s="44">
        <v>0.46600000000000003</v>
      </c>
      <c r="C38" s="44">
        <v>0.46700000000000003</v>
      </c>
      <c r="D38" s="44">
        <v>0.46800000000000003</v>
      </c>
      <c r="E38" s="44">
        <v>0.46899999999999997</v>
      </c>
      <c r="F38" s="44">
        <v>0.47</v>
      </c>
      <c r="G38" s="44">
        <v>0.47099999999999997</v>
      </c>
      <c r="H38" s="44">
        <v>0.47199999999999998</v>
      </c>
      <c r="I38" s="44">
        <v>0.47299999999999998</v>
      </c>
      <c r="J38" s="44">
        <v>0.47399999999999998</v>
      </c>
      <c r="K38" s="44">
        <v>0.47499999999999998</v>
      </c>
      <c r="L38" s="44">
        <v>0.47599999999999998</v>
      </c>
      <c r="M38" s="44">
        <v>0.47699999999999998</v>
      </c>
    </row>
    <row r="39" spans="1:13" x14ac:dyDescent="0.25">
      <c r="A39" s="43">
        <v>32</v>
      </c>
      <c r="B39" s="44">
        <v>0.47799999999999998</v>
      </c>
      <c r="C39" s="44">
        <v>0.48</v>
      </c>
      <c r="D39" s="44">
        <v>0.48099999999999998</v>
      </c>
      <c r="E39" s="44">
        <v>0.48199999999999998</v>
      </c>
      <c r="F39" s="44">
        <v>0.48299999999999998</v>
      </c>
      <c r="G39" s="44">
        <v>0.48399999999999999</v>
      </c>
      <c r="H39" s="44">
        <v>0.48499999999999999</v>
      </c>
      <c r="I39" s="44">
        <v>0.48599999999999999</v>
      </c>
      <c r="J39" s="44">
        <v>0.48699999999999999</v>
      </c>
      <c r="K39" s="44">
        <v>0.48799999999999999</v>
      </c>
      <c r="L39" s="44">
        <v>0.48899999999999999</v>
      </c>
      <c r="M39" s="44">
        <v>0.49</v>
      </c>
    </row>
    <row r="40" spans="1:13" x14ac:dyDescent="0.25">
      <c r="A40" s="43">
        <v>33</v>
      </c>
      <c r="B40" s="44">
        <v>0.49099999999999999</v>
      </c>
      <c r="C40" s="44">
        <v>0.49299999999999999</v>
      </c>
      <c r="D40" s="44">
        <v>0.49399999999999999</v>
      </c>
      <c r="E40" s="44">
        <v>0.495</v>
      </c>
      <c r="F40" s="44">
        <v>0.496</v>
      </c>
      <c r="G40" s="44">
        <v>0.497</v>
      </c>
      <c r="H40" s="44">
        <v>0.498</v>
      </c>
      <c r="I40" s="44">
        <v>0.499</v>
      </c>
      <c r="J40" s="44">
        <v>0.5</v>
      </c>
      <c r="K40" s="44">
        <v>0.502</v>
      </c>
      <c r="L40" s="44">
        <v>0.503</v>
      </c>
      <c r="M40" s="44">
        <v>0.504</v>
      </c>
    </row>
    <row r="41" spans="1:13" x14ac:dyDescent="0.25">
      <c r="A41" s="43">
        <v>34</v>
      </c>
      <c r="B41" s="44">
        <v>0.505</v>
      </c>
      <c r="C41" s="44">
        <v>0.50600000000000001</v>
      </c>
      <c r="D41" s="44">
        <v>0.50700000000000001</v>
      </c>
      <c r="E41" s="44">
        <v>0.50800000000000001</v>
      </c>
      <c r="F41" s="44">
        <v>0.51</v>
      </c>
      <c r="G41" s="44">
        <v>0.51100000000000001</v>
      </c>
      <c r="H41" s="44">
        <v>0.51200000000000001</v>
      </c>
      <c r="I41" s="44">
        <v>0.51300000000000001</v>
      </c>
      <c r="J41" s="44">
        <v>0.51400000000000001</v>
      </c>
      <c r="K41" s="44">
        <v>0.51500000000000001</v>
      </c>
      <c r="L41" s="44">
        <v>0.51700000000000002</v>
      </c>
      <c r="M41" s="44">
        <v>0.51800000000000002</v>
      </c>
    </row>
    <row r="42" spans="1:13" x14ac:dyDescent="0.25">
      <c r="A42" s="43">
        <v>35</v>
      </c>
      <c r="B42" s="44">
        <v>0.51900000000000002</v>
      </c>
      <c r="C42" s="44">
        <v>0.52</v>
      </c>
      <c r="D42" s="44">
        <v>0.52100000000000002</v>
      </c>
      <c r="E42" s="44">
        <v>0.52300000000000002</v>
      </c>
      <c r="F42" s="44">
        <v>0.52400000000000002</v>
      </c>
      <c r="G42" s="44">
        <v>0.52500000000000002</v>
      </c>
      <c r="H42" s="44">
        <v>0.52600000000000002</v>
      </c>
      <c r="I42" s="44">
        <v>0.52800000000000002</v>
      </c>
      <c r="J42" s="44">
        <v>0.52900000000000003</v>
      </c>
      <c r="K42" s="44">
        <v>0.53</v>
      </c>
      <c r="L42" s="44">
        <v>0.53100000000000003</v>
      </c>
      <c r="M42" s="44">
        <v>0.53200000000000003</v>
      </c>
    </row>
    <row r="43" spans="1:13" x14ac:dyDescent="0.25">
      <c r="A43" s="43">
        <v>36</v>
      </c>
      <c r="B43" s="44">
        <v>0.53400000000000003</v>
      </c>
      <c r="C43" s="44">
        <v>0.53500000000000003</v>
      </c>
      <c r="D43" s="44">
        <v>0.53600000000000003</v>
      </c>
      <c r="E43" s="44">
        <v>0.53700000000000003</v>
      </c>
      <c r="F43" s="44">
        <v>0.53900000000000003</v>
      </c>
      <c r="G43" s="44">
        <v>0.54</v>
      </c>
      <c r="H43" s="44">
        <v>0.54100000000000004</v>
      </c>
      <c r="I43" s="44">
        <v>0.54300000000000004</v>
      </c>
      <c r="J43" s="44">
        <v>0.54400000000000004</v>
      </c>
      <c r="K43" s="44">
        <v>0.54500000000000004</v>
      </c>
      <c r="L43" s="44">
        <v>0.54600000000000004</v>
      </c>
      <c r="M43" s="44">
        <v>0.54800000000000004</v>
      </c>
    </row>
    <row r="44" spans="1:13" x14ac:dyDescent="0.25">
      <c r="A44" s="43">
        <v>37</v>
      </c>
      <c r="B44" s="44">
        <v>0.54900000000000004</v>
      </c>
      <c r="C44" s="44">
        <v>0.55000000000000004</v>
      </c>
      <c r="D44" s="44">
        <v>0.55200000000000005</v>
      </c>
      <c r="E44" s="44">
        <v>0.55300000000000005</v>
      </c>
      <c r="F44" s="44">
        <v>0.55400000000000005</v>
      </c>
      <c r="G44" s="44">
        <v>0.55600000000000005</v>
      </c>
      <c r="H44" s="44">
        <v>0.55700000000000005</v>
      </c>
      <c r="I44" s="44">
        <v>0.55800000000000005</v>
      </c>
      <c r="J44" s="44">
        <v>0.56000000000000005</v>
      </c>
      <c r="K44" s="44">
        <v>0.56100000000000005</v>
      </c>
      <c r="L44" s="44">
        <v>0.56200000000000006</v>
      </c>
      <c r="M44" s="44">
        <v>0.56399999999999995</v>
      </c>
    </row>
    <row r="45" spans="1:13" x14ac:dyDescent="0.25">
      <c r="A45" s="43">
        <v>38</v>
      </c>
      <c r="B45" s="44">
        <v>0.56499999999999995</v>
      </c>
      <c r="C45" s="44">
        <v>0.56599999999999995</v>
      </c>
      <c r="D45" s="44">
        <v>0.56799999999999995</v>
      </c>
      <c r="E45" s="44">
        <v>0.56899999999999995</v>
      </c>
      <c r="F45" s="44">
        <v>0.56999999999999995</v>
      </c>
      <c r="G45" s="44">
        <v>0.57199999999999995</v>
      </c>
      <c r="H45" s="44">
        <v>0.57299999999999995</v>
      </c>
      <c r="I45" s="44">
        <v>0.57499999999999996</v>
      </c>
      <c r="J45" s="44">
        <v>0.57599999999999996</v>
      </c>
      <c r="K45" s="44">
        <v>0.57699999999999996</v>
      </c>
      <c r="L45" s="44">
        <v>0.57899999999999996</v>
      </c>
      <c r="M45" s="44">
        <v>0.57999999999999996</v>
      </c>
    </row>
    <row r="46" spans="1:13" x14ac:dyDescent="0.25">
      <c r="A46" s="43">
        <v>39</v>
      </c>
      <c r="B46" s="44">
        <v>0.58199999999999996</v>
      </c>
      <c r="C46" s="44">
        <v>0.58299999999999996</v>
      </c>
      <c r="D46" s="44">
        <v>0.58399999999999996</v>
      </c>
      <c r="E46" s="44">
        <v>0.58599999999999997</v>
      </c>
      <c r="F46" s="44">
        <v>0.58699999999999997</v>
      </c>
      <c r="G46" s="44">
        <v>0.58899999999999997</v>
      </c>
      <c r="H46" s="44">
        <v>0.59</v>
      </c>
      <c r="I46" s="44">
        <v>0.59199999999999997</v>
      </c>
      <c r="J46" s="44">
        <v>0.59299999999999997</v>
      </c>
      <c r="K46" s="44">
        <v>0.59499999999999997</v>
      </c>
      <c r="L46" s="44">
        <v>0.59599999999999997</v>
      </c>
      <c r="M46" s="44">
        <v>0.59699999999999998</v>
      </c>
    </row>
    <row r="47" spans="1:13" x14ac:dyDescent="0.25">
      <c r="A47" s="43">
        <v>40</v>
      </c>
      <c r="B47" s="44">
        <v>0.59899999999999998</v>
      </c>
      <c r="C47" s="44">
        <v>0.6</v>
      </c>
      <c r="D47" s="44">
        <v>0.60199999999999998</v>
      </c>
      <c r="E47" s="44">
        <v>0.60299999999999998</v>
      </c>
      <c r="F47" s="44">
        <v>0.60499999999999998</v>
      </c>
      <c r="G47" s="44">
        <v>0.60699999999999998</v>
      </c>
      <c r="H47" s="44">
        <v>0.60799999999999998</v>
      </c>
      <c r="I47" s="44">
        <v>0.61</v>
      </c>
      <c r="J47" s="44">
        <v>0.61099999999999999</v>
      </c>
      <c r="K47" s="44">
        <v>0.61299999999999999</v>
      </c>
      <c r="L47" s="44">
        <v>0.61399999999999999</v>
      </c>
      <c r="M47" s="44">
        <v>0.61599999999999999</v>
      </c>
    </row>
    <row r="48" spans="1:13" x14ac:dyDescent="0.25">
      <c r="A48" s="43">
        <v>41</v>
      </c>
      <c r="B48" s="44">
        <v>0.61699999999999999</v>
      </c>
      <c r="C48" s="44">
        <v>0.61899999999999999</v>
      </c>
      <c r="D48" s="44">
        <v>0.62</v>
      </c>
      <c r="E48" s="44">
        <v>0.622</v>
      </c>
      <c r="F48" s="44">
        <v>0.624</v>
      </c>
      <c r="G48" s="44">
        <v>0.625</v>
      </c>
      <c r="H48" s="44">
        <v>0.627</v>
      </c>
      <c r="I48" s="44">
        <v>0.628</v>
      </c>
      <c r="J48" s="44">
        <v>0.63</v>
      </c>
      <c r="K48" s="44">
        <v>0.63100000000000001</v>
      </c>
      <c r="L48" s="44">
        <v>0.63300000000000001</v>
      </c>
      <c r="M48" s="44">
        <v>0.63500000000000001</v>
      </c>
    </row>
    <row r="49" spans="1:13" x14ac:dyDescent="0.25">
      <c r="A49" s="43">
        <v>42</v>
      </c>
      <c r="B49" s="44">
        <v>0.63600000000000001</v>
      </c>
      <c r="C49" s="44">
        <v>0.63800000000000001</v>
      </c>
      <c r="D49" s="44">
        <v>0.64</v>
      </c>
      <c r="E49" s="44">
        <v>0.64100000000000001</v>
      </c>
      <c r="F49" s="44">
        <v>0.64300000000000002</v>
      </c>
      <c r="G49" s="44">
        <v>0.64500000000000002</v>
      </c>
      <c r="H49" s="44">
        <v>0.64600000000000002</v>
      </c>
      <c r="I49" s="44">
        <v>0.64800000000000002</v>
      </c>
      <c r="J49" s="44">
        <v>0.65</v>
      </c>
      <c r="K49" s="44">
        <v>0.65100000000000002</v>
      </c>
      <c r="L49" s="44">
        <v>0.65300000000000002</v>
      </c>
      <c r="M49" s="44">
        <v>0.65500000000000003</v>
      </c>
    </row>
    <row r="50" spans="1:13" x14ac:dyDescent="0.25">
      <c r="A50" s="43">
        <v>43</v>
      </c>
      <c r="B50" s="44">
        <v>0.65600000000000003</v>
      </c>
      <c r="C50" s="44">
        <v>0.65800000000000003</v>
      </c>
      <c r="D50" s="44">
        <v>0.66</v>
      </c>
      <c r="E50" s="44">
        <v>0.66200000000000003</v>
      </c>
      <c r="F50" s="44">
        <v>0.66300000000000003</v>
      </c>
      <c r="G50" s="44">
        <v>0.66500000000000004</v>
      </c>
      <c r="H50" s="44">
        <v>0.66700000000000004</v>
      </c>
      <c r="I50" s="44">
        <v>0.66900000000000004</v>
      </c>
      <c r="J50" s="44">
        <v>0.67</v>
      </c>
      <c r="K50" s="44">
        <v>0.67200000000000004</v>
      </c>
      <c r="L50" s="44">
        <v>0.67400000000000004</v>
      </c>
      <c r="M50" s="44">
        <v>0.67600000000000005</v>
      </c>
    </row>
    <row r="51" spans="1:13" x14ac:dyDescent="0.25">
      <c r="A51" s="43">
        <v>44</v>
      </c>
      <c r="B51" s="44">
        <v>0.67700000000000005</v>
      </c>
      <c r="C51" s="44">
        <v>0.67900000000000005</v>
      </c>
      <c r="D51" s="44">
        <v>0.68100000000000005</v>
      </c>
      <c r="E51" s="44">
        <v>0.68300000000000005</v>
      </c>
      <c r="F51" s="44">
        <v>0.68500000000000005</v>
      </c>
      <c r="G51" s="44">
        <v>0.68600000000000005</v>
      </c>
      <c r="H51" s="44">
        <v>0.68799999999999994</v>
      </c>
      <c r="I51" s="44">
        <v>0.69</v>
      </c>
      <c r="J51" s="44">
        <v>0.69199999999999995</v>
      </c>
      <c r="K51" s="44">
        <v>0.69399999999999995</v>
      </c>
      <c r="L51" s="44">
        <v>0.69599999999999995</v>
      </c>
      <c r="M51" s="44">
        <v>0.69799999999999995</v>
      </c>
    </row>
    <row r="52" spans="1:13" x14ac:dyDescent="0.25">
      <c r="A52" s="43">
        <v>45</v>
      </c>
      <c r="B52" s="44">
        <v>0.69899999999999995</v>
      </c>
      <c r="C52" s="44">
        <v>0.70099999999999996</v>
      </c>
      <c r="D52" s="44">
        <v>0.70299999999999996</v>
      </c>
      <c r="E52" s="44">
        <v>0.70499999999999996</v>
      </c>
      <c r="F52" s="44">
        <v>0.70699999999999996</v>
      </c>
      <c r="G52" s="44">
        <v>0.70899999999999996</v>
      </c>
      <c r="H52" s="44">
        <v>0.71099999999999997</v>
      </c>
      <c r="I52" s="44">
        <v>0.71299999999999997</v>
      </c>
      <c r="J52" s="44">
        <v>0.71499999999999997</v>
      </c>
      <c r="K52" s="44">
        <v>0.71699999999999997</v>
      </c>
      <c r="L52" s="44">
        <v>0.71899999999999997</v>
      </c>
      <c r="M52" s="44">
        <v>0.72099999999999997</v>
      </c>
    </row>
    <row r="53" spans="1:13" x14ac:dyDescent="0.25">
      <c r="A53" s="43">
        <v>46</v>
      </c>
      <c r="B53" s="44">
        <v>0.72299999999999998</v>
      </c>
      <c r="C53" s="44">
        <v>0.72499999999999998</v>
      </c>
      <c r="D53" s="44">
        <v>0.72699999999999998</v>
      </c>
      <c r="E53" s="44">
        <v>0.72899999999999998</v>
      </c>
      <c r="F53" s="44">
        <v>0.73099999999999998</v>
      </c>
      <c r="G53" s="44">
        <v>0.73299999999999998</v>
      </c>
      <c r="H53" s="44">
        <v>0.73499999999999999</v>
      </c>
      <c r="I53" s="44">
        <v>0.73699999999999999</v>
      </c>
      <c r="J53" s="44">
        <v>0.73899999999999999</v>
      </c>
      <c r="K53" s="44">
        <v>0.74099999999999999</v>
      </c>
      <c r="L53" s="44">
        <v>0.74299999999999999</v>
      </c>
      <c r="M53" s="44">
        <v>0.745</v>
      </c>
    </row>
    <row r="54" spans="1:13" x14ac:dyDescent="0.25">
      <c r="A54" s="43">
        <v>47</v>
      </c>
      <c r="B54" s="44">
        <v>0.747</v>
      </c>
      <c r="C54" s="44">
        <v>0.749</v>
      </c>
      <c r="D54" s="44">
        <v>0.751</v>
      </c>
      <c r="E54" s="44">
        <v>0.754</v>
      </c>
      <c r="F54" s="44">
        <v>0.75600000000000001</v>
      </c>
      <c r="G54" s="44">
        <v>0.75800000000000001</v>
      </c>
      <c r="H54" s="44">
        <v>0.76</v>
      </c>
      <c r="I54" s="44">
        <v>0.76200000000000001</v>
      </c>
      <c r="J54" s="44">
        <v>0.76400000000000001</v>
      </c>
      <c r="K54" s="44">
        <v>0.76600000000000001</v>
      </c>
      <c r="L54" s="44">
        <v>0.76900000000000002</v>
      </c>
      <c r="M54" s="44">
        <v>0.77100000000000002</v>
      </c>
    </row>
    <row r="55" spans="1:13" x14ac:dyDescent="0.25">
      <c r="A55" s="43">
        <v>48</v>
      </c>
      <c r="B55" s="44">
        <v>0.77300000000000002</v>
      </c>
      <c r="C55" s="44">
        <v>0.77500000000000002</v>
      </c>
      <c r="D55" s="44">
        <v>0.77700000000000002</v>
      </c>
      <c r="E55" s="44">
        <v>0.78</v>
      </c>
      <c r="F55" s="44">
        <v>0.78200000000000003</v>
      </c>
      <c r="G55" s="44">
        <v>0.78400000000000003</v>
      </c>
      <c r="H55" s="44">
        <v>0.78700000000000003</v>
      </c>
      <c r="I55" s="44">
        <v>0.78900000000000003</v>
      </c>
      <c r="J55" s="44">
        <v>0.79100000000000004</v>
      </c>
      <c r="K55" s="44">
        <v>0.79300000000000004</v>
      </c>
      <c r="L55" s="44">
        <v>0.79600000000000004</v>
      </c>
      <c r="M55" s="44">
        <v>0.79800000000000004</v>
      </c>
    </row>
    <row r="56" spans="1:13" x14ac:dyDescent="0.25">
      <c r="A56" s="43">
        <v>49</v>
      </c>
      <c r="B56" s="44">
        <v>0.8</v>
      </c>
      <c r="C56" s="44">
        <v>0.80300000000000005</v>
      </c>
      <c r="D56" s="44">
        <v>0.80500000000000005</v>
      </c>
      <c r="E56" s="44">
        <v>0.80700000000000005</v>
      </c>
      <c r="F56" s="44">
        <v>0.81</v>
      </c>
      <c r="G56" s="44">
        <v>0.81200000000000006</v>
      </c>
      <c r="H56" s="44">
        <v>0.81499999999999995</v>
      </c>
      <c r="I56" s="44">
        <v>0.81699999999999995</v>
      </c>
      <c r="J56" s="44">
        <v>0.81899999999999995</v>
      </c>
      <c r="K56" s="44">
        <v>0.82199999999999995</v>
      </c>
      <c r="L56" s="44">
        <v>0.82399999999999995</v>
      </c>
      <c r="M56" s="44">
        <v>0.82699999999999996</v>
      </c>
    </row>
    <row r="57" spans="1:13" x14ac:dyDescent="0.25">
      <c r="A57" s="43">
        <v>50</v>
      </c>
      <c r="B57" s="44">
        <v>0.82899999999999996</v>
      </c>
      <c r="C57" s="44">
        <v>0.83199999999999996</v>
      </c>
      <c r="D57" s="44">
        <v>0.83399999999999996</v>
      </c>
      <c r="E57" s="44">
        <v>0.83699999999999997</v>
      </c>
      <c r="F57" s="44">
        <v>0.83899999999999997</v>
      </c>
      <c r="G57" s="44">
        <v>0.84199999999999997</v>
      </c>
      <c r="H57" s="44">
        <v>0.84399999999999997</v>
      </c>
      <c r="I57" s="44">
        <v>0.84699999999999998</v>
      </c>
      <c r="J57" s="44">
        <v>0.84899999999999998</v>
      </c>
      <c r="K57" s="44">
        <v>0.85199999999999998</v>
      </c>
      <c r="L57" s="44">
        <v>0.85399999999999998</v>
      </c>
      <c r="M57" s="44">
        <v>0.85699999999999998</v>
      </c>
    </row>
    <row r="58" spans="1:13" x14ac:dyDescent="0.25">
      <c r="A58" s="43">
        <v>51</v>
      </c>
      <c r="B58" s="44">
        <v>0.85899999999999999</v>
      </c>
      <c r="C58" s="44">
        <v>0.86199999999999999</v>
      </c>
      <c r="D58" s="44">
        <v>0.86499999999999999</v>
      </c>
      <c r="E58" s="44">
        <v>0.86799999999999999</v>
      </c>
      <c r="F58" s="44">
        <v>0.87</v>
      </c>
      <c r="G58" s="44">
        <v>0.873</v>
      </c>
      <c r="H58" s="44">
        <v>0.876</v>
      </c>
      <c r="I58" s="44">
        <v>0.878</v>
      </c>
      <c r="J58" s="44">
        <v>0.88100000000000001</v>
      </c>
      <c r="K58" s="44">
        <v>0.88400000000000001</v>
      </c>
      <c r="L58" s="44">
        <v>0.88600000000000001</v>
      </c>
      <c r="M58" s="44">
        <v>0.88900000000000001</v>
      </c>
    </row>
    <row r="59" spans="1:13" x14ac:dyDescent="0.25">
      <c r="A59" s="43">
        <v>52</v>
      </c>
      <c r="B59" s="44">
        <v>0.89200000000000002</v>
      </c>
      <c r="C59" s="44">
        <v>0.89500000000000002</v>
      </c>
      <c r="D59" s="44">
        <v>0.89800000000000002</v>
      </c>
      <c r="E59" s="44">
        <v>0.9</v>
      </c>
      <c r="F59" s="44">
        <v>0.90300000000000002</v>
      </c>
      <c r="G59" s="44">
        <v>0.90600000000000003</v>
      </c>
      <c r="H59" s="44">
        <v>0.90900000000000003</v>
      </c>
      <c r="I59" s="44">
        <v>0.91200000000000003</v>
      </c>
      <c r="J59" s="44">
        <v>0.91500000000000004</v>
      </c>
      <c r="K59" s="44">
        <v>0.91800000000000004</v>
      </c>
      <c r="L59" s="44">
        <v>0.92</v>
      </c>
      <c r="M59" s="44">
        <v>0.92300000000000004</v>
      </c>
    </row>
    <row r="60" spans="1:13" x14ac:dyDescent="0.25">
      <c r="A60" s="43">
        <v>53</v>
      </c>
      <c r="B60" s="44">
        <v>0.92600000000000005</v>
      </c>
      <c r="C60" s="44">
        <v>0.92900000000000005</v>
      </c>
      <c r="D60" s="44">
        <v>0.93200000000000005</v>
      </c>
      <c r="E60" s="44">
        <v>0.93500000000000005</v>
      </c>
      <c r="F60" s="44">
        <v>0.93799999999999994</v>
      </c>
      <c r="G60" s="44">
        <v>0.94099999999999995</v>
      </c>
      <c r="H60" s="44">
        <v>0.94399999999999995</v>
      </c>
      <c r="I60" s="44">
        <v>0.94699999999999995</v>
      </c>
      <c r="J60" s="44">
        <v>0.95099999999999996</v>
      </c>
      <c r="K60" s="44">
        <v>0.95399999999999996</v>
      </c>
      <c r="L60" s="44">
        <v>0.95699999999999996</v>
      </c>
      <c r="M60" s="44">
        <v>0.96</v>
      </c>
    </row>
    <row r="61" spans="1:13" x14ac:dyDescent="0.25">
      <c r="A61" s="43">
        <v>54</v>
      </c>
      <c r="B61" s="44">
        <v>0.96299999999999997</v>
      </c>
      <c r="C61" s="44">
        <v>0.96599999999999997</v>
      </c>
      <c r="D61" s="44">
        <v>0.96899999999999997</v>
      </c>
      <c r="E61" s="44">
        <v>0.97199999999999998</v>
      </c>
      <c r="F61" s="44">
        <v>0.97599999999999998</v>
      </c>
      <c r="G61" s="44">
        <v>0.97899999999999998</v>
      </c>
      <c r="H61" s="44">
        <v>0.98199999999999998</v>
      </c>
      <c r="I61" s="44">
        <v>0.98499999999999999</v>
      </c>
      <c r="J61" s="44">
        <v>0.98899999999999999</v>
      </c>
      <c r="K61" s="44">
        <v>0.99199999999999999</v>
      </c>
      <c r="L61" s="44">
        <v>0.995</v>
      </c>
      <c r="M61" s="44">
        <v>0.998</v>
      </c>
    </row>
    <row r="62" spans="1:13" x14ac:dyDescent="0.25">
      <c r="A62" s="43">
        <v>55</v>
      </c>
      <c r="B62" s="44">
        <v>1</v>
      </c>
      <c r="C62" s="44"/>
      <c r="D62" s="44"/>
      <c r="E62" s="44"/>
      <c r="F62" s="44"/>
      <c r="G62" s="44"/>
      <c r="H62" s="44"/>
      <c r="I62" s="44"/>
      <c r="J62" s="44"/>
      <c r="K62" s="44"/>
      <c r="L62" s="44"/>
      <c r="M62" s="44"/>
    </row>
  </sheetData>
  <sheetProtection algorithmName="SHA-512" hashValue="NxVCYAMN6ocLDe5PDSCuCj9/KekNigVVIIFmSpee716/QFBykJAv2Sf4NrnYbsEPHRd/5SFNGInW35Yj+PCrTA==" saltValue="8t++fiCcF1DmGPyDIfZ+Kw==" spinCount="100000" sheet="1" objects="1" scenarios="1"/>
  <conditionalFormatting sqref="A6:A21">
    <cfRule type="expression" dxfId="69" priority="1" stopIfTrue="1">
      <formula>MOD(ROW(),2)=0</formula>
    </cfRule>
    <cfRule type="expression" dxfId="68" priority="2" stopIfTrue="1">
      <formula>MOD(ROW(),2)&lt;&gt;0</formula>
    </cfRule>
  </conditionalFormatting>
  <conditionalFormatting sqref="B6:M21">
    <cfRule type="expression" dxfId="67" priority="3" stopIfTrue="1">
      <formula>MOD(ROW(),2)=0</formula>
    </cfRule>
    <cfRule type="expression" dxfId="66" priority="4" stopIfTrue="1">
      <formula>MOD(ROW(),2)&lt;&gt;0</formula>
    </cfRule>
  </conditionalFormatting>
  <conditionalFormatting sqref="A26:A62">
    <cfRule type="expression" dxfId="65" priority="5" stopIfTrue="1">
      <formula>MOD(ROW(),2)=0</formula>
    </cfRule>
    <cfRule type="expression" dxfId="64" priority="6" stopIfTrue="1">
      <formula>MOD(ROW(),2)&lt;&gt;0</formula>
    </cfRule>
  </conditionalFormatting>
  <conditionalFormatting sqref="B26:M62">
    <cfRule type="expression" dxfId="63" priority="7" stopIfTrue="1">
      <formula>MOD(ROW(),2)=0</formula>
    </cfRule>
    <cfRule type="expression" dxfId="62" priority="8" stopIfTrue="1">
      <formula>MOD(ROW(),2)&lt;&gt;0</formula>
    </cfRule>
  </conditionalFormatting>
  <pageMargins left="0.7" right="0.7" top="0.75" bottom="0.75" header="0.3" footer="0.3"/>
  <tableParts count="1">
    <tablePart r:id="rId1"/>
  </tableParts>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92A7D-923B-448D-BB76-D6B345242986}">
  <sheetPr codeName="Sheet113"/>
  <dimension ref="A1:M76"/>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Abatement - x-822</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v>2008</v>
      </c>
      <c r="C8" s="46"/>
      <c r="D8" s="46"/>
      <c r="E8" s="46"/>
      <c r="F8" s="46"/>
      <c r="G8" s="46"/>
      <c r="H8" s="46"/>
      <c r="I8" s="46"/>
      <c r="J8" s="46"/>
      <c r="K8" s="46"/>
      <c r="L8" s="46"/>
      <c r="M8" s="46"/>
    </row>
    <row r="9" spans="1:13" x14ac:dyDescent="0.25">
      <c r="A9" s="40" t="s">
        <v>142</v>
      </c>
      <c r="B9" s="46" t="s">
        <v>502</v>
      </c>
      <c r="C9" s="46"/>
      <c r="D9" s="46"/>
      <c r="E9" s="46"/>
      <c r="F9" s="46"/>
      <c r="G9" s="46"/>
      <c r="H9" s="46"/>
      <c r="I9" s="46"/>
      <c r="J9" s="46"/>
      <c r="K9" s="46"/>
      <c r="L9" s="46"/>
      <c r="M9" s="46"/>
    </row>
    <row r="10" spans="1:13" x14ac:dyDescent="0.25">
      <c r="A10" s="40" t="s">
        <v>6</v>
      </c>
      <c r="B10" s="46" t="s">
        <v>519</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504</v>
      </c>
      <c r="C12" s="46"/>
      <c r="D12" s="46"/>
      <c r="E12" s="46"/>
      <c r="F12" s="46"/>
      <c r="G12" s="46"/>
      <c r="H12" s="46"/>
      <c r="I12" s="46"/>
      <c r="J12" s="46"/>
      <c r="K12" s="46"/>
      <c r="L12" s="46"/>
      <c r="M12" s="46"/>
    </row>
    <row r="13" spans="1:13" x14ac:dyDescent="0.25">
      <c r="A13" s="40" t="s">
        <v>538</v>
      </c>
      <c r="B13" s="46">
        <v>2</v>
      </c>
      <c r="C13" s="46"/>
      <c r="D13" s="46"/>
      <c r="E13" s="46"/>
      <c r="F13" s="46"/>
      <c r="G13" s="46"/>
      <c r="H13" s="46"/>
      <c r="I13" s="46"/>
      <c r="J13" s="46"/>
      <c r="K13" s="46"/>
      <c r="L13" s="46"/>
      <c r="M13" s="46"/>
    </row>
    <row r="14" spans="1:13" x14ac:dyDescent="0.25">
      <c r="A14" s="40" t="s">
        <v>146</v>
      </c>
      <c r="B14" s="46">
        <v>822</v>
      </c>
      <c r="C14" s="46"/>
      <c r="D14" s="46"/>
      <c r="E14" s="46"/>
      <c r="F14" s="46"/>
      <c r="G14" s="46"/>
      <c r="H14" s="46"/>
      <c r="I14" s="46"/>
      <c r="J14" s="46"/>
      <c r="K14" s="46"/>
      <c r="L14" s="46"/>
      <c r="M14" s="46"/>
    </row>
    <row r="15" spans="1:13" x14ac:dyDescent="0.25">
      <c r="A15" s="40" t="s">
        <v>539</v>
      </c>
      <c r="B15" s="46" t="s">
        <v>520</v>
      </c>
      <c r="C15" s="46"/>
      <c r="D15" s="46"/>
      <c r="E15" s="46"/>
      <c r="F15" s="46"/>
      <c r="G15" s="46"/>
      <c r="H15" s="46"/>
      <c r="I15" s="46"/>
      <c r="J15" s="46"/>
      <c r="K15" s="46"/>
      <c r="L15" s="46"/>
      <c r="M15" s="46"/>
    </row>
    <row r="16" spans="1:13" x14ac:dyDescent="0.25">
      <c r="A16" s="40" t="s">
        <v>148</v>
      </c>
      <c r="B16" s="46" t="s">
        <v>521</v>
      </c>
      <c r="C16" s="46"/>
      <c r="D16" s="46"/>
      <c r="E16" s="46"/>
      <c r="F16" s="46"/>
      <c r="G16" s="46"/>
      <c r="H16" s="46"/>
      <c r="I16" s="46"/>
      <c r="J16" s="46"/>
      <c r="K16" s="46"/>
      <c r="L16" s="46"/>
      <c r="M16" s="46"/>
    </row>
    <row r="17" spans="1:13" x14ac:dyDescent="0.25">
      <c r="A17" s="41" t="s">
        <v>540</v>
      </c>
      <c r="B17" s="46"/>
      <c r="C17" s="46"/>
      <c r="D17" s="46"/>
      <c r="E17" s="46"/>
      <c r="F17" s="46"/>
      <c r="G17" s="46"/>
      <c r="H17" s="46"/>
      <c r="I17" s="46"/>
      <c r="J17" s="46"/>
      <c r="K17" s="46"/>
      <c r="L17" s="46"/>
      <c r="M17" s="46"/>
    </row>
    <row r="18" spans="1:13" x14ac:dyDescent="0.25">
      <c r="A18" s="40" t="s">
        <v>150</v>
      </c>
      <c r="B18" s="48">
        <v>45138</v>
      </c>
      <c r="C18" s="48"/>
      <c r="D18" s="48"/>
      <c r="E18" s="48"/>
      <c r="F18" s="48"/>
      <c r="G18" s="48"/>
      <c r="H18" s="48"/>
      <c r="I18" s="48"/>
      <c r="J18" s="48"/>
      <c r="K18" s="48"/>
      <c r="L18" s="48"/>
      <c r="M18" s="48"/>
    </row>
    <row r="19" spans="1:13" x14ac:dyDescent="0.25">
      <c r="A19" s="40" t="s">
        <v>151</v>
      </c>
      <c r="B19" s="48">
        <v>45138</v>
      </c>
      <c r="C19" s="48"/>
      <c r="D19" s="48"/>
      <c r="E19" s="48"/>
      <c r="F19" s="48"/>
      <c r="G19" s="48"/>
      <c r="H19" s="48"/>
      <c r="I19" s="48"/>
      <c r="J19" s="48"/>
      <c r="K19" s="48"/>
      <c r="L19" s="48"/>
      <c r="M19" s="48"/>
    </row>
    <row r="20" spans="1:13" x14ac:dyDescent="0.25">
      <c r="A20" s="40" t="s">
        <v>152</v>
      </c>
      <c r="B20" s="46" t="s">
        <v>160</v>
      </c>
      <c r="C20" s="46"/>
      <c r="D20" s="46"/>
      <c r="E20" s="46"/>
      <c r="F20" s="46"/>
      <c r="G20" s="46"/>
      <c r="H20" s="46"/>
      <c r="I20" s="46"/>
      <c r="J20" s="46"/>
      <c r="K20" s="46"/>
      <c r="L20" s="46"/>
      <c r="M20" s="46"/>
    </row>
    <row r="21" spans="1:13" x14ac:dyDescent="0.25">
      <c r="A21" s="40" t="s">
        <v>541</v>
      </c>
      <c r="B21" s="46" t="s">
        <v>76</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5" customFormat="1" ht="13" x14ac:dyDescent="0.25">
      <c r="A26" s="54" t="s">
        <v>581</v>
      </c>
      <c r="B26" s="54">
        <v>0</v>
      </c>
      <c r="C26" s="54">
        <v>1</v>
      </c>
      <c r="D26" s="54">
        <v>2</v>
      </c>
      <c r="E26" s="54">
        <v>3</v>
      </c>
      <c r="F26" s="54">
        <v>4</v>
      </c>
      <c r="G26" s="54">
        <v>5</v>
      </c>
      <c r="H26" s="54">
        <v>6</v>
      </c>
      <c r="I26" s="54">
        <v>7</v>
      </c>
      <c r="J26" s="54">
        <v>8</v>
      </c>
      <c r="K26" s="54">
        <v>9</v>
      </c>
      <c r="L26" s="54">
        <v>10</v>
      </c>
      <c r="M26" s="54">
        <v>11</v>
      </c>
    </row>
    <row r="27" spans="1:13" x14ac:dyDescent="0.25">
      <c r="A27" s="43">
        <v>16</v>
      </c>
      <c r="B27" s="44">
        <v>1.9E-2</v>
      </c>
      <c r="C27" s="44">
        <v>1.9E-2</v>
      </c>
      <c r="D27" s="44">
        <v>1.9E-2</v>
      </c>
      <c r="E27" s="44">
        <v>1.9E-2</v>
      </c>
      <c r="F27" s="44">
        <v>1.9E-2</v>
      </c>
      <c r="G27" s="44">
        <v>1.9E-2</v>
      </c>
      <c r="H27" s="44">
        <v>1.9E-2</v>
      </c>
      <c r="I27" s="44">
        <v>1.9E-2</v>
      </c>
      <c r="J27" s="44">
        <v>1.9E-2</v>
      </c>
      <c r="K27" s="44">
        <v>1.9E-2</v>
      </c>
      <c r="L27" s="44">
        <v>1.9E-2</v>
      </c>
      <c r="M27" s="44">
        <v>1.9E-2</v>
      </c>
    </row>
    <row r="28" spans="1:13" x14ac:dyDescent="0.25">
      <c r="A28" s="43">
        <v>17</v>
      </c>
      <c r="B28" s="44">
        <v>1.9E-2</v>
      </c>
      <c r="C28" s="44">
        <v>1.9E-2</v>
      </c>
      <c r="D28" s="44">
        <v>1.9E-2</v>
      </c>
      <c r="E28" s="44">
        <v>1.9E-2</v>
      </c>
      <c r="F28" s="44">
        <v>1.9E-2</v>
      </c>
      <c r="G28" s="44">
        <v>1.9E-2</v>
      </c>
      <c r="H28" s="44">
        <v>1.9E-2</v>
      </c>
      <c r="I28" s="44">
        <v>1.9E-2</v>
      </c>
      <c r="J28" s="44">
        <v>1.9E-2</v>
      </c>
      <c r="K28" s="44">
        <v>1.9E-2</v>
      </c>
      <c r="L28" s="44">
        <v>1.9E-2</v>
      </c>
      <c r="M28" s="44">
        <v>0.02</v>
      </c>
    </row>
    <row r="29" spans="1:13" x14ac:dyDescent="0.25">
      <c r="A29" s="43">
        <v>18</v>
      </c>
      <c r="B29" s="44">
        <v>0.02</v>
      </c>
      <c r="C29" s="44">
        <v>0.02</v>
      </c>
      <c r="D29" s="44">
        <v>0.02</v>
      </c>
      <c r="E29" s="44">
        <v>0.02</v>
      </c>
      <c r="F29" s="44">
        <v>0.02</v>
      </c>
      <c r="G29" s="44">
        <v>0.02</v>
      </c>
      <c r="H29" s="44">
        <v>0.02</v>
      </c>
      <c r="I29" s="44">
        <v>0.02</v>
      </c>
      <c r="J29" s="44">
        <v>0.02</v>
      </c>
      <c r="K29" s="44">
        <v>0.02</v>
      </c>
      <c r="L29" s="44">
        <v>0.02</v>
      </c>
      <c r="M29" s="44">
        <v>0.02</v>
      </c>
    </row>
    <row r="30" spans="1:13" x14ac:dyDescent="0.25">
      <c r="A30" s="43">
        <v>19</v>
      </c>
      <c r="B30" s="44">
        <v>0.02</v>
      </c>
      <c r="C30" s="44">
        <v>0.02</v>
      </c>
      <c r="D30" s="44">
        <v>0.02</v>
      </c>
      <c r="E30" s="44">
        <v>0.02</v>
      </c>
      <c r="F30" s="44">
        <v>0.02</v>
      </c>
      <c r="G30" s="44">
        <v>0.02</v>
      </c>
      <c r="H30" s="44">
        <v>0.02</v>
      </c>
      <c r="I30" s="44">
        <v>0.02</v>
      </c>
      <c r="J30" s="44">
        <v>0.02</v>
      </c>
      <c r="K30" s="44">
        <v>0.02</v>
      </c>
      <c r="L30" s="44">
        <v>0.02</v>
      </c>
      <c r="M30" s="44">
        <v>0.02</v>
      </c>
    </row>
    <row r="31" spans="1:13" x14ac:dyDescent="0.25">
      <c r="A31" s="43">
        <v>20</v>
      </c>
      <c r="B31" s="44">
        <v>0.02</v>
      </c>
      <c r="C31" s="44">
        <v>2.1000000000000001E-2</v>
      </c>
      <c r="D31" s="44">
        <v>2.1000000000000001E-2</v>
      </c>
      <c r="E31" s="44">
        <v>2.1000000000000001E-2</v>
      </c>
      <c r="F31" s="44">
        <v>2.1000000000000001E-2</v>
      </c>
      <c r="G31" s="44">
        <v>2.1000000000000001E-2</v>
      </c>
      <c r="H31" s="44">
        <v>2.1000000000000001E-2</v>
      </c>
      <c r="I31" s="44">
        <v>2.1000000000000001E-2</v>
      </c>
      <c r="J31" s="44">
        <v>2.1000000000000001E-2</v>
      </c>
      <c r="K31" s="44">
        <v>2.1000000000000001E-2</v>
      </c>
      <c r="L31" s="44">
        <v>2.1000000000000001E-2</v>
      </c>
      <c r="M31" s="44">
        <v>2.1000000000000001E-2</v>
      </c>
    </row>
    <row r="32" spans="1:13" x14ac:dyDescent="0.25">
      <c r="A32" s="43">
        <v>21</v>
      </c>
      <c r="B32" s="44">
        <v>2.1000000000000001E-2</v>
      </c>
      <c r="C32" s="44">
        <v>2.1000000000000001E-2</v>
      </c>
      <c r="D32" s="44">
        <v>2.1000000000000001E-2</v>
      </c>
      <c r="E32" s="44">
        <v>2.1000000000000001E-2</v>
      </c>
      <c r="F32" s="44">
        <v>2.1000000000000001E-2</v>
      </c>
      <c r="G32" s="44">
        <v>2.1000000000000001E-2</v>
      </c>
      <c r="H32" s="44">
        <v>2.1000000000000001E-2</v>
      </c>
      <c r="I32" s="44">
        <v>2.1000000000000001E-2</v>
      </c>
      <c r="J32" s="44">
        <v>2.1000000000000001E-2</v>
      </c>
      <c r="K32" s="44">
        <v>2.1000000000000001E-2</v>
      </c>
      <c r="L32" s="44">
        <v>2.1000000000000001E-2</v>
      </c>
      <c r="M32" s="44">
        <v>2.1000000000000001E-2</v>
      </c>
    </row>
    <row r="33" spans="1:13" x14ac:dyDescent="0.25">
      <c r="A33" s="43">
        <v>22</v>
      </c>
      <c r="B33" s="44">
        <v>2.1000000000000001E-2</v>
      </c>
      <c r="C33" s="44">
        <v>2.1000000000000001E-2</v>
      </c>
      <c r="D33" s="44">
        <v>2.1999999999999999E-2</v>
      </c>
      <c r="E33" s="44">
        <v>2.1999999999999999E-2</v>
      </c>
      <c r="F33" s="44">
        <v>2.1999999999999999E-2</v>
      </c>
      <c r="G33" s="44">
        <v>2.1999999999999999E-2</v>
      </c>
      <c r="H33" s="44">
        <v>2.1999999999999999E-2</v>
      </c>
      <c r="I33" s="44">
        <v>2.1999999999999999E-2</v>
      </c>
      <c r="J33" s="44">
        <v>2.1999999999999999E-2</v>
      </c>
      <c r="K33" s="44">
        <v>2.1999999999999999E-2</v>
      </c>
      <c r="L33" s="44">
        <v>2.1999999999999999E-2</v>
      </c>
      <c r="M33" s="44">
        <v>2.1999999999999999E-2</v>
      </c>
    </row>
    <row r="34" spans="1:13" x14ac:dyDescent="0.25">
      <c r="A34" s="43">
        <v>23</v>
      </c>
      <c r="B34" s="44">
        <v>2.1999999999999999E-2</v>
      </c>
      <c r="C34" s="44">
        <v>2.1999999999999999E-2</v>
      </c>
      <c r="D34" s="44">
        <v>2.1999999999999999E-2</v>
      </c>
      <c r="E34" s="44">
        <v>2.1999999999999999E-2</v>
      </c>
      <c r="F34" s="44">
        <v>2.1999999999999999E-2</v>
      </c>
      <c r="G34" s="44">
        <v>2.1999999999999999E-2</v>
      </c>
      <c r="H34" s="44">
        <v>2.1999999999999999E-2</v>
      </c>
      <c r="I34" s="44">
        <v>2.1999999999999999E-2</v>
      </c>
      <c r="J34" s="44">
        <v>2.1999999999999999E-2</v>
      </c>
      <c r="K34" s="44">
        <v>2.1999999999999999E-2</v>
      </c>
      <c r="L34" s="44">
        <v>2.1999999999999999E-2</v>
      </c>
      <c r="M34" s="44">
        <v>2.1999999999999999E-2</v>
      </c>
    </row>
    <row r="35" spans="1:13" x14ac:dyDescent="0.25">
      <c r="A35" s="43">
        <v>24</v>
      </c>
      <c r="B35" s="44">
        <v>2.1999999999999999E-2</v>
      </c>
      <c r="C35" s="44">
        <v>2.1999999999999999E-2</v>
      </c>
      <c r="D35" s="44">
        <v>2.3E-2</v>
      </c>
      <c r="E35" s="44">
        <v>2.3E-2</v>
      </c>
      <c r="F35" s="44">
        <v>2.3E-2</v>
      </c>
      <c r="G35" s="44">
        <v>2.3E-2</v>
      </c>
      <c r="H35" s="44">
        <v>2.3E-2</v>
      </c>
      <c r="I35" s="44">
        <v>2.3E-2</v>
      </c>
      <c r="J35" s="44">
        <v>2.3E-2</v>
      </c>
      <c r="K35" s="44">
        <v>2.3E-2</v>
      </c>
      <c r="L35" s="44">
        <v>2.3E-2</v>
      </c>
      <c r="M35" s="44">
        <v>2.3E-2</v>
      </c>
    </row>
    <row r="36" spans="1:13" x14ac:dyDescent="0.25">
      <c r="A36" s="43">
        <v>25</v>
      </c>
      <c r="B36" s="44">
        <v>2.3E-2</v>
      </c>
      <c r="C36" s="44">
        <v>2.3E-2</v>
      </c>
      <c r="D36" s="44">
        <v>2.3E-2</v>
      </c>
      <c r="E36" s="44">
        <v>2.3E-2</v>
      </c>
      <c r="F36" s="44">
        <v>2.3E-2</v>
      </c>
      <c r="G36" s="44">
        <v>2.3E-2</v>
      </c>
      <c r="H36" s="44">
        <v>2.3E-2</v>
      </c>
      <c r="I36" s="44">
        <v>2.3E-2</v>
      </c>
      <c r="J36" s="44">
        <v>2.3E-2</v>
      </c>
      <c r="K36" s="44">
        <v>2.3E-2</v>
      </c>
      <c r="L36" s="44">
        <v>2.3E-2</v>
      </c>
      <c r="M36" s="44">
        <v>2.3E-2</v>
      </c>
    </row>
    <row r="37" spans="1:13" x14ac:dyDescent="0.25">
      <c r="A37" s="43">
        <v>26</v>
      </c>
      <c r="B37" s="44">
        <v>2.4E-2</v>
      </c>
      <c r="C37" s="44">
        <v>2.4E-2</v>
      </c>
      <c r="D37" s="44">
        <v>2.4E-2</v>
      </c>
      <c r="E37" s="44">
        <v>2.4E-2</v>
      </c>
      <c r="F37" s="44">
        <v>2.4E-2</v>
      </c>
      <c r="G37" s="44">
        <v>2.4E-2</v>
      </c>
      <c r="H37" s="44">
        <v>2.4E-2</v>
      </c>
      <c r="I37" s="44">
        <v>2.4E-2</v>
      </c>
      <c r="J37" s="44">
        <v>2.4E-2</v>
      </c>
      <c r="K37" s="44">
        <v>2.4E-2</v>
      </c>
      <c r="L37" s="44">
        <v>2.4E-2</v>
      </c>
      <c r="M37" s="44">
        <v>2.4E-2</v>
      </c>
    </row>
    <row r="38" spans="1:13" x14ac:dyDescent="0.25">
      <c r="A38" s="43">
        <v>27</v>
      </c>
      <c r="B38" s="44">
        <v>2.4E-2</v>
      </c>
      <c r="C38" s="44">
        <v>2.4E-2</v>
      </c>
      <c r="D38" s="44">
        <v>2.4E-2</v>
      </c>
      <c r="E38" s="44">
        <v>2.4E-2</v>
      </c>
      <c r="F38" s="44">
        <v>2.4E-2</v>
      </c>
      <c r="G38" s="44">
        <v>2.4E-2</v>
      </c>
      <c r="H38" s="44">
        <v>2.4E-2</v>
      </c>
      <c r="I38" s="44">
        <v>2.4E-2</v>
      </c>
      <c r="J38" s="44">
        <v>2.5000000000000001E-2</v>
      </c>
      <c r="K38" s="44">
        <v>2.5000000000000001E-2</v>
      </c>
      <c r="L38" s="44">
        <v>2.5000000000000001E-2</v>
      </c>
      <c r="M38" s="44">
        <v>2.5000000000000001E-2</v>
      </c>
    </row>
    <row r="39" spans="1:13" x14ac:dyDescent="0.25">
      <c r="A39" s="43">
        <v>28</v>
      </c>
      <c r="B39" s="44">
        <v>2.5000000000000001E-2</v>
      </c>
      <c r="C39" s="44">
        <v>2.5000000000000001E-2</v>
      </c>
      <c r="D39" s="44">
        <v>2.5000000000000001E-2</v>
      </c>
      <c r="E39" s="44">
        <v>2.5000000000000001E-2</v>
      </c>
      <c r="F39" s="44">
        <v>2.5000000000000001E-2</v>
      </c>
      <c r="G39" s="44">
        <v>2.5000000000000001E-2</v>
      </c>
      <c r="H39" s="44">
        <v>2.5000000000000001E-2</v>
      </c>
      <c r="I39" s="44">
        <v>2.5000000000000001E-2</v>
      </c>
      <c r="J39" s="44">
        <v>2.5000000000000001E-2</v>
      </c>
      <c r="K39" s="44">
        <v>2.5000000000000001E-2</v>
      </c>
      <c r="L39" s="44">
        <v>2.5000000000000001E-2</v>
      </c>
      <c r="M39" s="44">
        <v>2.5000000000000001E-2</v>
      </c>
    </row>
    <row r="40" spans="1:13" x14ac:dyDescent="0.25">
      <c r="A40" s="43">
        <v>29</v>
      </c>
      <c r="B40" s="44">
        <v>2.5000000000000001E-2</v>
      </c>
      <c r="C40" s="44">
        <v>2.5000000000000001E-2</v>
      </c>
      <c r="D40" s="44">
        <v>2.5000000000000001E-2</v>
      </c>
      <c r="E40" s="44">
        <v>2.5000000000000001E-2</v>
      </c>
      <c r="F40" s="44">
        <v>2.5999999999999999E-2</v>
      </c>
      <c r="G40" s="44">
        <v>2.5999999999999999E-2</v>
      </c>
      <c r="H40" s="44">
        <v>2.5999999999999999E-2</v>
      </c>
      <c r="I40" s="44">
        <v>2.5999999999999999E-2</v>
      </c>
      <c r="J40" s="44">
        <v>2.5999999999999999E-2</v>
      </c>
      <c r="K40" s="44">
        <v>2.5999999999999999E-2</v>
      </c>
      <c r="L40" s="44">
        <v>2.5999999999999999E-2</v>
      </c>
      <c r="M40" s="44">
        <v>2.5999999999999999E-2</v>
      </c>
    </row>
    <row r="41" spans="1:13" x14ac:dyDescent="0.25">
      <c r="A41" s="43">
        <v>30</v>
      </c>
      <c r="B41" s="44">
        <v>2.5999999999999999E-2</v>
      </c>
      <c r="C41" s="44">
        <v>2.5999999999999999E-2</v>
      </c>
      <c r="D41" s="44">
        <v>2.5999999999999999E-2</v>
      </c>
      <c r="E41" s="44">
        <v>2.5999999999999999E-2</v>
      </c>
      <c r="F41" s="44">
        <v>2.5999999999999999E-2</v>
      </c>
      <c r="G41" s="44">
        <v>2.5999999999999999E-2</v>
      </c>
      <c r="H41" s="44">
        <v>2.5999999999999999E-2</v>
      </c>
      <c r="I41" s="44">
        <v>2.5999999999999999E-2</v>
      </c>
      <c r="J41" s="44">
        <v>2.5999999999999999E-2</v>
      </c>
      <c r="K41" s="44">
        <v>2.5999999999999999E-2</v>
      </c>
      <c r="L41" s="44">
        <v>2.7E-2</v>
      </c>
      <c r="M41" s="44">
        <v>2.7E-2</v>
      </c>
    </row>
    <row r="42" spans="1:13" x14ac:dyDescent="0.25">
      <c r="A42" s="43">
        <v>31</v>
      </c>
      <c r="B42" s="44">
        <v>2.7E-2</v>
      </c>
      <c r="C42" s="44">
        <v>2.7E-2</v>
      </c>
      <c r="D42" s="44">
        <v>2.7E-2</v>
      </c>
      <c r="E42" s="44">
        <v>2.7E-2</v>
      </c>
      <c r="F42" s="44">
        <v>2.7E-2</v>
      </c>
      <c r="G42" s="44">
        <v>2.7E-2</v>
      </c>
      <c r="H42" s="44">
        <v>2.7E-2</v>
      </c>
      <c r="I42" s="44">
        <v>2.7E-2</v>
      </c>
      <c r="J42" s="44">
        <v>2.7E-2</v>
      </c>
      <c r="K42" s="44">
        <v>2.7E-2</v>
      </c>
      <c r="L42" s="44">
        <v>2.7E-2</v>
      </c>
      <c r="M42" s="44">
        <v>2.7E-2</v>
      </c>
    </row>
    <row r="43" spans="1:13" x14ac:dyDescent="0.25">
      <c r="A43" s="43">
        <v>32</v>
      </c>
      <c r="B43" s="44">
        <v>2.7E-2</v>
      </c>
      <c r="C43" s="44">
        <v>2.7E-2</v>
      </c>
      <c r="D43" s="44">
        <v>2.7E-2</v>
      </c>
      <c r="E43" s="44">
        <v>2.8000000000000001E-2</v>
      </c>
      <c r="F43" s="44">
        <v>2.8000000000000001E-2</v>
      </c>
      <c r="G43" s="44">
        <v>2.8000000000000001E-2</v>
      </c>
      <c r="H43" s="44">
        <v>2.8000000000000001E-2</v>
      </c>
      <c r="I43" s="44">
        <v>2.8000000000000001E-2</v>
      </c>
      <c r="J43" s="44">
        <v>2.8000000000000001E-2</v>
      </c>
      <c r="K43" s="44">
        <v>2.8000000000000001E-2</v>
      </c>
      <c r="L43" s="44">
        <v>2.8000000000000001E-2</v>
      </c>
      <c r="M43" s="44">
        <v>2.8000000000000001E-2</v>
      </c>
    </row>
    <row r="44" spans="1:13" x14ac:dyDescent="0.25">
      <c r="A44" s="43">
        <v>33</v>
      </c>
      <c r="B44" s="44">
        <v>2.8000000000000001E-2</v>
      </c>
      <c r="C44" s="44">
        <v>2.8000000000000001E-2</v>
      </c>
      <c r="D44" s="44">
        <v>2.8000000000000001E-2</v>
      </c>
      <c r="E44" s="44">
        <v>2.8000000000000001E-2</v>
      </c>
      <c r="F44" s="44">
        <v>2.8000000000000001E-2</v>
      </c>
      <c r="G44" s="44">
        <v>2.8000000000000001E-2</v>
      </c>
      <c r="H44" s="44">
        <v>2.8000000000000001E-2</v>
      </c>
      <c r="I44" s="44">
        <v>2.8000000000000001E-2</v>
      </c>
      <c r="J44" s="44">
        <v>2.9000000000000001E-2</v>
      </c>
      <c r="K44" s="44">
        <v>2.9000000000000001E-2</v>
      </c>
      <c r="L44" s="44">
        <v>2.9000000000000001E-2</v>
      </c>
      <c r="M44" s="44">
        <v>2.9000000000000001E-2</v>
      </c>
    </row>
    <row r="45" spans="1:13" x14ac:dyDescent="0.25">
      <c r="A45" s="43">
        <v>34</v>
      </c>
      <c r="B45" s="44">
        <v>2.9000000000000001E-2</v>
      </c>
      <c r="C45" s="44">
        <v>2.9000000000000001E-2</v>
      </c>
      <c r="D45" s="44">
        <v>2.9000000000000001E-2</v>
      </c>
      <c r="E45" s="44">
        <v>2.9000000000000001E-2</v>
      </c>
      <c r="F45" s="44">
        <v>2.9000000000000001E-2</v>
      </c>
      <c r="G45" s="44">
        <v>2.9000000000000001E-2</v>
      </c>
      <c r="H45" s="44">
        <v>2.9000000000000001E-2</v>
      </c>
      <c r="I45" s="44">
        <v>2.9000000000000001E-2</v>
      </c>
      <c r="J45" s="44">
        <v>2.9000000000000001E-2</v>
      </c>
      <c r="K45" s="44">
        <v>2.9000000000000001E-2</v>
      </c>
      <c r="L45" s="44">
        <v>2.9000000000000001E-2</v>
      </c>
      <c r="M45" s="44">
        <v>0.03</v>
      </c>
    </row>
    <row r="46" spans="1:13" x14ac:dyDescent="0.25">
      <c r="A46" s="43">
        <v>35</v>
      </c>
      <c r="B46" s="44">
        <v>0.03</v>
      </c>
      <c r="C46" s="44">
        <v>0.03</v>
      </c>
      <c r="D46" s="44">
        <v>0.03</v>
      </c>
      <c r="E46" s="44">
        <v>0.03</v>
      </c>
      <c r="F46" s="44">
        <v>0.03</v>
      </c>
      <c r="G46" s="44">
        <v>0.03</v>
      </c>
      <c r="H46" s="44">
        <v>0.03</v>
      </c>
      <c r="I46" s="44">
        <v>0.03</v>
      </c>
      <c r="J46" s="44">
        <v>0.03</v>
      </c>
      <c r="K46" s="44">
        <v>0.03</v>
      </c>
      <c r="L46" s="44">
        <v>0.03</v>
      </c>
      <c r="M46" s="44">
        <v>0.03</v>
      </c>
    </row>
    <row r="47" spans="1:13" x14ac:dyDescent="0.25">
      <c r="A47" s="43">
        <v>36</v>
      </c>
      <c r="B47" s="44">
        <v>0.03</v>
      </c>
      <c r="C47" s="44">
        <v>0.03</v>
      </c>
      <c r="D47" s="44">
        <v>3.1E-2</v>
      </c>
      <c r="E47" s="44">
        <v>3.1E-2</v>
      </c>
      <c r="F47" s="44">
        <v>3.1E-2</v>
      </c>
      <c r="G47" s="44">
        <v>3.1E-2</v>
      </c>
      <c r="H47" s="44">
        <v>3.1E-2</v>
      </c>
      <c r="I47" s="44">
        <v>3.1E-2</v>
      </c>
      <c r="J47" s="44">
        <v>3.1E-2</v>
      </c>
      <c r="K47" s="44">
        <v>3.1E-2</v>
      </c>
      <c r="L47" s="44">
        <v>3.1E-2</v>
      </c>
      <c r="M47" s="44">
        <v>3.1E-2</v>
      </c>
    </row>
    <row r="48" spans="1:13" x14ac:dyDescent="0.25">
      <c r="A48" s="43">
        <v>37</v>
      </c>
      <c r="B48" s="44">
        <v>3.1E-2</v>
      </c>
      <c r="C48" s="44">
        <v>3.1E-2</v>
      </c>
      <c r="D48" s="44">
        <v>3.1E-2</v>
      </c>
      <c r="E48" s="44">
        <v>3.1E-2</v>
      </c>
      <c r="F48" s="44">
        <v>3.2000000000000001E-2</v>
      </c>
      <c r="G48" s="44">
        <v>3.2000000000000001E-2</v>
      </c>
      <c r="H48" s="44">
        <v>3.2000000000000001E-2</v>
      </c>
      <c r="I48" s="44">
        <v>3.2000000000000001E-2</v>
      </c>
      <c r="J48" s="44">
        <v>3.2000000000000001E-2</v>
      </c>
      <c r="K48" s="44">
        <v>3.2000000000000001E-2</v>
      </c>
      <c r="L48" s="44">
        <v>3.2000000000000001E-2</v>
      </c>
      <c r="M48" s="44">
        <v>3.2000000000000001E-2</v>
      </c>
    </row>
    <row r="49" spans="1:13" x14ac:dyDescent="0.25">
      <c r="A49" s="43">
        <v>38</v>
      </c>
      <c r="B49" s="44">
        <v>3.2000000000000001E-2</v>
      </c>
      <c r="C49" s="44">
        <v>3.2000000000000001E-2</v>
      </c>
      <c r="D49" s="44">
        <v>3.2000000000000001E-2</v>
      </c>
      <c r="E49" s="44">
        <v>3.2000000000000001E-2</v>
      </c>
      <c r="F49" s="44">
        <v>3.2000000000000001E-2</v>
      </c>
      <c r="G49" s="44">
        <v>3.3000000000000002E-2</v>
      </c>
      <c r="H49" s="44">
        <v>3.3000000000000002E-2</v>
      </c>
      <c r="I49" s="44">
        <v>3.3000000000000002E-2</v>
      </c>
      <c r="J49" s="44">
        <v>3.3000000000000002E-2</v>
      </c>
      <c r="K49" s="44">
        <v>3.3000000000000002E-2</v>
      </c>
      <c r="L49" s="44">
        <v>3.3000000000000002E-2</v>
      </c>
      <c r="M49" s="44">
        <v>3.3000000000000002E-2</v>
      </c>
    </row>
    <row r="50" spans="1:13" x14ac:dyDescent="0.25">
      <c r="A50" s="43">
        <v>39</v>
      </c>
      <c r="B50" s="44">
        <v>3.3000000000000002E-2</v>
      </c>
      <c r="C50" s="44">
        <v>3.3000000000000002E-2</v>
      </c>
      <c r="D50" s="44">
        <v>3.3000000000000002E-2</v>
      </c>
      <c r="E50" s="44">
        <v>3.3000000000000002E-2</v>
      </c>
      <c r="F50" s="44">
        <v>3.3000000000000002E-2</v>
      </c>
      <c r="G50" s="44">
        <v>3.3000000000000002E-2</v>
      </c>
      <c r="H50" s="44">
        <v>3.4000000000000002E-2</v>
      </c>
      <c r="I50" s="44">
        <v>3.4000000000000002E-2</v>
      </c>
      <c r="J50" s="44">
        <v>3.4000000000000002E-2</v>
      </c>
      <c r="K50" s="44">
        <v>3.4000000000000002E-2</v>
      </c>
      <c r="L50" s="44">
        <v>3.4000000000000002E-2</v>
      </c>
      <c r="M50" s="44">
        <v>3.4000000000000002E-2</v>
      </c>
    </row>
    <row r="51" spans="1:13" x14ac:dyDescent="0.25">
      <c r="A51" s="43">
        <v>40</v>
      </c>
      <c r="B51" s="44">
        <v>3.4000000000000002E-2</v>
      </c>
      <c r="C51" s="44">
        <v>3.4000000000000002E-2</v>
      </c>
      <c r="D51" s="44">
        <v>3.4000000000000002E-2</v>
      </c>
      <c r="E51" s="44">
        <v>3.4000000000000002E-2</v>
      </c>
      <c r="F51" s="44">
        <v>3.4000000000000002E-2</v>
      </c>
      <c r="G51" s="44">
        <v>3.4000000000000002E-2</v>
      </c>
      <c r="H51" s="44">
        <v>3.5000000000000003E-2</v>
      </c>
      <c r="I51" s="44">
        <v>3.5000000000000003E-2</v>
      </c>
      <c r="J51" s="44">
        <v>3.5000000000000003E-2</v>
      </c>
      <c r="K51" s="44">
        <v>3.5000000000000003E-2</v>
      </c>
      <c r="L51" s="44">
        <v>3.5000000000000003E-2</v>
      </c>
      <c r="M51" s="44">
        <v>3.5000000000000003E-2</v>
      </c>
    </row>
    <row r="52" spans="1:13" x14ac:dyDescent="0.25">
      <c r="A52" s="43">
        <v>41</v>
      </c>
      <c r="B52" s="44">
        <v>3.5000000000000003E-2</v>
      </c>
      <c r="C52" s="44">
        <v>3.5000000000000003E-2</v>
      </c>
      <c r="D52" s="44">
        <v>3.5000000000000003E-2</v>
      </c>
      <c r="E52" s="44">
        <v>3.5000000000000003E-2</v>
      </c>
      <c r="F52" s="44">
        <v>3.5000000000000003E-2</v>
      </c>
      <c r="G52" s="44">
        <v>3.5000000000000003E-2</v>
      </c>
      <c r="H52" s="44">
        <v>3.5999999999999997E-2</v>
      </c>
      <c r="I52" s="44">
        <v>3.5999999999999997E-2</v>
      </c>
      <c r="J52" s="44">
        <v>3.5999999999999997E-2</v>
      </c>
      <c r="K52" s="44">
        <v>3.5999999999999997E-2</v>
      </c>
      <c r="L52" s="44">
        <v>3.5999999999999997E-2</v>
      </c>
      <c r="M52" s="44">
        <v>3.5999999999999997E-2</v>
      </c>
    </row>
    <row r="53" spans="1:13" x14ac:dyDescent="0.25">
      <c r="A53" s="43">
        <v>42</v>
      </c>
      <c r="B53" s="44">
        <v>3.5999999999999997E-2</v>
      </c>
      <c r="C53" s="44">
        <v>3.5999999999999997E-2</v>
      </c>
      <c r="D53" s="44">
        <v>3.5999999999999997E-2</v>
      </c>
      <c r="E53" s="44">
        <v>3.5999999999999997E-2</v>
      </c>
      <c r="F53" s="44">
        <v>3.5999999999999997E-2</v>
      </c>
      <c r="G53" s="44">
        <v>3.6999999999999998E-2</v>
      </c>
      <c r="H53" s="44">
        <v>3.6999999999999998E-2</v>
      </c>
      <c r="I53" s="44">
        <v>3.6999999999999998E-2</v>
      </c>
      <c r="J53" s="44">
        <v>3.6999999999999998E-2</v>
      </c>
      <c r="K53" s="44">
        <v>3.6999999999999998E-2</v>
      </c>
      <c r="L53" s="44">
        <v>3.6999999999999998E-2</v>
      </c>
      <c r="M53" s="44">
        <v>3.6999999999999998E-2</v>
      </c>
    </row>
    <row r="54" spans="1:13" x14ac:dyDescent="0.25">
      <c r="A54" s="43">
        <v>43</v>
      </c>
      <c r="B54" s="44">
        <v>3.6999999999999998E-2</v>
      </c>
      <c r="C54" s="44">
        <v>3.6999999999999998E-2</v>
      </c>
      <c r="D54" s="44">
        <v>3.6999999999999998E-2</v>
      </c>
      <c r="E54" s="44">
        <v>3.6999999999999998E-2</v>
      </c>
      <c r="F54" s="44">
        <v>3.7999999999999999E-2</v>
      </c>
      <c r="G54" s="44">
        <v>3.7999999999999999E-2</v>
      </c>
      <c r="H54" s="44">
        <v>3.7999999999999999E-2</v>
      </c>
      <c r="I54" s="44">
        <v>3.7999999999999999E-2</v>
      </c>
      <c r="J54" s="44">
        <v>3.7999999999999999E-2</v>
      </c>
      <c r="K54" s="44">
        <v>3.7999999999999999E-2</v>
      </c>
      <c r="L54" s="44">
        <v>3.7999999999999999E-2</v>
      </c>
      <c r="M54" s="44">
        <v>3.7999999999999999E-2</v>
      </c>
    </row>
    <row r="55" spans="1:13" x14ac:dyDescent="0.25">
      <c r="A55" s="43">
        <v>44</v>
      </c>
      <c r="B55" s="44">
        <v>3.7999999999999999E-2</v>
      </c>
      <c r="C55" s="44">
        <v>3.7999999999999999E-2</v>
      </c>
      <c r="D55" s="44">
        <v>3.9E-2</v>
      </c>
      <c r="E55" s="44">
        <v>3.9E-2</v>
      </c>
      <c r="F55" s="44">
        <v>3.9E-2</v>
      </c>
      <c r="G55" s="44">
        <v>3.9E-2</v>
      </c>
      <c r="H55" s="44">
        <v>3.9E-2</v>
      </c>
      <c r="I55" s="44">
        <v>3.9E-2</v>
      </c>
      <c r="J55" s="44">
        <v>3.9E-2</v>
      </c>
      <c r="K55" s="44">
        <v>3.9E-2</v>
      </c>
      <c r="L55" s="44">
        <v>3.9E-2</v>
      </c>
      <c r="M55" s="44">
        <v>3.9E-2</v>
      </c>
    </row>
    <row r="56" spans="1:13" x14ac:dyDescent="0.25">
      <c r="A56" s="43">
        <v>45</v>
      </c>
      <c r="B56" s="44">
        <v>0.04</v>
      </c>
      <c r="C56" s="44">
        <v>0.04</v>
      </c>
      <c r="D56" s="44">
        <v>0.04</v>
      </c>
      <c r="E56" s="44">
        <v>0.04</v>
      </c>
      <c r="F56" s="44">
        <v>0.04</v>
      </c>
      <c r="G56" s="44">
        <v>0.04</v>
      </c>
      <c r="H56" s="44">
        <v>0.04</v>
      </c>
      <c r="I56" s="44">
        <v>0.04</v>
      </c>
      <c r="J56" s="44">
        <v>0.04</v>
      </c>
      <c r="K56" s="44">
        <v>4.1000000000000002E-2</v>
      </c>
      <c r="L56" s="44">
        <v>4.1000000000000002E-2</v>
      </c>
      <c r="M56" s="44">
        <v>4.1000000000000002E-2</v>
      </c>
    </row>
    <row r="57" spans="1:13" x14ac:dyDescent="0.25">
      <c r="A57" s="43">
        <v>46</v>
      </c>
      <c r="B57" s="44">
        <v>4.1000000000000002E-2</v>
      </c>
      <c r="C57" s="44">
        <v>4.1000000000000002E-2</v>
      </c>
      <c r="D57" s="44">
        <v>4.1000000000000002E-2</v>
      </c>
      <c r="E57" s="44">
        <v>4.1000000000000002E-2</v>
      </c>
      <c r="F57" s="44">
        <v>4.1000000000000002E-2</v>
      </c>
      <c r="G57" s="44">
        <v>4.1000000000000002E-2</v>
      </c>
      <c r="H57" s="44">
        <v>4.1000000000000002E-2</v>
      </c>
      <c r="I57" s="44">
        <v>4.2000000000000003E-2</v>
      </c>
      <c r="J57" s="44">
        <v>4.2000000000000003E-2</v>
      </c>
      <c r="K57" s="44">
        <v>4.2000000000000003E-2</v>
      </c>
      <c r="L57" s="44">
        <v>4.2000000000000003E-2</v>
      </c>
      <c r="M57" s="44">
        <v>4.2000000000000003E-2</v>
      </c>
    </row>
    <row r="58" spans="1:13" x14ac:dyDescent="0.25">
      <c r="A58" s="43">
        <v>47</v>
      </c>
      <c r="B58" s="44">
        <v>4.2000000000000003E-2</v>
      </c>
      <c r="C58" s="44">
        <v>4.2000000000000003E-2</v>
      </c>
      <c r="D58" s="44">
        <v>4.2000000000000003E-2</v>
      </c>
      <c r="E58" s="44">
        <v>4.2999999999999997E-2</v>
      </c>
      <c r="F58" s="44">
        <v>4.2999999999999997E-2</v>
      </c>
      <c r="G58" s="44">
        <v>4.2999999999999997E-2</v>
      </c>
      <c r="H58" s="44">
        <v>4.2999999999999997E-2</v>
      </c>
      <c r="I58" s="44">
        <v>4.2999999999999997E-2</v>
      </c>
      <c r="J58" s="44">
        <v>4.2999999999999997E-2</v>
      </c>
      <c r="K58" s="44">
        <v>4.2999999999999997E-2</v>
      </c>
      <c r="L58" s="44">
        <v>4.2999999999999997E-2</v>
      </c>
      <c r="M58" s="44">
        <v>4.2999999999999997E-2</v>
      </c>
    </row>
    <row r="59" spans="1:13" x14ac:dyDescent="0.25">
      <c r="A59" s="43">
        <v>48</v>
      </c>
      <c r="B59" s="44">
        <v>4.3999999999999997E-2</v>
      </c>
      <c r="C59" s="44">
        <v>4.3999999999999997E-2</v>
      </c>
      <c r="D59" s="44">
        <v>4.3999999999999997E-2</v>
      </c>
      <c r="E59" s="44">
        <v>4.3999999999999997E-2</v>
      </c>
      <c r="F59" s="44">
        <v>4.3999999999999997E-2</v>
      </c>
      <c r="G59" s="44">
        <v>4.3999999999999997E-2</v>
      </c>
      <c r="H59" s="44">
        <v>4.3999999999999997E-2</v>
      </c>
      <c r="I59" s="44">
        <v>4.3999999999999997E-2</v>
      </c>
      <c r="J59" s="44">
        <v>4.4999999999999998E-2</v>
      </c>
      <c r="K59" s="44">
        <v>4.4999999999999998E-2</v>
      </c>
      <c r="L59" s="44">
        <v>4.4999999999999998E-2</v>
      </c>
      <c r="M59" s="44">
        <v>4.4999999999999998E-2</v>
      </c>
    </row>
    <row r="60" spans="1:13" x14ac:dyDescent="0.25">
      <c r="A60" s="43">
        <v>49</v>
      </c>
      <c r="B60" s="44">
        <v>4.4999999999999998E-2</v>
      </c>
      <c r="C60" s="44">
        <v>4.4999999999999998E-2</v>
      </c>
      <c r="D60" s="44">
        <v>4.4999999999999998E-2</v>
      </c>
      <c r="E60" s="44">
        <v>4.4999999999999998E-2</v>
      </c>
      <c r="F60" s="44">
        <v>4.5999999999999999E-2</v>
      </c>
      <c r="G60" s="44">
        <v>4.5999999999999999E-2</v>
      </c>
      <c r="H60" s="44">
        <v>4.5999999999999999E-2</v>
      </c>
      <c r="I60" s="44">
        <v>4.5999999999999999E-2</v>
      </c>
      <c r="J60" s="44">
        <v>4.5999999999999999E-2</v>
      </c>
      <c r="K60" s="44">
        <v>4.5999999999999999E-2</v>
      </c>
      <c r="L60" s="44">
        <v>4.5999999999999999E-2</v>
      </c>
      <c r="M60" s="44">
        <v>4.7E-2</v>
      </c>
    </row>
    <row r="61" spans="1:13" x14ac:dyDescent="0.25">
      <c r="A61" s="43">
        <v>50</v>
      </c>
      <c r="B61" s="44">
        <v>4.7E-2</v>
      </c>
      <c r="C61" s="44">
        <v>4.7E-2</v>
      </c>
      <c r="D61" s="44">
        <v>4.7E-2</v>
      </c>
      <c r="E61" s="44">
        <v>4.7E-2</v>
      </c>
      <c r="F61" s="44">
        <v>4.7E-2</v>
      </c>
      <c r="G61" s="44">
        <v>4.7E-2</v>
      </c>
      <c r="H61" s="44">
        <v>4.7E-2</v>
      </c>
      <c r="I61" s="44">
        <v>4.8000000000000001E-2</v>
      </c>
      <c r="J61" s="44">
        <v>4.8000000000000001E-2</v>
      </c>
      <c r="K61" s="44">
        <v>4.8000000000000001E-2</v>
      </c>
      <c r="L61" s="44">
        <v>4.8000000000000001E-2</v>
      </c>
      <c r="M61" s="44">
        <v>4.8000000000000001E-2</v>
      </c>
    </row>
    <row r="62" spans="1:13" x14ac:dyDescent="0.25">
      <c r="A62" s="43">
        <v>51</v>
      </c>
      <c r="B62" s="44">
        <v>4.8000000000000001E-2</v>
      </c>
      <c r="C62" s="44">
        <v>4.8000000000000001E-2</v>
      </c>
      <c r="D62" s="44">
        <v>4.9000000000000002E-2</v>
      </c>
      <c r="E62" s="44">
        <v>4.9000000000000002E-2</v>
      </c>
      <c r="F62" s="44">
        <v>4.9000000000000002E-2</v>
      </c>
      <c r="G62" s="44">
        <v>4.9000000000000002E-2</v>
      </c>
      <c r="H62" s="44">
        <v>4.9000000000000002E-2</v>
      </c>
      <c r="I62" s="44">
        <v>4.9000000000000002E-2</v>
      </c>
      <c r="J62" s="44">
        <v>0.05</v>
      </c>
      <c r="K62" s="44">
        <v>0.05</v>
      </c>
      <c r="L62" s="44">
        <v>0.05</v>
      </c>
      <c r="M62" s="44">
        <v>0.05</v>
      </c>
    </row>
    <row r="63" spans="1:13" x14ac:dyDescent="0.25">
      <c r="A63" s="43">
        <v>52</v>
      </c>
      <c r="B63" s="44">
        <v>0.05</v>
      </c>
      <c r="C63" s="44">
        <v>0.05</v>
      </c>
      <c r="D63" s="44">
        <v>0.05</v>
      </c>
      <c r="E63" s="44">
        <v>5.0999999999999997E-2</v>
      </c>
      <c r="F63" s="44">
        <v>5.0999999999999997E-2</v>
      </c>
      <c r="G63" s="44">
        <v>5.0999999999999997E-2</v>
      </c>
      <c r="H63" s="44">
        <v>5.0999999999999997E-2</v>
      </c>
      <c r="I63" s="44">
        <v>5.0999999999999997E-2</v>
      </c>
      <c r="J63" s="44">
        <v>5.0999999999999997E-2</v>
      </c>
      <c r="K63" s="44">
        <v>5.1999999999999998E-2</v>
      </c>
      <c r="L63" s="44">
        <v>5.1999999999999998E-2</v>
      </c>
      <c r="M63" s="44">
        <v>5.1999999999999998E-2</v>
      </c>
    </row>
    <row r="64" spans="1:13" x14ac:dyDescent="0.25">
      <c r="A64" s="43">
        <v>53</v>
      </c>
      <c r="B64" s="44">
        <v>5.1999999999999998E-2</v>
      </c>
      <c r="C64" s="44">
        <v>5.1999999999999998E-2</v>
      </c>
      <c r="D64" s="44">
        <v>5.1999999999999998E-2</v>
      </c>
      <c r="E64" s="44">
        <v>5.1999999999999998E-2</v>
      </c>
      <c r="F64" s="44">
        <v>5.2999999999999999E-2</v>
      </c>
      <c r="G64" s="44">
        <v>5.2999999999999999E-2</v>
      </c>
      <c r="H64" s="44">
        <v>5.2999999999999999E-2</v>
      </c>
      <c r="I64" s="44">
        <v>5.2999999999999999E-2</v>
      </c>
      <c r="J64" s="44">
        <v>5.2999999999999999E-2</v>
      </c>
      <c r="K64" s="44">
        <v>5.2999999999999999E-2</v>
      </c>
      <c r="L64" s="44">
        <v>5.3999999999999999E-2</v>
      </c>
      <c r="M64" s="44">
        <v>5.3999999999999999E-2</v>
      </c>
    </row>
    <row r="65" spans="1:13" x14ac:dyDescent="0.25">
      <c r="A65" s="43">
        <v>54</v>
      </c>
      <c r="B65" s="44">
        <v>5.3999999999999999E-2</v>
      </c>
      <c r="C65" s="44">
        <v>5.3999999999999999E-2</v>
      </c>
      <c r="D65" s="44">
        <v>5.3999999999999999E-2</v>
      </c>
      <c r="E65" s="44">
        <v>5.5E-2</v>
      </c>
      <c r="F65" s="44">
        <v>5.5E-2</v>
      </c>
      <c r="G65" s="44">
        <v>5.5E-2</v>
      </c>
      <c r="H65" s="44">
        <v>5.5E-2</v>
      </c>
      <c r="I65" s="44">
        <v>5.5E-2</v>
      </c>
      <c r="J65" s="44">
        <v>5.5E-2</v>
      </c>
      <c r="K65" s="44">
        <v>5.6000000000000001E-2</v>
      </c>
      <c r="L65" s="44">
        <v>5.6000000000000001E-2</v>
      </c>
      <c r="M65" s="44">
        <v>5.6000000000000001E-2</v>
      </c>
    </row>
    <row r="66" spans="1:13" x14ac:dyDescent="0.25">
      <c r="A66" s="43">
        <v>55</v>
      </c>
      <c r="B66" s="44">
        <v>5.6000000000000001E-2</v>
      </c>
      <c r="C66" s="44">
        <v>5.6000000000000001E-2</v>
      </c>
      <c r="D66" s="44">
        <v>5.6000000000000001E-2</v>
      </c>
      <c r="E66" s="44">
        <v>5.7000000000000002E-2</v>
      </c>
      <c r="F66" s="44">
        <v>5.7000000000000002E-2</v>
      </c>
      <c r="G66" s="44">
        <v>5.7000000000000002E-2</v>
      </c>
      <c r="H66" s="44">
        <v>5.7000000000000002E-2</v>
      </c>
      <c r="I66" s="44">
        <v>5.7000000000000002E-2</v>
      </c>
      <c r="J66" s="44">
        <v>5.8000000000000003E-2</v>
      </c>
      <c r="K66" s="44">
        <v>5.8000000000000003E-2</v>
      </c>
      <c r="L66" s="44">
        <v>5.8000000000000003E-2</v>
      </c>
      <c r="M66" s="44">
        <v>5.8000000000000003E-2</v>
      </c>
    </row>
    <row r="67" spans="1:13" x14ac:dyDescent="0.25">
      <c r="A67" s="43">
        <v>56</v>
      </c>
      <c r="B67" s="44">
        <v>5.8000000000000003E-2</v>
      </c>
      <c r="C67" s="44">
        <v>5.8999999999999997E-2</v>
      </c>
      <c r="D67" s="44">
        <v>5.8999999999999997E-2</v>
      </c>
      <c r="E67" s="44">
        <v>5.8999999999999997E-2</v>
      </c>
      <c r="F67" s="44">
        <v>5.8999999999999997E-2</v>
      </c>
      <c r="G67" s="44">
        <v>5.8999999999999997E-2</v>
      </c>
      <c r="H67" s="44">
        <v>0.06</v>
      </c>
      <c r="I67" s="44">
        <v>0.06</v>
      </c>
      <c r="J67" s="44">
        <v>0.06</v>
      </c>
      <c r="K67" s="44">
        <v>0.06</v>
      </c>
      <c r="L67" s="44">
        <v>0.06</v>
      </c>
      <c r="M67" s="44">
        <v>6.0999999999999999E-2</v>
      </c>
    </row>
    <row r="68" spans="1:13" x14ac:dyDescent="0.25">
      <c r="A68" s="43">
        <v>57</v>
      </c>
      <c r="B68" s="44">
        <v>6.0999999999999999E-2</v>
      </c>
      <c r="C68" s="44">
        <v>6.0999999999999999E-2</v>
      </c>
      <c r="D68" s="44">
        <v>6.0999999999999999E-2</v>
      </c>
      <c r="E68" s="44">
        <v>6.0999999999999999E-2</v>
      </c>
      <c r="F68" s="44">
        <v>6.2E-2</v>
      </c>
      <c r="G68" s="44">
        <v>6.2E-2</v>
      </c>
      <c r="H68" s="44">
        <v>6.2E-2</v>
      </c>
      <c r="I68" s="44">
        <v>6.2E-2</v>
      </c>
      <c r="J68" s="44">
        <v>6.3E-2</v>
      </c>
      <c r="K68" s="44">
        <v>6.3E-2</v>
      </c>
      <c r="L68" s="44">
        <v>6.3E-2</v>
      </c>
      <c r="M68" s="44">
        <v>6.3E-2</v>
      </c>
    </row>
    <row r="69" spans="1:13" x14ac:dyDescent="0.25">
      <c r="A69" s="43">
        <v>58</v>
      </c>
      <c r="B69" s="44">
        <v>6.3E-2</v>
      </c>
      <c r="C69" s="44">
        <v>6.4000000000000001E-2</v>
      </c>
      <c r="D69" s="44">
        <v>6.4000000000000001E-2</v>
      </c>
      <c r="E69" s="44">
        <v>6.4000000000000001E-2</v>
      </c>
      <c r="F69" s="44">
        <v>6.4000000000000001E-2</v>
      </c>
      <c r="G69" s="44">
        <v>6.5000000000000002E-2</v>
      </c>
      <c r="H69" s="44">
        <v>6.5000000000000002E-2</v>
      </c>
      <c r="I69" s="44">
        <v>6.5000000000000002E-2</v>
      </c>
      <c r="J69" s="44">
        <v>6.5000000000000002E-2</v>
      </c>
      <c r="K69" s="44">
        <v>6.5000000000000002E-2</v>
      </c>
      <c r="L69" s="44">
        <v>6.6000000000000003E-2</v>
      </c>
      <c r="M69" s="44">
        <v>6.6000000000000003E-2</v>
      </c>
    </row>
    <row r="70" spans="1:13" x14ac:dyDescent="0.25">
      <c r="A70" s="43">
        <v>59</v>
      </c>
      <c r="B70" s="44">
        <v>6.6000000000000003E-2</v>
      </c>
      <c r="C70" s="44">
        <v>6.6000000000000003E-2</v>
      </c>
      <c r="D70" s="44">
        <v>6.7000000000000004E-2</v>
      </c>
      <c r="E70" s="44">
        <v>6.7000000000000004E-2</v>
      </c>
      <c r="F70" s="44">
        <v>6.7000000000000004E-2</v>
      </c>
      <c r="G70" s="44">
        <v>6.7000000000000004E-2</v>
      </c>
      <c r="H70" s="44">
        <v>6.8000000000000005E-2</v>
      </c>
      <c r="I70" s="44">
        <v>6.8000000000000005E-2</v>
      </c>
      <c r="J70" s="44">
        <v>6.8000000000000005E-2</v>
      </c>
      <c r="K70" s="44">
        <v>6.8000000000000005E-2</v>
      </c>
      <c r="L70" s="44">
        <v>6.9000000000000006E-2</v>
      </c>
      <c r="M70" s="44">
        <v>6.9000000000000006E-2</v>
      </c>
    </row>
    <row r="71" spans="1:13" x14ac:dyDescent="0.25">
      <c r="A71" s="43">
        <v>60</v>
      </c>
      <c r="B71" s="44">
        <v>6.9000000000000006E-2</v>
      </c>
      <c r="C71" s="44">
        <v>6.9000000000000006E-2</v>
      </c>
      <c r="D71" s="44">
        <v>7.0000000000000007E-2</v>
      </c>
      <c r="E71" s="44">
        <v>7.0000000000000007E-2</v>
      </c>
      <c r="F71" s="44">
        <v>7.0000000000000007E-2</v>
      </c>
      <c r="G71" s="44">
        <v>7.0000000000000007E-2</v>
      </c>
      <c r="H71" s="44">
        <v>7.0000000000000007E-2</v>
      </c>
      <c r="I71" s="44">
        <v>7.0999999999999994E-2</v>
      </c>
      <c r="J71" s="44">
        <v>7.0999999999999994E-2</v>
      </c>
      <c r="K71" s="44">
        <v>7.0999999999999994E-2</v>
      </c>
      <c r="L71" s="44">
        <v>7.0999999999999994E-2</v>
      </c>
      <c r="M71" s="44">
        <v>7.0999999999999994E-2</v>
      </c>
    </row>
    <row r="72" spans="1:13" x14ac:dyDescent="0.25">
      <c r="A72" s="43">
        <v>61</v>
      </c>
      <c r="B72" s="44">
        <v>7.1999999999999995E-2</v>
      </c>
      <c r="C72" s="44">
        <v>7.1999999999999995E-2</v>
      </c>
      <c r="D72" s="44">
        <v>7.1999999999999995E-2</v>
      </c>
      <c r="E72" s="44">
        <v>7.1999999999999995E-2</v>
      </c>
      <c r="F72" s="44">
        <v>7.1999999999999995E-2</v>
      </c>
      <c r="G72" s="44">
        <v>7.2999999999999995E-2</v>
      </c>
      <c r="H72" s="44">
        <v>7.2999999999999995E-2</v>
      </c>
      <c r="I72" s="44">
        <v>7.2999999999999995E-2</v>
      </c>
      <c r="J72" s="44">
        <v>7.2999999999999995E-2</v>
      </c>
      <c r="K72" s="44">
        <v>7.3999999999999996E-2</v>
      </c>
      <c r="L72" s="44">
        <v>7.3999999999999996E-2</v>
      </c>
      <c r="M72" s="44">
        <v>7.3999999999999996E-2</v>
      </c>
    </row>
    <row r="73" spans="1:13" x14ac:dyDescent="0.25">
      <c r="A73" s="43">
        <v>62</v>
      </c>
      <c r="B73" s="44">
        <v>7.3999999999999996E-2</v>
      </c>
      <c r="C73" s="44">
        <v>7.3999999999999996E-2</v>
      </c>
      <c r="D73" s="44">
        <v>7.4999999999999997E-2</v>
      </c>
      <c r="E73" s="44">
        <v>7.4999999999999997E-2</v>
      </c>
      <c r="F73" s="44">
        <v>7.4999999999999997E-2</v>
      </c>
      <c r="G73" s="44">
        <v>7.4999999999999997E-2</v>
      </c>
      <c r="H73" s="44">
        <v>7.5999999999999998E-2</v>
      </c>
      <c r="I73" s="44">
        <v>7.5999999999999998E-2</v>
      </c>
      <c r="J73" s="44">
        <v>7.5999999999999998E-2</v>
      </c>
      <c r="K73" s="44">
        <v>7.5999999999999998E-2</v>
      </c>
      <c r="L73" s="44">
        <v>7.6999999999999999E-2</v>
      </c>
      <c r="M73" s="44">
        <v>7.6999999999999999E-2</v>
      </c>
    </row>
    <row r="74" spans="1:13" x14ac:dyDescent="0.25">
      <c r="A74" s="43">
        <v>63</v>
      </c>
      <c r="B74" s="44">
        <v>7.6999999999999999E-2</v>
      </c>
      <c r="C74" s="44">
        <v>7.6999999999999999E-2</v>
      </c>
      <c r="D74" s="44">
        <v>7.8E-2</v>
      </c>
      <c r="E74" s="44">
        <v>7.8E-2</v>
      </c>
      <c r="F74" s="44">
        <v>7.8E-2</v>
      </c>
      <c r="G74" s="44">
        <v>7.8E-2</v>
      </c>
      <c r="H74" s="44">
        <v>7.9000000000000001E-2</v>
      </c>
      <c r="I74" s="44">
        <v>7.9000000000000001E-2</v>
      </c>
      <c r="J74" s="44">
        <v>7.9000000000000001E-2</v>
      </c>
      <c r="K74" s="44">
        <v>7.9000000000000001E-2</v>
      </c>
      <c r="L74" s="44">
        <v>0.08</v>
      </c>
      <c r="M74" s="44">
        <v>0.08</v>
      </c>
    </row>
    <row r="75" spans="1:13" x14ac:dyDescent="0.25">
      <c r="A75" s="43">
        <v>64</v>
      </c>
      <c r="B75" s="44">
        <v>0.08</v>
      </c>
      <c r="C75" s="44">
        <v>0.08</v>
      </c>
      <c r="D75" s="44">
        <v>8.1000000000000003E-2</v>
      </c>
      <c r="E75" s="44">
        <v>8.1000000000000003E-2</v>
      </c>
      <c r="F75" s="44">
        <v>8.1000000000000003E-2</v>
      </c>
      <c r="G75" s="44">
        <v>8.2000000000000003E-2</v>
      </c>
      <c r="H75" s="44">
        <v>8.2000000000000003E-2</v>
      </c>
      <c r="I75" s="44">
        <v>8.2000000000000003E-2</v>
      </c>
      <c r="J75" s="44">
        <v>8.2000000000000003E-2</v>
      </c>
      <c r="K75" s="44">
        <v>8.3000000000000004E-2</v>
      </c>
      <c r="L75" s="44">
        <v>8.3000000000000004E-2</v>
      </c>
      <c r="M75" s="44">
        <v>8.3000000000000004E-2</v>
      </c>
    </row>
    <row r="76" spans="1:13" x14ac:dyDescent="0.25">
      <c r="A76" s="43">
        <v>65</v>
      </c>
      <c r="B76" s="44">
        <v>8.3000000000000004E-2</v>
      </c>
      <c r="C76" s="44"/>
      <c r="D76" s="44"/>
      <c r="E76" s="44"/>
      <c r="F76" s="44"/>
      <c r="G76" s="44"/>
      <c r="H76" s="44"/>
      <c r="I76" s="44"/>
      <c r="J76" s="44"/>
      <c r="K76" s="44"/>
      <c r="L76" s="44"/>
      <c r="M76" s="44"/>
    </row>
  </sheetData>
  <sheetProtection algorithmName="SHA-512" hashValue="ME5a0okfjdejsmdP+XIMmYui7BvSvqRAXIiMLTUPtgLrKW9tSkfU0r61UX2IFTU5hnBS1RxUAjWWXpNmkvQ7pg==" saltValue="VTYZ3vqOZzMaiPSoETgtGg==" spinCount="100000" sheet="1" objects="1" scenarios="1"/>
  <conditionalFormatting sqref="A6:A21">
    <cfRule type="expression" dxfId="59" priority="1" stopIfTrue="1">
      <formula>MOD(ROW(),2)=0</formula>
    </cfRule>
    <cfRule type="expression" dxfId="58" priority="2" stopIfTrue="1">
      <formula>MOD(ROW(),2)&lt;&gt;0</formula>
    </cfRule>
  </conditionalFormatting>
  <conditionalFormatting sqref="B6:M21">
    <cfRule type="expression" dxfId="57" priority="3" stopIfTrue="1">
      <formula>MOD(ROW(),2)=0</formula>
    </cfRule>
    <cfRule type="expression" dxfId="56" priority="4" stopIfTrue="1">
      <formula>MOD(ROW(),2)&lt;&gt;0</formula>
    </cfRule>
  </conditionalFormatting>
  <conditionalFormatting sqref="A26:A76">
    <cfRule type="expression" dxfId="55" priority="5" stopIfTrue="1">
      <formula>MOD(ROW(),2)=0</formula>
    </cfRule>
    <cfRule type="expression" dxfId="54" priority="6" stopIfTrue="1">
      <formula>MOD(ROW(),2)&lt;&gt;0</formula>
    </cfRule>
  </conditionalFormatting>
  <conditionalFormatting sqref="B26:M76">
    <cfRule type="expression" dxfId="53" priority="7" stopIfTrue="1">
      <formula>MOD(ROW(),2)=0</formula>
    </cfRule>
    <cfRule type="expression" dxfId="52" priority="8" stopIfTrue="1">
      <formula>MOD(ROW(),2)&lt;&gt;0</formula>
    </cfRule>
  </conditionalFormatting>
  <pageMargins left="0.7" right="0.7" top="0.75" bottom="0.75" header="0.3" footer="0.3"/>
  <tableParts count="1">
    <tablePart r:id="rId1"/>
  </tableParts>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336F5-674E-4AD7-8EDC-5596F03416FA}">
  <sheetPr codeName="Sheet114"/>
  <dimension ref="A1:M60"/>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Abatement - x-823</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v>2015</v>
      </c>
      <c r="C8" s="46"/>
      <c r="D8" s="46"/>
      <c r="E8" s="46"/>
      <c r="F8" s="46"/>
      <c r="G8" s="46"/>
      <c r="H8" s="46"/>
      <c r="I8" s="46"/>
      <c r="J8" s="46"/>
      <c r="K8" s="46"/>
      <c r="L8" s="46"/>
      <c r="M8" s="46"/>
    </row>
    <row r="9" spans="1:13" x14ac:dyDescent="0.25">
      <c r="A9" s="40" t="s">
        <v>142</v>
      </c>
      <c r="B9" s="46" t="s">
        <v>502</v>
      </c>
      <c r="C9" s="46"/>
      <c r="D9" s="46"/>
      <c r="E9" s="46"/>
      <c r="F9" s="46"/>
      <c r="G9" s="46"/>
      <c r="H9" s="46"/>
      <c r="I9" s="46"/>
      <c r="J9" s="46"/>
      <c r="K9" s="46"/>
      <c r="L9" s="46"/>
      <c r="M9" s="46"/>
    </row>
    <row r="10" spans="1:13" x14ac:dyDescent="0.25">
      <c r="A10" s="40" t="s">
        <v>6</v>
      </c>
      <c r="B10" s="46" t="s">
        <v>522</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315</v>
      </c>
      <c r="C12" s="46"/>
      <c r="D12" s="46"/>
      <c r="E12" s="46"/>
      <c r="F12" s="46"/>
      <c r="G12" s="46"/>
      <c r="H12" s="46"/>
      <c r="I12" s="46"/>
      <c r="J12" s="46"/>
      <c r="K12" s="46"/>
      <c r="L12" s="46"/>
      <c r="M12" s="46"/>
    </row>
    <row r="13" spans="1:13" x14ac:dyDescent="0.25">
      <c r="A13" s="40" t="s">
        <v>538</v>
      </c>
      <c r="B13" s="46">
        <v>0</v>
      </c>
      <c r="C13" s="46"/>
      <c r="D13" s="46"/>
      <c r="E13" s="46"/>
      <c r="F13" s="46"/>
      <c r="G13" s="46"/>
      <c r="H13" s="46"/>
      <c r="I13" s="46"/>
      <c r="J13" s="46"/>
      <c r="K13" s="46"/>
      <c r="L13" s="46"/>
      <c r="M13" s="46"/>
    </row>
    <row r="14" spans="1:13" x14ac:dyDescent="0.25">
      <c r="A14" s="40" t="s">
        <v>146</v>
      </c>
      <c r="B14" s="46">
        <v>823</v>
      </c>
      <c r="C14" s="46"/>
      <c r="D14" s="46"/>
      <c r="E14" s="46"/>
      <c r="F14" s="46"/>
      <c r="G14" s="46"/>
      <c r="H14" s="46"/>
      <c r="I14" s="46"/>
      <c r="J14" s="46"/>
      <c r="K14" s="46"/>
      <c r="L14" s="46"/>
      <c r="M14" s="46"/>
    </row>
    <row r="15" spans="1:13" x14ac:dyDescent="0.25">
      <c r="A15" s="40" t="s">
        <v>539</v>
      </c>
      <c r="B15" s="46" t="s">
        <v>523</v>
      </c>
      <c r="C15" s="46"/>
      <c r="D15" s="46"/>
      <c r="E15" s="46"/>
      <c r="F15" s="46"/>
      <c r="G15" s="46"/>
      <c r="H15" s="46"/>
      <c r="I15" s="46"/>
      <c r="J15" s="46"/>
      <c r="K15" s="46"/>
      <c r="L15" s="46"/>
      <c r="M15" s="46"/>
    </row>
    <row r="16" spans="1:13" x14ac:dyDescent="0.25">
      <c r="A16" s="40" t="s">
        <v>148</v>
      </c>
      <c r="B16" s="46" t="s">
        <v>506</v>
      </c>
      <c r="C16" s="46"/>
      <c r="D16" s="46"/>
      <c r="E16" s="46"/>
      <c r="F16" s="46"/>
      <c r="G16" s="46"/>
      <c r="H16" s="46"/>
      <c r="I16" s="46"/>
      <c r="J16" s="46"/>
      <c r="K16" s="46"/>
      <c r="L16" s="46"/>
      <c r="M16" s="46"/>
    </row>
    <row r="17" spans="1:13" x14ac:dyDescent="0.25">
      <c r="A17" s="41" t="s">
        <v>540</v>
      </c>
      <c r="B17" s="46"/>
      <c r="C17" s="46"/>
      <c r="D17" s="46"/>
      <c r="E17" s="46"/>
      <c r="F17" s="46"/>
      <c r="G17" s="46"/>
      <c r="H17" s="46"/>
      <c r="I17" s="46"/>
      <c r="J17" s="46"/>
      <c r="K17" s="46"/>
      <c r="L17" s="46"/>
      <c r="M17" s="46"/>
    </row>
    <row r="18" spans="1:13" x14ac:dyDescent="0.25">
      <c r="A18" s="40" t="s">
        <v>150</v>
      </c>
      <c r="B18" s="48">
        <v>45138</v>
      </c>
      <c r="C18" s="48"/>
      <c r="D18" s="48"/>
      <c r="E18" s="48"/>
      <c r="F18" s="48"/>
      <c r="G18" s="48"/>
      <c r="H18" s="48"/>
      <c r="I18" s="48"/>
      <c r="J18" s="48"/>
      <c r="K18" s="48"/>
      <c r="L18" s="48"/>
      <c r="M18" s="48"/>
    </row>
    <row r="19" spans="1:13" x14ac:dyDescent="0.25">
      <c r="A19" s="40" t="s">
        <v>151</v>
      </c>
      <c r="B19" s="48">
        <v>45138</v>
      </c>
      <c r="C19" s="48"/>
      <c r="D19" s="48"/>
      <c r="E19" s="48"/>
      <c r="F19" s="48"/>
      <c r="G19" s="48"/>
      <c r="H19" s="48"/>
      <c r="I19" s="48"/>
      <c r="J19" s="48"/>
      <c r="K19" s="48"/>
      <c r="L19" s="48"/>
      <c r="M19" s="48"/>
    </row>
    <row r="20" spans="1:13" x14ac:dyDescent="0.25">
      <c r="A20" s="40" t="s">
        <v>152</v>
      </c>
      <c r="B20" s="46" t="s">
        <v>160</v>
      </c>
      <c r="C20" s="46"/>
      <c r="D20" s="46"/>
      <c r="E20" s="46"/>
      <c r="F20" s="46"/>
      <c r="G20" s="46"/>
      <c r="H20" s="46"/>
      <c r="I20" s="46"/>
      <c r="J20" s="46"/>
      <c r="K20" s="46"/>
      <c r="L20" s="46"/>
      <c r="M20" s="46"/>
    </row>
    <row r="21" spans="1:13" x14ac:dyDescent="0.25">
      <c r="A21" s="40" t="s">
        <v>541</v>
      </c>
      <c r="B21" s="46" t="s">
        <v>76</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5" customFormat="1" ht="13" x14ac:dyDescent="0.25">
      <c r="A26" s="54" t="s">
        <v>583</v>
      </c>
      <c r="B26" s="54">
        <v>0</v>
      </c>
      <c r="C26" s="54">
        <v>1</v>
      </c>
      <c r="D26" s="54">
        <v>2</v>
      </c>
      <c r="E26" s="54">
        <v>3</v>
      </c>
      <c r="F26" s="54">
        <v>4</v>
      </c>
      <c r="G26" s="54">
        <v>5</v>
      </c>
      <c r="H26" s="54">
        <v>6</v>
      </c>
      <c r="I26" s="54">
        <v>7</v>
      </c>
      <c r="J26" s="54">
        <v>8</v>
      </c>
      <c r="K26" s="54">
        <v>9</v>
      </c>
      <c r="L26" s="54">
        <v>10</v>
      </c>
      <c r="M26" s="54">
        <v>11</v>
      </c>
    </row>
    <row r="27" spans="1:13" x14ac:dyDescent="0.25">
      <c r="A27" s="43">
        <v>0</v>
      </c>
      <c r="B27" s="44">
        <v>1</v>
      </c>
      <c r="C27" s="44">
        <v>0.995</v>
      </c>
      <c r="D27" s="44">
        <v>0.99099999999999999</v>
      </c>
      <c r="E27" s="44">
        <v>0.98599999999999999</v>
      </c>
      <c r="F27" s="44">
        <v>0.98199999999999998</v>
      </c>
      <c r="G27" s="44">
        <v>0.97699999999999998</v>
      </c>
      <c r="H27" s="44">
        <v>0.97299999999999998</v>
      </c>
      <c r="I27" s="44">
        <v>0.96799999999999997</v>
      </c>
      <c r="J27" s="44">
        <v>0.96399999999999997</v>
      </c>
      <c r="K27" s="44">
        <v>0.95899999999999996</v>
      </c>
      <c r="L27" s="44">
        <v>0.95499999999999996</v>
      </c>
      <c r="M27" s="44">
        <v>0.95</v>
      </c>
    </row>
    <row r="28" spans="1:13" x14ac:dyDescent="0.25">
      <c r="A28" s="43">
        <v>1</v>
      </c>
      <c r="B28" s="44">
        <v>0.94599999999999995</v>
      </c>
      <c r="C28" s="44">
        <v>0.94199999999999995</v>
      </c>
      <c r="D28" s="44">
        <v>0.93799999999999994</v>
      </c>
      <c r="E28" s="44">
        <v>0.93400000000000005</v>
      </c>
      <c r="F28" s="44">
        <v>0.93</v>
      </c>
      <c r="G28" s="44">
        <v>0.92500000000000004</v>
      </c>
      <c r="H28" s="44">
        <v>0.92100000000000004</v>
      </c>
      <c r="I28" s="44">
        <v>0.91700000000000004</v>
      </c>
      <c r="J28" s="44">
        <v>0.91300000000000003</v>
      </c>
      <c r="K28" s="44">
        <v>0.90900000000000003</v>
      </c>
      <c r="L28" s="44">
        <v>0.90500000000000003</v>
      </c>
      <c r="M28" s="44">
        <v>0.90100000000000002</v>
      </c>
    </row>
    <row r="29" spans="1:13" x14ac:dyDescent="0.25">
      <c r="A29" s="43">
        <v>2</v>
      </c>
      <c r="B29" s="44">
        <v>0.89700000000000002</v>
      </c>
      <c r="C29" s="44">
        <v>0.89300000000000002</v>
      </c>
      <c r="D29" s="44">
        <v>0.88900000000000001</v>
      </c>
      <c r="E29" s="44">
        <v>0.88500000000000001</v>
      </c>
      <c r="F29" s="44">
        <v>0.88200000000000001</v>
      </c>
      <c r="G29" s="44">
        <v>0.878</v>
      </c>
      <c r="H29" s="44">
        <v>0.874</v>
      </c>
      <c r="I29" s="44">
        <v>0.87</v>
      </c>
      <c r="J29" s="44">
        <v>0.86699999999999999</v>
      </c>
      <c r="K29" s="44">
        <v>0.86299999999999999</v>
      </c>
      <c r="L29" s="44">
        <v>0.85899999999999999</v>
      </c>
      <c r="M29" s="44">
        <v>0.85499999999999998</v>
      </c>
    </row>
    <row r="30" spans="1:13" x14ac:dyDescent="0.25">
      <c r="A30" s="43">
        <v>3</v>
      </c>
      <c r="B30" s="44">
        <v>0.85199999999999998</v>
      </c>
      <c r="C30" s="44">
        <v>0.84799999999999998</v>
      </c>
      <c r="D30" s="44">
        <v>0.84499999999999997</v>
      </c>
      <c r="E30" s="44">
        <v>0.84099999999999997</v>
      </c>
      <c r="F30" s="44">
        <v>0.83799999999999997</v>
      </c>
      <c r="G30" s="44">
        <v>0.83399999999999996</v>
      </c>
      <c r="H30" s="44">
        <v>0.83099999999999996</v>
      </c>
      <c r="I30" s="44">
        <v>0.82699999999999996</v>
      </c>
      <c r="J30" s="44">
        <v>0.82399999999999995</v>
      </c>
      <c r="K30" s="44">
        <v>0.82</v>
      </c>
      <c r="L30" s="44">
        <v>0.81699999999999995</v>
      </c>
      <c r="M30" s="44">
        <v>0.81399999999999995</v>
      </c>
    </row>
    <row r="31" spans="1:13" x14ac:dyDescent="0.25">
      <c r="A31" s="43">
        <v>4</v>
      </c>
      <c r="B31" s="44">
        <v>0.81</v>
      </c>
      <c r="C31" s="44">
        <v>0.80700000000000005</v>
      </c>
      <c r="D31" s="44">
        <v>0.80400000000000005</v>
      </c>
      <c r="E31" s="44">
        <v>0.80100000000000005</v>
      </c>
      <c r="F31" s="44">
        <v>0.79700000000000004</v>
      </c>
      <c r="G31" s="44">
        <v>0.79400000000000004</v>
      </c>
      <c r="H31" s="44">
        <v>0.79100000000000004</v>
      </c>
      <c r="I31" s="44">
        <v>0.78800000000000003</v>
      </c>
      <c r="J31" s="44">
        <v>0.78500000000000003</v>
      </c>
      <c r="K31" s="44">
        <v>0.78200000000000003</v>
      </c>
      <c r="L31" s="44">
        <v>0.77800000000000002</v>
      </c>
      <c r="M31" s="44">
        <v>0.77500000000000002</v>
      </c>
    </row>
    <row r="32" spans="1:13" x14ac:dyDescent="0.25">
      <c r="A32" s="43">
        <v>5</v>
      </c>
      <c r="B32" s="44">
        <v>0.77200000000000002</v>
      </c>
      <c r="C32" s="44">
        <v>0.76900000000000002</v>
      </c>
      <c r="D32" s="44">
        <v>0.76600000000000001</v>
      </c>
      <c r="E32" s="44">
        <v>0.76300000000000001</v>
      </c>
      <c r="F32" s="44">
        <v>0.76</v>
      </c>
      <c r="G32" s="44">
        <v>0.75700000000000001</v>
      </c>
      <c r="H32" s="44">
        <v>0.754</v>
      </c>
      <c r="I32" s="44">
        <v>0.751</v>
      </c>
      <c r="J32" s="44">
        <v>0.749</v>
      </c>
      <c r="K32" s="44">
        <v>0.746</v>
      </c>
      <c r="L32" s="44">
        <v>0.74299999999999999</v>
      </c>
      <c r="M32" s="44">
        <v>0.74</v>
      </c>
    </row>
    <row r="33" spans="1:13" x14ac:dyDescent="0.25">
      <c r="A33" s="43">
        <v>6</v>
      </c>
      <c r="B33" s="44">
        <v>0.73699999999999999</v>
      </c>
      <c r="C33" s="44">
        <v>0.73399999999999999</v>
      </c>
      <c r="D33" s="44">
        <v>0.73099999999999998</v>
      </c>
      <c r="E33" s="44">
        <v>0.72899999999999998</v>
      </c>
      <c r="F33" s="44">
        <v>0.72599999999999998</v>
      </c>
      <c r="G33" s="44">
        <v>0.72299999999999998</v>
      </c>
      <c r="H33" s="44">
        <v>0.72099999999999997</v>
      </c>
      <c r="I33" s="44">
        <v>0.71799999999999997</v>
      </c>
      <c r="J33" s="44">
        <v>0.71499999999999997</v>
      </c>
      <c r="K33" s="44">
        <v>0.71199999999999997</v>
      </c>
      <c r="L33" s="44">
        <v>0.71</v>
      </c>
      <c r="M33" s="44">
        <v>0.70699999999999996</v>
      </c>
    </row>
    <row r="34" spans="1:13" x14ac:dyDescent="0.25">
      <c r="A34" s="43">
        <v>7</v>
      </c>
      <c r="B34" s="44">
        <v>0.70399999999999996</v>
      </c>
      <c r="C34" s="44">
        <v>0.70199999999999996</v>
      </c>
      <c r="D34" s="44">
        <v>0.69899999999999995</v>
      </c>
      <c r="E34" s="44">
        <v>0.69699999999999995</v>
      </c>
      <c r="F34" s="44">
        <v>0.69399999999999995</v>
      </c>
      <c r="G34" s="44">
        <v>0.69199999999999995</v>
      </c>
      <c r="H34" s="44">
        <v>0.68899999999999995</v>
      </c>
      <c r="I34" s="44">
        <v>0.68700000000000006</v>
      </c>
      <c r="J34" s="44">
        <v>0.68400000000000005</v>
      </c>
      <c r="K34" s="44">
        <v>0.68200000000000005</v>
      </c>
      <c r="L34" s="44">
        <v>0.67900000000000005</v>
      </c>
      <c r="M34" s="44">
        <v>0.67700000000000005</v>
      </c>
    </row>
    <row r="35" spans="1:13" x14ac:dyDescent="0.25">
      <c r="A35" s="43">
        <v>8</v>
      </c>
      <c r="B35" s="44">
        <v>0.67400000000000004</v>
      </c>
      <c r="C35" s="44">
        <v>0.67200000000000004</v>
      </c>
      <c r="D35" s="44">
        <v>0.66900000000000004</v>
      </c>
      <c r="E35" s="44">
        <v>0.66700000000000004</v>
      </c>
      <c r="F35" s="44">
        <v>0.66500000000000004</v>
      </c>
      <c r="G35" s="44">
        <v>0.66200000000000003</v>
      </c>
      <c r="H35" s="44">
        <v>0.66</v>
      </c>
      <c r="I35" s="44">
        <v>0.65800000000000003</v>
      </c>
      <c r="J35" s="44">
        <v>0.65500000000000003</v>
      </c>
      <c r="K35" s="44">
        <v>0.65300000000000002</v>
      </c>
      <c r="L35" s="44">
        <v>0.65100000000000002</v>
      </c>
      <c r="M35" s="44">
        <v>0.64800000000000002</v>
      </c>
    </row>
    <row r="36" spans="1:13" x14ac:dyDescent="0.25">
      <c r="A36" s="43">
        <v>9</v>
      </c>
      <c r="B36" s="44">
        <v>0.64600000000000002</v>
      </c>
      <c r="C36" s="44">
        <v>0.64400000000000002</v>
      </c>
      <c r="D36" s="44">
        <v>0.64200000000000002</v>
      </c>
      <c r="E36" s="44">
        <v>0.63900000000000001</v>
      </c>
      <c r="F36" s="44">
        <v>0.63700000000000001</v>
      </c>
      <c r="G36" s="44">
        <v>0.63500000000000001</v>
      </c>
      <c r="H36" s="44">
        <v>0.63300000000000001</v>
      </c>
      <c r="I36" s="44">
        <v>0.63100000000000001</v>
      </c>
      <c r="J36" s="44">
        <v>0.628</v>
      </c>
      <c r="K36" s="44">
        <v>0.626</v>
      </c>
      <c r="L36" s="44">
        <v>0.624</v>
      </c>
      <c r="M36" s="44">
        <v>0.622</v>
      </c>
    </row>
    <row r="37" spans="1:13" x14ac:dyDescent="0.25">
      <c r="A37" s="43">
        <v>10</v>
      </c>
      <c r="B37" s="44">
        <v>0.62</v>
      </c>
      <c r="C37" s="44">
        <v>0.61799999999999999</v>
      </c>
      <c r="D37" s="44">
        <v>0.61599999999999999</v>
      </c>
      <c r="E37" s="44">
        <v>0.61399999999999999</v>
      </c>
      <c r="F37" s="44">
        <v>0.61199999999999999</v>
      </c>
      <c r="G37" s="44">
        <v>0.60899999999999999</v>
      </c>
      <c r="H37" s="44">
        <v>0.60699999999999998</v>
      </c>
      <c r="I37" s="44">
        <v>0.60499999999999998</v>
      </c>
      <c r="J37" s="44">
        <v>0.60299999999999998</v>
      </c>
      <c r="K37" s="44">
        <v>0.60099999999999998</v>
      </c>
      <c r="L37" s="44">
        <v>0.59899999999999998</v>
      </c>
      <c r="M37" s="44">
        <v>0.59699999999999998</v>
      </c>
    </row>
    <row r="38" spans="1:13" x14ac:dyDescent="0.25">
      <c r="A38" s="43">
        <v>11</v>
      </c>
      <c r="B38" s="44">
        <v>0.59499999999999997</v>
      </c>
      <c r="C38" s="44">
        <v>0.59299999999999997</v>
      </c>
      <c r="D38" s="44">
        <v>0.59099999999999997</v>
      </c>
      <c r="E38" s="44">
        <v>0.58899999999999997</v>
      </c>
      <c r="F38" s="44">
        <v>0.58799999999999997</v>
      </c>
      <c r="G38" s="44">
        <v>0.58599999999999997</v>
      </c>
      <c r="H38" s="44">
        <v>0.58399999999999996</v>
      </c>
      <c r="I38" s="44">
        <v>0.58199999999999996</v>
      </c>
      <c r="J38" s="44">
        <v>0.57999999999999996</v>
      </c>
      <c r="K38" s="44">
        <v>0.57799999999999996</v>
      </c>
      <c r="L38" s="44">
        <v>0.57599999999999996</v>
      </c>
      <c r="M38" s="44">
        <v>0.57399999999999995</v>
      </c>
    </row>
    <row r="39" spans="1:13" x14ac:dyDescent="0.25">
      <c r="A39" s="43">
        <v>12</v>
      </c>
      <c r="B39" s="44">
        <v>0.57199999999999995</v>
      </c>
      <c r="C39" s="44">
        <v>0.56999999999999995</v>
      </c>
      <c r="D39" s="44">
        <v>0.56899999999999995</v>
      </c>
      <c r="E39" s="44">
        <v>0.56699999999999995</v>
      </c>
      <c r="F39" s="44">
        <v>0.56499999999999995</v>
      </c>
      <c r="G39" s="44">
        <v>0.56299999999999994</v>
      </c>
      <c r="H39" s="44">
        <v>0.56200000000000006</v>
      </c>
      <c r="I39" s="44">
        <v>0.56000000000000005</v>
      </c>
      <c r="J39" s="44">
        <v>0.55800000000000005</v>
      </c>
      <c r="K39" s="44">
        <v>0.55600000000000005</v>
      </c>
      <c r="L39" s="44">
        <v>0.55400000000000005</v>
      </c>
      <c r="M39" s="44">
        <v>0.55300000000000005</v>
      </c>
    </row>
    <row r="40" spans="1:13" x14ac:dyDescent="0.25">
      <c r="A40" s="43">
        <v>13</v>
      </c>
      <c r="B40" s="44">
        <v>0.55100000000000005</v>
      </c>
      <c r="C40" s="44">
        <v>0.54900000000000004</v>
      </c>
      <c r="D40" s="44">
        <v>0.54700000000000004</v>
      </c>
      <c r="E40" s="44">
        <v>0.54600000000000004</v>
      </c>
      <c r="F40" s="44">
        <v>0.54400000000000004</v>
      </c>
      <c r="G40" s="44">
        <v>0.54200000000000004</v>
      </c>
      <c r="H40" s="44">
        <v>0.54100000000000004</v>
      </c>
      <c r="I40" s="44">
        <v>0.53900000000000003</v>
      </c>
      <c r="J40" s="44">
        <v>0.53700000000000003</v>
      </c>
      <c r="K40" s="44">
        <v>0.53600000000000003</v>
      </c>
      <c r="L40" s="44">
        <v>0.53400000000000003</v>
      </c>
      <c r="M40" s="44">
        <v>0.53200000000000003</v>
      </c>
    </row>
    <row r="41" spans="1:13" x14ac:dyDescent="0.25">
      <c r="A41" s="43">
        <v>14</v>
      </c>
      <c r="B41" s="44">
        <v>0.53100000000000003</v>
      </c>
      <c r="C41" s="44">
        <v>0.52900000000000003</v>
      </c>
      <c r="D41" s="44">
        <v>0.52700000000000002</v>
      </c>
      <c r="E41" s="44">
        <v>0.52600000000000002</v>
      </c>
      <c r="F41" s="44">
        <v>0.52400000000000002</v>
      </c>
      <c r="G41" s="44">
        <v>0.52300000000000002</v>
      </c>
      <c r="H41" s="44">
        <v>0.52100000000000002</v>
      </c>
      <c r="I41" s="44">
        <v>0.52</v>
      </c>
      <c r="J41" s="44">
        <v>0.51800000000000002</v>
      </c>
      <c r="K41" s="44">
        <v>0.51600000000000001</v>
      </c>
      <c r="L41" s="44">
        <v>0.51500000000000001</v>
      </c>
      <c r="M41" s="44">
        <v>0.51300000000000001</v>
      </c>
    </row>
    <row r="42" spans="1:13" x14ac:dyDescent="0.25">
      <c r="A42" s="43">
        <v>15</v>
      </c>
      <c r="B42" s="44">
        <v>0.51200000000000001</v>
      </c>
      <c r="C42" s="44">
        <v>0.51</v>
      </c>
      <c r="D42" s="44">
        <v>0.50900000000000001</v>
      </c>
      <c r="E42" s="44">
        <v>0.50700000000000001</v>
      </c>
      <c r="F42" s="44">
        <v>0.50600000000000001</v>
      </c>
      <c r="G42" s="44">
        <v>0.504</v>
      </c>
      <c r="H42" s="44">
        <v>0.503</v>
      </c>
      <c r="I42" s="44">
        <v>0.501</v>
      </c>
      <c r="J42" s="44">
        <v>0.5</v>
      </c>
      <c r="K42" s="44">
        <v>0.498</v>
      </c>
      <c r="L42" s="44">
        <v>0.497</v>
      </c>
      <c r="M42" s="44">
        <v>0.495</v>
      </c>
    </row>
    <row r="43" spans="1:13" x14ac:dyDescent="0.25">
      <c r="A43" s="43">
        <v>16</v>
      </c>
      <c r="B43" s="44">
        <v>0.49399999999999999</v>
      </c>
      <c r="C43" s="44">
        <v>0.49199999999999999</v>
      </c>
      <c r="D43" s="44">
        <v>0.49099999999999999</v>
      </c>
      <c r="E43" s="44">
        <v>0.49</v>
      </c>
      <c r="F43" s="44">
        <v>0.48799999999999999</v>
      </c>
      <c r="G43" s="44">
        <v>0.48699999999999999</v>
      </c>
      <c r="H43" s="44">
        <v>0.48499999999999999</v>
      </c>
      <c r="I43" s="44">
        <v>0.48399999999999999</v>
      </c>
      <c r="J43" s="44">
        <v>0.48299999999999998</v>
      </c>
      <c r="K43" s="44">
        <v>0.48099999999999998</v>
      </c>
      <c r="L43" s="44">
        <v>0.48</v>
      </c>
      <c r="M43" s="44">
        <v>0.47799999999999998</v>
      </c>
    </row>
    <row r="44" spans="1:13" x14ac:dyDescent="0.25">
      <c r="A44" s="43">
        <v>17</v>
      </c>
      <c r="B44" s="44">
        <v>0.47699999999999998</v>
      </c>
      <c r="C44" s="44">
        <v>0.47599999999999998</v>
      </c>
      <c r="D44" s="44">
        <v>0.47399999999999998</v>
      </c>
      <c r="E44" s="44">
        <v>0.47299999999999998</v>
      </c>
      <c r="F44" s="44">
        <v>0.47199999999999998</v>
      </c>
      <c r="G44" s="44">
        <v>0.47</v>
      </c>
      <c r="H44" s="44">
        <v>0.46899999999999997</v>
      </c>
      <c r="I44" s="44">
        <v>0.46800000000000003</v>
      </c>
      <c r="J44" s="44">
        <v>0.46600000000000003</v>
      </c>
      <c r="K44" s="44">
        <v>0.46500000000000002</v>
      </c>
      <c r="L44" s="44">
        <v>0.46400000000000002</v>
      </c>
      <c r="M44" s="44">
        <v>0.46200000000000002</v>
      </c>
    </row>
    <row r="45" spans="1:13" x14ac:dyDescent="0.25">
      <c r="A45" s="43">
        <v>18</v>
      </c>
      <c r="B45" s="44">
        <v>0.46100000000000002</v>
      </c>
      <c r="C45" s="44">
        <v>0.46</v>
      </c>
      <c r="D45" s="44">
        <v>0.45800000000000002</v>
      </c>
      <c r="E45" s="44">
        <v>0.45700000000000002</v>
      </c>
      <c r="F45" s="44">
        <v>0.45600000000000002</v>
      </c>
      <c r="G45" s="44">
        <v>0.45500000000000002</v>
      </c>
      <c r="H45" s="44">
        <v>0.45300000000000001</v>
      </c>
      <c r="I45" s="44">
        <v>0.45200000000000001</v>
      </c>
      <c r="J45" s="44">
        <v>0.45100000000000001</v>
      </c>
      <c r="K45" s="44">
        <v>0.45</v>
      </c>
      <c r="L45" s="44">
        <v>0.44800000000000001</v>
      </c>
      <c r="M45" s="44">
        <v>0.44700000000000001</v>
      </c>
    </row>
    <row r="46" spans="1:13" x14ac:dyDescent="0.25">
      <c r="A46" s="43">
        <v>19</v>
      </c>
      <c r="B46" s="44">
        <v>0.44600000000000001</v>
      </c>
      <c r="C46" s="44">
        <v>0.44500000000000001</v>
      </c>
      <c r="D46" s="44">
        <v>0.443</v>
      </c>
      <c r="E46" s="44">
        <v>0.442</v>
      </c>
      <c r="F46" s="44">
        <v>0.441</v>
      </c>
      <c r="G46" s="44">
        <v>0.44</v>
      </c>
      <c r="H46" s="44">
        <v>0.439</v>
      </c>
      <c r="I46" s="44">
        <v>0.437</v>
      </c>
      <c r="J46" s="44">
        <v>0.436</v>
      </c>
      <c r="K46" s="44">
        <v>0.435</v>
      </c>
      <c r="L46" s="44">
        <v>0.434</v>
      </c>
      <c r="M46" s="44">
        <v>0.433</v>
      </c>
    </row>
    <row r="47" spans="1:13" x14ac:dyDescent="0.25">
      <c r="A47" s="43">
        <v>20</v>
      </c>
      <c r="B47" s="44">
        <v>0.43099999999999999</v>
      </c>
      <c r="C47" s="44">
        <v>0.43</v>
      </c>
      <c r="D47" s="44">
        <v>0.42899999999999999</v>
      </c>
      <c r="E47" s="44">
        <v>0.42799999999999999</v>
      </c>
      <c r="F47" s="44">
        <v>0.42699999999999999</v>
      </c>
      <c r="G47" s="44">
        <v>0.42599999999999999</v>
      </c>
      <c r="H47" s="44">
        <v>0.42499999999999999</v>
      </c>
      <c r="I47" s="44">
        <v>0.42399999999999999</v>
      </c>
      <c r="J47" s="44">
        <v>0.42199999999999999</v>
      </c>
      <c r="K47" s="44">
        <v>0.42099999999999999</v>
      </c>
      <c r="L47" s="44">
        <v>0.42</v>
      </c>
      <c r="M47" s="44">
        <v>0.41899999999999998</v>
      </c>
    </row>
    <row r="48" spans="1:13" x14ac:dyDescent="0.25">
      <c r="A48" s="43">
        <v>21</v>
      </c>
      <c r="B48" s="44">
        <v>0.41799999999999998</v>
      </c>
      <c r="C48" s="44">
        <v>0.41699999999999998</v>
      </c>
      <c r="D48" s="44">
        <v>0.41599999999999998</v>
      </c>
      <c r="E48" s="44">
        <v>0.41499999999999998</v>
      </c>
      <c r="F48" s="44">
        <v>0.41399999999999998</v>
      </c>
      <c r="G48" s="44">
        <v>0.41299999999999998</v>
      </c>
      <c r="H48" s="44">
        <v>0.41099999999999998</v>
      </c>
      <c r="I48" s="44">
        <v>0.41</v>
      </c>
      <c r="J48" s="44">
        <v>0.40899999999999997</v>
      </c>
      <c r="K48" s="44">
        <v>0.40799999999999997</v>
      </c>
      <c r="L48" s="44">
        <v>0.40699999999999997</v>
      </c>
      <c r="M48" s="44">
        <v>0.40600000000000003</v>
      </c>
    </row>
    <row r="49" spans="1:13" x14ac:dyDescent="0.25">
      <c r="A49" s="43">
        <v>22</v>
      </c>
      <c r="B49" s="44">
        <v>0.40500000000000003</v>
      </c>
      <c r="C49" s="44">
        <v>0.40400000000000003</v>
      </c>
      <c r="D49" s="44">
        <v>0.40300000000000002</v>
      </c>
      <c r="E49" s="44">
        <v>0.40200000000000002</v>
      </c>
      <c r="F49" s="44">
        <v>0.40100000000000002</v>
      </c>
      <c r="G49" s="44">
        <v>0.4</v>
      </c>
      <c r="H49" s="44">
        <v>0.39900000000000002</v>
      </c>
      <c r="I49" s="44">
        <v>0.39800000000000002</v>
      </c>
      <c r="J49" s="44">
        <v>0.39700000000000002</v>
      </c>
      <c r="K49" s="44">
        <v>0.39600000000000002</v>
      </c>
      <c r="L49" s="44">
        <v>0.39500000000000002</v>
      </c>
      <c r="M49" s="44">
        <v>0.39400000000000002</v>
      </c>
    </row>
    <row r="50" spans="1:13" x14ac:dyDescent="0.25">
      <c r="A50" s="43">
        <v>23</v>
      </c>
      <c r="B50" s="44">
        <v>0.39300000000000002</v>
      </c>
      <c r="C50" s="44">
        <v>0.39200000000000002</v>
      </c>
      <c r="D50" s="44">
        <v>0.39100000000000001</v>
      </c>
      <c r="E50" s="44">
        <v>0.39</v>
      </c>
      <c r="F50" s="44">
        <v>0.38900000000000001</v>
      </c>
      <c r="G50" s="44">
        <v>0.38800000000000001</v>
      </c>
      <c r="H50" s="44">
        <v>0.38700000000000001</v>
      </c>
      <c r="I50" s="44">
        <v>0.38600000000000001</v>
      </c>
      <c r="J50" s="44">
        <v>0.38500000000000001</v>
      </c>
      <c r="K50" s="44">
        <v>0.38400000000000001</v>
      </c>
      <c r="L50" s="44">
        <v>0.38300000000000001</v>
      </c>
      <c r="M50" s="44">
        <v>0.38200000000000001</v>
      </c>
    </row>
    <row r="51" spans="1:13" x14ac:dyDescent="0.25">
      <c r="A51" s="43">
        <v>24</v>
      </c>
      <c r="B51" s="44">
        <v>0.38100000000000001</v>
      </c>
      <c r="C51" s="44">
        <v>0.38</v>
      </c>
      <c r="D51" s="44">
        <v>0.379</v>
      </c>
      <c r="E51" s="44">
        <v>0.378</v>
      </c>
      <c r="F51" s="44">
        <v>0.377</v>
      </c>
      <c r="G51" s="44">
        <v>0.376</v>
      </c>
      <c r="H51" s="44">
        <v>0.375</v>
      </c>
      <c r="I51" s="44">
        <v>0.374</v>
      </c>
      <c r="J51" s="44">
        <v>0.374</v>
      </c>
      <c r="K51" s="44">
        <v>0.373</v>
      </c>
      <c r="L51" s="44">
        <v>0.372</v>
      </c>
      <c r="M51" s="44">
        <v>0.371</v>
      </c>
    </row>
    <row r="52" spans="1:13" x14ac:dyDescent="0.25">
      <c r="A52" s="43">
        <v>25</v>
      </c>
      <c r="B52" s="44">
        <v>0.37</v>
      </c>
      <c r="C52" s="44">
        <v>0.36899999999999999</v>
      </c>
      <c r="D52" s="44">
        <v>0.36799999999999999</v>
      </c>
      <c r="E52" s="44">
        <v>0.36699999999999999</v>
      </c>
      <c r="F52" s="44">
        <v>0.36599999999999999</v>
      </c>
      <c r="G52" s="44">
        <v>0.36499999999999999</v>
      </c>
      <c r="H52" s="44">
        <v>0.36499999999999999</v>
      </c>
      <c r="I52" s="44">
        <v>0.36399999999999999</v>
      </c>
      <c r="J52" s="44">
        <v>0.36299999999999999</v>
      </c>
      <c r="K52" s="44">
        <v>0.36199999999999999</v>
      </c>
      <c r="L52" s="44">
        <v>0.36099999999999999</v>
      </c>
      <c r="M52" s="44">
        <v>0.36</v>
      </c>
    </row>
    <row r="53" spans="1:13" x14ac:dyDescent="0.25">
      <c r="A53" s="43">
        <v>26</v>
      </c>
      <c r="B53" s="44">
        <v>0.35899999999999999</v>
      </c>
      <c r="C53" s="44">
        <v>0.35799999999999998</v>
      </c>
      <c r="D53" s="44">
        <v>0.35699999999999998</v>
      </c>
      <c r="E53" s="44">
        <v>0.35699999999999998</v>
      </c>
      <c r="F53" s="44">
        <v>0.35599999999999998</v>
      </c>
      <c r="G53" s="44">
        <v>0.35499999999999998</v>
      </c>
      <c r="H53" s="44">
        <v>0.35399999999999998</v>
      </c>
      <c r="I53" s="44">
        <v>0.35299999999999998</v>
      </c>
      <c r="J53" s="44">
        <v>0.35199999999999998</v>
      </c>
      <c r="K53" s="44">
        <v>0.35199999999999998</v>
      </c>
      <c r="L53" s="44">
        <v>0.35099999999999998</v>
      </c>
      <c r="M53" s="44">
        <v>0.35</v>
      </c>
    </row>
    <row r="54" spans="1:13" x14ac:dyDescent="0.25">
      <c r="A54" s="43">
        <v>27</v>
      </c>
      <c r="B54" s="44">
        <v>0.34899999999999998</v>
      </c>
      <c r="C54" s="44">
        <v>0.34799999999999998</v>
      </c>
      <c r="D54" s="44">
        <v>0.34699999999999998</v>
      </c>
      <c r="E54" s="44">
        <v>0.34699999999999998</v>
      </c>
      <c r="F54" s="44">
        <v>0.34599999999999997</v>
      </c>
      <c r="G54" s="44">
        <v>0.34499999999999997</v>
      </c>
      <c r="H54" s="44">
        <v>0.34399999999999997</v>
      </c>
      <c r="I54" s="44">
        <v>0.34300000000000003</v>
      </c>
      <c r="J54" s="44">
        <v>0.34300000000000003</v>
      </c>
      <c r="K54" s="44">
        <v>0.34200000000000003</v>
      </c>
      <c r="L54" s="44">
        <v>0.34100000000000003</v>
      </c>
      <c r="M54" s="44">
        <v>0.34</v>
      </c>
    </row>
    <row r="55" spans="1:13" x14ac:dyDescent="0.25">
      <c r="A55" s="43">
        <v>28</v>
      </c>
      <c r="B55" s="44">
        <v>0.33900000000000002</v>
      </c>
      <c r="C55" s="44">
        <v>0.33800000000000002</v>
      </c>
      <c r="D55" s="44">
        <v>0.33800000000000002</v>
      </c>
      <c r="E55" s="44">
        <v>0.33700000000000002</v>
      </c>
      <c r="F55" s="44">
        <v>0.33600000000000002</v>
      </c>
      <c r="G55" s="44">
        <v>0.33500000000000002</v>
      </c>
      <c r="H55" s="44">
        <v>0.33500000000000002</v>
      </c>
      <c r="I55" s="44">
        <v>0.33400000000000002</v>
      </c>
      <c r="J55" s="44">
        <v>0.33300000000000002</v>
      </c>
      <c r="K55" s="44">
        <v>0.33200000000000002</v>
      </c>
      <c r="L55" s="44">
        <v>0.33100000000000002</v>
      </c>
      <c r="M55" s="44">
        <v>0.33100000000000002</v>
      </c>
    </row>
    <row r="56" spans="1:13" x14ac:dyDescent="0.25">
      <c r="A56" s="43">
        <v>29</v>
      </c>
      <c r="B56" s="44">
        <v>0.33</v>
      </c>
      <c r="C56" s="44">
        <v>0.32900000000000001</v>
      </c>
      <c r="D56" s="44">
        <v>0.32800000000000001</v>
      </c>
      <c r="E56" s="44">
        <v>0.32800000000000001</v>
      </c>
      <c r="F56" s="44">
        <v>0.32700000000000001</v>
      </c>
      <c r="G56" s="44">
        <v>0.32600000000000001</v>
      </c>
      <c r="H56" s="44">
        <v>0.32500000000000001</v>
      </c>
      <c r="I56" s="44">
        <v>0.32500000000000001</v>
      </c>
      <c r="J56" s="44">
        <v>0.32400000000000001</v>
      </c>
      <c r="K56" s="44">
        <v>0.32300000000000001</v>
      </c>
      <c r="L56" s="44">
        <v>0.32200000000000001</v>
      </c>
      <c r="M56" s="44">
        <v>0.32200000000000001</v>
      </c>
    </row>
    <row r="57" spans="1:13" x14ac:dyDescent="0.25">
      <c r="A57" s="43">
        <v>30</v>
      </c>
      <c r="B57" s="44">
        <v>0.32100000000000001</v>
      </c>
      <c r="C57" s="44">
        <v>0.32</v>
      </c>
      <c r="D57" s="44">
        <v>0.32</v>
      </c>
      <c r="E57" s="44">
        <v>0.31900000000000001</v>
      </c>
      <c r="F57" s="44">
        <v>0.318</v>
      </c>
      <c r="G57" s="44">
        <v>0.317</v>
      </c>
      <c r="H57" s="44">
        <v>0.317</v>
      </c>
      <c r="I57" s="44">
        <v>0.316</v>
      </c>
      <c r="J57" s="44">
        <v>0.315</v>
      </c>
      <c r="K57" s="44">
        <v>0.315</v>
      </c>
      <c r="L57" s="44">
        <v>0.314</v>
      </c>
      <c r="M57" s="44">
        <v>0.313</v>
      </c>
    </row>
    <row r="58" spans="1:13" x14ac:dyDescent="0.25">
      <c r="A58" s="43">
        <v>31</v>
      </c>
      <c r="B58" s="44">
        <v>0.312</v>
      </c>
      <c r="C58" s="44">
        <v>0.312</v>
      </c>
      <c r="D58" s="44">
        <v>0.311</v>
      </c>
      <c r="E58" s="44">
        <v>0.31</v>
      </c>
      <c r="F58" s="44">
        <v>0.31</v>
      </c>
      <c r="G58" s="44">
        <v>0.309</v>
      </c>
      <c r="H58" s="44">
        <v>0.308</v>
      </c>
      <c r="I58" s="44">
        <v>0.308</v>
      </c>
      <c r="J58" s="44">
        <v>0.307</v>
      </c>
      <c r="K58" s="44">
        <v>0.30599999999999999</v>
      </c>
      <c r="L58" s="44">
        <v>0.30599999999999999</v>
      </c>
      <c r="M58" s="44">
        <v>0.30499999999999999</v>
      </c>
    </row>
    <row r="59" spans="1:13" x14ac:dyDescent="0.25">
      <c r="A59" s="43">
        <v>32</v>
      </c>
      <c r="B59" s="44">
        <v>0.30399999999999999</v>
      </c>
      <c r="C59" s="44">
        <v>0.30399999999999999</v>
      </c>
      <c r="D59" s="44">
        <v>0.30299999999999999</v>
      </c>
      <c r="E59" s="44">
        <v>0.30199999999999999</v>
      </c>
      <c r="F59" s="44">
        <v>0.30199999999999999</v>
      </c>
      <c r="G59" s="44">
        <v>0.30099999999999999</v>
      </c>
      <c r="H59" s="44">
        <v>0.3</v>
      </c>
      <c r="I59" s="44">
        <v>0.3</v>
      </c>
      <c r="J59" s="44">
        <v>0.29899999999999999</v>
      </c>
      <c r="K59" s="44">
        <v>0.29799999999999999</v>
      </c>
      <c r="L59" s="44">
        <v>0.29799999999999999</v>
      </c>
      <c r="M59" s="44">
        <v>0.29699999999999999</v>
      </c>
    </row>
    <row r="60" spans="1:13" x14ac:dyDescent="0.25">
      <c r="A60" s="43">
        <v>33</v>
      </c>
      <c r="B60" s="44">
        <v>0.29599999999999999</v>
      </c>
      <c r="C60" s="44"/>
      <c r="D60" s="44"/>
      <c r="E60" s="44"/>
      <c r="F60" s="44"/>
      <c r="G60" s="44"/>
      <c r="H60" s="44"/>
      <c r="I60" s="44"/>
      <c r="J60" s="44"/>
      <c r="K60" s="44"/>
      <c r="L60" s="44"/>
      <c r="M60" s="44"/>
    </row>
  </sheetData>
  <sheetProtection algorithmName="SHA-512" hashValue="Jc9pu/VLZIRWEdOiYqsJNhZvX1SnVS+YU/3Z1XRJMczQAlPJmMpxDMY0QOe8GkCqVC2bzTljuaQrobXLWJh03g==" saltValue="MoPTc6cWLE6FpZ/eZpPdVg==" spinCount="100000" sheet="1" objects="1" scenarios="1"/>
  <conditionalFormatting sqref="A6:A21">
    <cfRule type="expression" dxfId="49" priority="1" stopIfTrue="1">
      <formula>MOD(ROW(),2)=0</formula>
    </cfRule>
    <cfRule type="expression" dxfId="48" priority="2" stopIfTrue="1">
      <formula>MOD(ROW(),2)&lt;&gt;0</formula>
    </cfRule>
  </conditionalFormatting>
  <conditionalFormatting sqref="B6:M21">
    <cfRule type="expression" dxfId="47" priority="3" stopIfTrue="1">
      <formula>MOD(ROW(),2)=0</formula>
    </cfRule>
    <cfRule type="expression" dxfId="46" priority="4" stopIfTrue="1">
      <formula>MOD(ROW(),2)&lt;&gt;0</formula>
    </cfRule>
  </conditionalFormatting>
  <conditionalFormatting sqref="A26:A60">
    <cfRule type="expression" dxfId="45" priority="5" stopIfTrue="1">
      <formula>MOD(ROW(),2)=0</formula>
    </cfRule>
    <cfRule type="expression" dxfId="44" priority="6" stopIfTrue="1">
      <formula>MOD(ROW(),2)&lt;&gt;0</formula>
    </cfRule>
  </conditionalFormatting>
  <conditionalFormatting sqref="B26:M60">
    <cfRule type="expression" dxfId="43" priority="7" stopIfTrue="1">
      <formula>MOD(ROW(),2)=0</formula>
    </cfRule>
    <cfRule type="expression" dxfId="42" priority="8" stopIfTrue="1">
      <formula>MOD(ROW(),2)&lt;&gt;0</formula>
    </cfRule>
  </conditionalFormatting>
  <pageMargins left="0.7" right="0.7" top="0.75" bottom="0.75" header="0.3" footer="0.3"/>
  <tableParts count="1">
    <tablePart r:id="rId1"/>
  </tableParts>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8FFB5-A1C0-48EB-8011-4A129E074812}">
  <sheetPr codeName="Sheet115"/>
  <dimension ref="A1:AU104"/>
  <sheetViews>
    <sheetView showGridLines="0" workbookViewId="0">
      <selection activeCell="A6" sqref="A6"/>
    </sheetView>
  </sheetViews>
  <sheetFormatPr defaultRowHeight="12.5" x14ac:dyDescent="0.25"/>
  <cols>
    <col min="1" max="1" width="24.54296875" customWidth="1"/>
    <col min="2" max="47"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Allocation - x-824</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v>2015</v>
      </c>
      <c r="C8" s="46"/>
      <c r="D8" s="46"/>
      <c r="E8" s="46"/>
      <c r="F8" s="46"/>
      <c r="G8" s="46"/>
      <c r="H8" s="46"/>
      <c r="I8" s="46"/>
      <c r="J8" s="46"/>
      <c r="K8" s="46"/>
      <c r="L8" s="46"/>
      <c r="M8" s="46"/>
    </row>
    <row r="9" spans="1:13" x14ac:dyDescent="0.25">
      <c r="A9" s="40" t="s">
        <v>142</v>
      </c>
      <c r="B9" s="46" t="s">
        <v>524</v>
      </c>
      <c r="C9" s="46"/>
      <c r="D9" s="46"/>
      <c r="E9" s="46"/>
      <c r="F9" s="46"/>
      <c r="G9" s="46"/>
      <c r="H9" s="46"/>
      <c r="I9" s="46"/>
      <c r="J9" s="46"/>
      <c r="K9" s="46"/>
      <c r="L9" s="46"/>
      <c r="M9" s="46"/>
    </row>
    <row r="10" spans="1:13" x14ac:dyDescent="0.25">
      <c r="A10" s="40" t="s">
        <v>6</v>
      </c>
      <c r="B10" s="46" t="s">
        <v>525</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526</v>
      </c>
      <c r="C12" s="46"/>
      <c r="D12" s="46"/>
      <c r="E12" s="46"/>
      <c r="F12" s="46"/>
      <c r="G12" s="46"/>
      <c r="H12" s="46"/>
      <c r="I12" s="46"/>
      <c r="J12" s="46"/>
      <c r="K12" s="46"/>
      <c r="L12" s="46"/>
      <c r="M12" s="46"/>
    </row>
    <row r="13" spans="1:13" x14ac:dyDescent="0.25">
      <c r="A13" s="40" t="s">
        <v>538</v>
      </c>
      <c r="B13" s="46">
        <v>0</v>
      </c>
      <c r="C13" s="46"/>
      <c r="D13" s="46"/>
      <c r="E13" s="46"/>
      <c r="F13" s="46"/>
      <c r="G13" s="46"/>
      <c r="H13" s="46"/>
      <c r="I13" s="46"/>
      <c r="J13" s="46"/>
      <c r="K13" s="46"/>
      <c r="L13" s="46"/>
      <c r="M13" s="46"/>
    </row>
    <row r="14" spans="1:13" x14ac:dyDescent="0.25">
      <c r="A14" s="40" t="s">
        <v>146</v>
      </c>
      <c r="B14" s="46">
        <v>824</v>
      </c>
      <c r="C14" s="46"/>
      <c r="D14" s="46"/>
      <c r="E14" s="46"/>
      <c r="F14" s="46"/>
      <c r="G14" s="46"/>
      <c r="H14" s="46"/>
      <c r="I14" s="46"/>
      <c r="J14" s="46"/>
      <c r="K14" s="46"/>
      <c r="L14" s="46"/>
      <c r="M14" s="46"/>
    </row>
    <row r="15" spans="1:13" x14ac:dyDescent="0.25">
      <c r="A15" s="40" t="s">
        <v>539</v>
      </c>
      <c r="B15" s="46" t="s">
        <v>527</v>
      </c>
      <c r="C15" s="46"/>
      <c r="D15" s="46"/>
      <c r="E15" s="46"/>
      <c r="F15" s="46"/>
      <c r="G15" s="46"/>
      <c r="H15" s="46"/>
      <c r="I15" s="46"/>
      <c r="J15" s="46"/>
      <c r="K15" s="46"/>
      <c r="L15" s="46"/>
      <c r="M15" s="46"/>
    </row>
    <row r="16" spans="1:13" x14ac:dyDescent="0.25">
      <c r="A16" s="40" t="s">
        <v>148</v>
      </c>
      <c r="B16" s="46"/>
      <c r="C16" s="46"/>
      <c r="D16" s="46"/>
      <c r="E16" s="46"/>
      <c r="F16" s="46"/>
      <c r="G16" s="46"/>
      <c r="H16" s="46"/>
      <c r="I16" s="46"/>
      <c r="J16" s="46"/>
      <c r="K16" s="46"/>
      <c r="L16" s="46"/>
      <c r="M16" s="46"/>
    </row>
    <row r="17" spans="1:47" ht="25" x14ac:dyDescent="0.25">
      <c r="A17" s="41" t="s">
        <v>540</v>
      </c>
      <c r="B17" s="46"/>
      <c r="C17" s="46"/>
      <c r="D17" s="46"/>
      <c r="E17" s="46"/>
      <c r="F17" s="46"/>
      <c r="G17" s="46"/>
      <c r="H17" s="46"/>
      <c r="I17" s="46"/>
      <c r="J17" s="46"/>
      <c r="K17" s="46"/>
      <c r="L17" s="46"/>
      <c r="M17" s="46"/>
    </row>
    <row r="18" spans="1:47" x14ac:dyDescent="0.25">
      <c r="A18" s="40" t="s">
        <v>150</v>
      </c>
      <c r="B18" s="48">
        <v>45202</v>
      </c>
      <c r="C18" s="48"/>
      <c r="D18" s="48"/>
      <c r="E18" s="48"/>
      <c r="F18" s="48"/>
      <c r="G18" s="48"/>
      <c r="H18" s="48"/>
      <c r="I18" s="48"/>
      <c r="J18" s="48"/>
      <c r="K18" s="48"/>
      <c r="L18" s="48"/>
      <c r="M18" s="48"/>
    </row>
    <row r="19" spans="1:47" x14ac:dyDescent="0.25">
      <c r="A19" s="40" t="s">
        <v>151</v>
      </c>
      <c r="B19" s="48">
        <v>45202</v>
      </c>
      <c r="C19" s="48"/>
      <c r="D19" s="48"/>
      <c r="E19" s="48"/>
      <c r="F19" s="48"/>
      <c r="G19" s="48"/>
      <c r="H19" s="48"/>
      <c r="I19" s="48"/>
      <c r="J19" s="48"/>
      <c r="K19" s="48"/>
      <c r="L19" s="48"/>
      <c r="M19" s="48"/>
    </row>
    <row r="20" spans="1:47" x14ac:dyDescent="0.25">
      <c r="A20" s="40" t="s">
        <v>152</v>
      </c>
      <c r="B20" s="46" t="s">
        <v>160</v>
      </c>
      <c r="C20" s="46"/>
      <c r="D20" s="46"/>
      <c r="E20" s="46"/>
      <c r="F20" s="46"/>
      <c r="G20" s="46"/>
      <c r="H20" s="46"/>
      <c r="I20" s="46"/>
      <c r="J20" s="46"/>
      <c r="K20" s="46"/>
      <c r="L20" s="46"/>
      <c r="M20" s="46"/>
    </row>
    <row r="21" spans="1:47" x14ac:dyDescent="0.25">
      <c r="A21" s="40" t="s">
        <v>541</v>
      </c>
      <c r="B21" s="46" t="s">
        <v>76</v>
      </c>
      <c r="C21" s="46"/>
      <c r="D21" s="46"/>
      <c r="E21" s="46"/>
      <c r="F21" s="46"/>
      <c r="G21" s="46"/>
      <c r="H21" s="46"/>
      <c r="I21" s="46"/>
      <c r="J21" s="46"/>
      <c r="K21" s="46"/>
      <c r="L21" s="46"/>
      <c r="M21" s="46"/>
    </row>
    <row r="23" spans="1:47" x14ac:dyDescent="0.25">
      <c r="A23" s="23" t="str">
        <f>HYPERLINK("#'Factor List'!A1", "Back to Factor List")</f>
        <v>Back to Factor List</v>
      </c>
      <c r="B23" s="23" t="str">
        <f>HYPERLINK("#'Assumptions'!A1", "Assumptions")</f>
        <v>Assumptions</v>
      </c>
    </row>
    <row r="26" spans="1:47" s="55" customFormat="1" ht="13" x14ac:dyDescent="0.25">
      <c r="A26" s="56" t="s">
        <v>263</v>
      </c>
      <c r="B26" s="54">
        <v>30</v>
      </c>
      <c r="C26" s="54">
        <v>31</v>
      </c>
      <c r="D26" s="54">
        <v>32</v>
      </c>
      <c r="E26" s="54">
        <v>33</v>
      </c>
      <c r="F26" s="54">
        <v>34</v>
      </c>
      <c r="G26" s="54">
        <v>35</v>
      </c>
      <c r="H26" s="54">
        <v>36</v>
      </c>
      <c r="I26" s="54">
        <v>37</v>
      </c>
      <c r="J26" s="54">
        <v>38</v>
      </c>
      <c r="K26" s="54">
        <v>39</v>
      </c>
      <c r="L26" s="54">
        <v>40</v>
      </c>
      <c r="M26" s="54">
        <v>41</v>
      </c>
      <c r="N26" s="54">
        <v>42</v>
      </c>
      <c r="O26" s="54">
        <v>43</v>
      </c>
      <c r="P26" s="54">
        <v>44</v>
      </c>
      <c r="Q26" s="54">
        <v>45</v>
      </c>
      <c r="R26" s="54">
        <v>46</v>
      </c>
      <c r="S26" s="54">
        <v>47</v>
      </c>
      <c r="T26" s="54">
        <v>48</v>
      </c>
      <c r="U26" s="54">
        <v>49</v>
      </c>
      <c r="V26" s="54">
        <v>50</v>
      </c>
      <c r="W26" s="54">
        <v>51</v>
      </c>
      <c r="X26" s="54">
        <v>52</v>
      </c>
      <c r="Y26" s="54">
        <v>53</v>
      </c>
      <c r="Z26" s="54">
        <v>54</v>
      </c>
      <c r="AA26" s="54">
        <v>55</v>
      </c>
      <c r="AB26" s="54">
        <v>56</v>
      </c>
      <c r="AC26" s="54">
        <v>57</v>
      </c>
      <c r="AD26" s="54">
        <v>58</v>
      </c>
      <c r="AE26" s="54">
        <v>59</v>
      </c>
      <c r="AF26" s="54">
        <v>60</v>
      </c>
      <c r="AG26" s="54">
        <v>61</v>
      </c>
      <c r="AH26" s="54">
        <v>62</v>
      </c>
      <c r="AI26" s="54">
        <v>63</v>
      </c>
      <c r="AJ26" s="54">
        <v>64</v>
      </c>
      <c r="AK26" s="54">
        <v>65</v>
      </c>
      <c r="AL26" s="54">
        <v>66</v>
      </c>
      <c r="AM26" s="54">
        <v>67</v>
      </c>
      <c r="AN26" s="54">
        <v>68</v>
      </c>
      <c r="AO26" s="54">
        <v>69</v>
      </c>
      <c r="AP26" s="54">
        <v>70</v>
      </c>
      <c r="AQ26" s="54">
        <v>71</v>
      </c>
      <c r="AR26" s="54">
        <v>72</v>
      </c>
      <c r="AS26" s="54">
        <v>73</v>
      </c>
      <c r="AT26" s="54">
        <v>74</v>
      </c>
      <c r="AU26" s="54">
        <v>75</v>
      </c>
    </row>
    <row r="27" spans="1:47" x14ac:dyDescent="0.25">
      <c r="A27" s="43">
        <v>22</v>
      </c>
      <c r="B27" s="45">
        <v>8.39</v>
      </c>
      <c r="C27" s="45">
        <v>7.74</v>
      </c>
      <c r="D27" s="45">
        <v>7.16</v>
      </c>
      <c r="E27" s="45">
        <v>6.64</v>
      </c>
      <c r="F27" s="45">
        <v>6.16</v>
      </c>
      <c r="G27" s="45">
        <v>5.72</v>
      </c>
      <c r="H27" s="45">
        <v>5.33</v>
      </c>
      <c r="I27" s="45">
        <v>4.97</v>
      </c>
      <c r="J27" s="45">
        <v>4.6399999999999997</v>
      </c>
      <c r="K27" s="45">
        <v>4.33</v>
      </c>
      <c r="L27" s="45">
        <v>4.05</v>
      </c>
      <c r="M27" s="45">
        <v>3.8</v>
      </c>
      <c r="N27" s="45">
        <v>3.56</v>
      </c>
      <c r="O27" s="45">
        <v>3.34</v>
      </c>
      <c r="P27" s="45">
        <v>3.13</v>
      </c>
      <c r="Q27" s="45">
        <v>2.94</v>
      </c>
      <c r="R27" s="45">
        <v>2.77</v>
      </c>
      <c r="S27" s="45">
        <v>2.6</v>
      </c>
      <c r="T27" s="45">
        <v>2.4500000000000002</v>
      </c>
      <c r="U27" s="45">
        <v>2.31</v>
      </c>
      <c r="V27" s="45">
        <v>2.17</v>
      </c>
      <c r="W27" s="45">
        <v>2.0499999999999998</v>
      </c>
      <c r="X27" s="45">
        <v>1.93</v>
      </c>
      <c r="Y27" s="45">
        <v>1.82</v>
      </c>
      <c r="Z27" s="45">
        <v>1.71</v>
      </c>
      <c r="AA27" s="45">
        <v>1.61</v>
      </c>
      <c r="AB27" s="45">
        <v>1.52</v>
      </c>
      <c r="AC27" s="45">
        <v>1.43</v>
      </c>
      <c r="AD27" s="45">
        <v>1.35</v>
      </c>
      <c r="AE27" s="45">
        <v>1.27</v>
      </c>
      <c r="AF27" s="45">
        <v>1.19</v>
      </c>
      <c r="AG27" s="45">
        <v>1.1200000000000001</v>
      </c>
      <c r="AH27" s="45">
        <v>1.06</v>
      </c>
      <c r="AI27" s="45">
        <v>0.99</v>
      </c>
      <c r="AJ27" s="45">
        <v>0.93</v>
      </c>
      <c r="AK27" s="45">
        <v>0.88</v>
      </c>
      <c r="AL27" s="45">
        <v>0.82</v>
      </c>
      <c r="AM27" s="45">
        <v>0.77</v>
      </c>
      <c r="AN27" s="45">
        <v>0.72</v>
      </c>
      <c r="AO27" s="45">
        <v>0.68</v>
      </c>
      <c r="AP27" s="45">
        <v>0.63</v>
      </c>
      <c r="AQ27" s="45">
        <v>0.59</v>
      </c>
      <c r="AR27" s="45">
        <v>0.55000000000000004</v>
      </c>
      <c r="AS27" s="45">
        <v>0.51</v>
      </c>
      <c r="AT27" s="45">
        <v>0.48</v>
      </c>
      <c r="AU27" s="45">
        <v>0.45</v>
      </c>
    </row>
    <row r="28" spans="1:47" x14ac:dyDescent="0.25">
      <c r="A28" s="43">
        <v>23</v>
      </c>
      <c r="B28" s="45">
        <v>8.8699999999999992</v>
      </c>
      <c r="C28" s="45">
        <v>8.17</v>
      </c>
      <c r="D28" s="45">
        <v>7.54</v>
      </c>
      <c r="E28" s="45">
        <v>6.97</v>
      </c>
      <c r="F28" s="45">
        <v>6.46</v>
      </c>
      <c r="G28" s="45">
        <v>5.99</v>
      </c>
      <c r="H28" s="45">
        <v>5.57</v>
      </c>
      <c r="I28" s="45">
        <v>5.18</v>
      </c>
      <c r="J28" s="45">
        <v>4.83</v>
      </c>
      <c r="K28" s="45">
        <v>4.5</v>
      </c>
      <c r="L28" s="45">
        <v>4.21</v>
      </c>
      <c r="M28" s="45">
        <v>3.93</v>
      </c>
      <c r="N28" s="45">
        <v>3.68</v>
      </c>
      <c r="O28" s="45">
        <v>3.45</v>
      </c>
      <c r="P28" s="45">
        <v>3.23</v>
      </c>
      <c r="Q28" s="45">
        <v>3.04</v>
      </c>
      <c r="R28" s="45">
        <v>2.85</v>
      </c>
      <c r="S28" s="45">
        <v>2.68</v>
      </c>
      <c r="T28" s="45">
        <v>2.52</v>
      </c>
      <c r="U28" s="45">
        <v>2.37</v>
      </c>
      <c r="V28" s="45">
        <v>2.23</v>
      </c>
      <c r="W28" s="45">
        <v>2.1</v>
      </c>
      <c r="X28" s="45">
        <v>1.97</v>
      </c>
      <c r="Y28" s="45">
        <v>1.86</v>
      </c>
      <c r="Z28" s="45">
        <v>1.75</v>
      </c>
      <c r="AA28" s="45">
        <v>1.65</v>
      </c>
      <c r="AB28" s="45">
        <v>1.55</v>
      </c>
      <c r="AC28" s="45">
        <v>1.46</v>
      </c>
      <c r="AD28" s="45">
        <v>1.37</v>
      </c>
      <c r="AE28" s="45">
        <v>1.29</v>
      </c>
      <c r="AF28" s="45">
        <v>1.22</v>
      </c>
      <c r="AG28" s="45">
        <v>1.1399999999999999</v>
      </c>
      <c r="AH28" s="45">
        <v>1.08</v>
      </c>
      <c r="AI28" s="45">
        <v>1.01</v>
      </c>
      <c r="AJ28" s="45">
        <v>0.95</v>
      </c>
      <c r="AK28" s="45">
        <v>0.89</v>
      </c>
      <c r="AL28" s="45">
        <v>0.84</v>
      </c>
      <c r="AM28" s="45">
        <v>0.78</v>
      </c>
      <c r="AN28" s="45">
        <v>0.73</v>
      </c>
      <c r="AO28" s="45">
        <v>0.69</v>
      </c>
      <c r="AP28" s="45">
        <v>0.64</v>
      </c>
      <c r="AQ28" s="45">
        <v>0.6</v>
      </c>
      <c r="AR28" s="45">
        <v>0.56000000000000005</v>
      </c>
      <c r="AS28" s="45">
        <v>0.52</v>
      </c>
      <c r="AT28" s="45">
        <v>0.49</v>
      </c>
      <c r="AU28" s="45">
        <v>0.45</v>
      </c>
    </row>
    <row r="29" spans="1:47" x14ac:dyDescent="0.25">
      <c r="A29" s="43">
        <v>24</v>
      </c>
      <c r="B29" s="45">
        <v>9.4</v>
      </c>
      <c r="C29" s="45">
        <v>8.64</v>
      </c>
      <c r="D29" s="45">
        <v>7.95</v>
      </c>
      <c r="E29" s="45">
        <v>7.34</v>
      </c>
      <c r="F29" s="45">
        <v>6.78</v>
      </c>
      <c r="G29" s="45">
        <v>6.28</v>
      </c>
      <c r="H29" s="45">
        <v>5.82</v>
      </c>
      <c r="I29" s="45">
        <v>5.41</v>
      </c>
      <c r="J29" s="45">
        <v>5.03</v>
      </c>
      <c r="K29" s="45">
        <v>4.6900000000000004</v>
      </c>
      <c r="L29" s="45">
        <v>4.37</v>
      </c>
      <c r="M29" s="45">
        <v>4.08</v>
      </c>
      <c r="N29" s="45">
        <v>3.82</v>
      </c>
      <c r="O29" s="45">
        <v>3.57</v>
      </c>
      <c r="P29" s="45">
        <v>3.34</v>
      </c>
      <c r="Q29" s="45">
        <v>3.13</v>
      </c>
      <c r="R29" s="45">
        <v>2.94</v>
      </c>
      <c r="S29" s="45">
        <v>2.76</v>
      </c>
      <c r="T29" s="45">
        <v>2.59</v>
      </c>
      <c r="U29" s="45">
        <v>2.4300000000000002</v>
      </c>
      <c r="V29" s="45">
        <v>2.29</v>
      </c>
      <c r="W29" s="45">
        <v>2.15</v>
      </c>
      <c r="X29" s="45">
        <v>2.02</v>
      </c>
      <c r="Y29" s="45">
        <v>1.9</v>
      </c>
      <c r="Z29" s="45">
        <v>1.79</v>
      </c>
      <c r="AA29" s="45">
        <v>1.68</v>
      </c>
      <c r="AB29" s="45">
        <v>1.58</v>
      </c>
      <c r="AC29" s="45">
        <v>1.49</v>
      </c>
      <c r="AD29" s="45">
        <v>1.4</v>
      </c>
      <c r="AE29" s="45">
        <v>1.32</v>
      </c>
      <c r="AF29" s="45">
        <v>1.24</v>
      </c>
      <c r="AG29" s="45">
        <v>1.17</v>
      </c>
      <c r="AH29" s="45">
        <v>1.1000000000000001</v>
      </c>
      <c r="AI29" s="45">
        <v>1.03</v>
      </c>
      <c r="AJ29" s="45">
        <v>0.97</v>
      </c>
      <c r="AK29" s="45">
        <v>0.91</v>
      </c>
      <c r="AL29" s="45">
        <v>0.85</v>
      </c>
      <c r="AM29" s="45">
        <v>0.8</v>
      </c>
      <c r="AN29" s="45">
        <v>0.75</v>
      </c>
      <c r="AO29" s="45">
        <v>0.7</v>
      </c>
      <c r="AP29" s="45">
        <v>0.65</v>
      </c>
      <c r="AQ29" s="45">
        <v>0.61</v>
      </c>
      <c r="AR29" s="45">
        <v>0.56999999999999995</v>
      </c>
      <c r="AS29" s="45">
        <v>0.53</v>
      </c>
      <c r="AT29" s="45">
        <v>0.49</v>
      </c>
      <c r="AU29" s="45">
        <v>0.46</v>
      </c>
    </row>
    <row r="30" spans="1:47" x14ac:dyDescent="0.25">
      <c r="A30" s="43">
        <v>25</v>
      </c>
      <c r="B30" s="45">
        <v>9.99</v>
      </c>
      <c r="C30" s="45">
        <v>9.16</v>
      </c>
      <c r="D30" s="45">
        <v>8.41</v>
      </c>
      <c r="E30" s="45">
        <v>7.74</v>
      </c>
      <c r="F30" s="45">
        <v>7.14</v>
      </c>
      <c r="G30" s="45">
        <v>6.6</v>
      </c>
      <c r="H30" s="45">
        <v>6.11</v>
      </c>
      <c r="I30" s="45">
        <v>5.66</v>
      </c>
      <c r="J30" s="45">
        <v>5.26</v>
      </c>
      <c r="K30" s="45">
        <v>4.8899999999999997</v>
      </c>
      <c r="L30" s="45">
        <v>4.55</v>
      </c>
      <c r="M30" s="45">
        <v>4.24</v>
      </c>
      <c r="N30" s="45">
        <v>3.96</v>
      </c>
      <c r="O30" s="45">
        <v>3.7</v>
      </c>
      <c r="P30" s="45">
        <v>3.46</v>
      </c>
      <c r="Q30" s="45">
        <v>3.24</v>
      </c>
      <c r="R30" s="45">
        <v>3.03</v>
      </c>
      <c r="S30" s="45">
        <v>2.84</v>
      </c>
      <c r="T30" s="45">
        <v>2.67</v>
      </c>
      <c r="U30" s="45">
        <v>2.5</v>
      </c>
      <c r="V30" s="45">
        <v>2.35</v>
      </c>
      <c r="W30" s="45">
        <v>2.21</v>
      </c>
      <c r="X30" s="45">
        <v>2.08</v>
      </c>
      <c r="Y30" s="45">
        <v>1.95</v>
      </c>
      <c r="Z30" s="45">
        <v>1.83</v>
      </c>
      <c r="AA30" s="45">
        <v>1.72</v>
      </c>
      <c r="AB30" s="45">
        <v>1.62</v>
      </c>
      <c r="AC30" s="45">
        <v>1.52</v>
      </c>
      <c r="AD30" s="45">
        <v>1.43</v>
      </c>
      <c r="AE30" s="45">
        <v>1.35</v>
      </c>
      <c r="AF30" s="45">
        <v>1.26</v>
      </c>
      <c r="AG30" s="45">
        <v>1.19</v>
      </c>
      <c r="AH30" s="45">
        <v>1.1200000000000001</v>
      </c>
      <c r="AI30" s="45">
        <v>1.05</v>
      </c>
      <c r="AJ30" s="45">
        <v>0.98</v>
      </c>
      <c r="AK30" s="45">
        <v>0.92</v>
      </c>
      <c r="AL30" s="45">
        <v>0.86</v>
      </c>
      <c r="AM30" s="45">
        <v>0.81</v>
      </c>
      <c r="AN30" s="45">
        <v>0.76</v>
      </c>
      <c r="AO30" s="45">
        <v>0.71</v>
      </c>
      <c r="AP30" s="45">
        <v>0.66</v>
      </c>
      <c r="AQ30" s="45">
        <v>0.62</v>
      </c>
      <c r="AR30" s="45">
        <v>0.57999999999999996</v>
      </c>
      <c r="AS30" s="45">
        <v>0.54</v>
      </c>
      <c r="AT30" s="45">
        <v>0.5</v>
      </c>
      <c r="AU30" s="45">
        <v>0.46</v>
      </c>
    </row>
    <row r="31" spans="1:47" x14ac:dyDescent="0.25">
      <c r="A31" s="43">
        <v>26</v>
      </c>
      <c r="B31" s="45">
        <v>10.63</v>
      </c>
      <c r="C31" s="45">
        <v>9.73</v>
      </c>
      <c r="D31" s="45">
        <v>8.92</v>
      </c>
      <c r="E31" s="45">
        <v>8.19</v>
      </c>
      <c r="F31" s="45">
        <v>7.53</v>
      </c>
      <c r="G31" s="45">
        <v>6.95</v>
      </c>
      <c r="H31" s="45">
        <v>6.42</v>
      </c>
      <c r="I31" s="45">
        <v>5.94</v>
      </c>
      <c r="J31" s="45">
        <v>5.5</v>
      </c>
      <c r="K31" s="45">
        <v>5.1100000000000003</v>
      </c>
      <c r="L31" s="45">
        <v>4.75</v>
      </c>
      <c r="M31" s="45">
        <v>4.42</v>
      </c>
      <c r="N31" s="45">
        <v>4.12</v>
      </c>
      <c r="O31" s="45">
        <v>3.84</v>
      </c>
      <c r="P31" s="45">
        <v>3.59</v>
      </c>
      <c r="Q31" s="45">
        <v>3.35</v>
      </c>
      <c r="R31" s="45">
        <v>3.14</v>
      </c>
      <c r="S31" s="45">
        <v>2.94</v>
      </c>
      <c r="T31" s="45">
        <v>2.75</v>
      </c>
      <c r="U31" s="45">
        <v>2.58</v>
      </c>
      <c r="V31" s="45">
        <v>2.42</v>
      </c>
      <c r="W31" s="45">
        <v>2.27</v>
      </c>
      <c r="X31" s="45">
        <v>2.13</v>
      </c>
      <c r="Y31" s="45">
        <v>2</v>
      </c>
      <c r="Z31" s="45">
        <v>1.88</v>
      </c>
      <c r="AA31" s="45">
        <v>1.77</v>
      </c>
      <c r="AB31" s="45">
        <v>1.66</v>
      </c>
      <c r="AC31" s="45">
        <v>1.56</v>
      </c>
      <c r="AD31" s="45">
        <v>1.46</v>
      </c>
      <c r="AE31" s="45">
        <v>1.37</v>
      </c>
      <c r="AF31" s="45">
        <v>1.29</v>
      </c>
      <c r="AG31" s="45">
        <v>1.21</v>
      </c>
      <c r="AH31" s="45">
        <v>1.1399999999999999</v>
      </c>
      <c r="AI31" s="45">
        <v>1.07</v>
      </c>
      <c r="AJ31" s="45">
        <v>1</v>
      </c>
      <c r="AK31" s="45">
        <v>0.94</v>
      </c>
      <c r="AL31" s="45">
        <v>0.88</v>
      </c>
      <c r="AM31" s="45">
        <v>0.82</v>
      </c>
      <c r="AN31" s="45">
        <v>0.77</v>
      </c>
      <c r="AO31" s="45">
        <v>0.72</v>
      </c>
      <c r="AP31" s="45">
        <v>0.67</v>
      </c>
      <c r="AQ31" s="45">
        <v>0.63</v>
      </c>
      <c r="AR31" s="45">
        <v>0.57999999999999996</v>
      </c>
      <c r="AS31" s="45">
        <v>0.54</v>
      </c>
      <c r="AT31" s="45">
        <v>0.51</v>
      </c>
      <c r="AU31" s="45">
        <v>0.47</v>
      </c>
    </row>
    <row r="32" spans="1:47" x14ac:dyDescent="0.25">
      <c r="A32" s="43">
        <v>27</v>
      </c>
      <c r="B32" s="45">
        <v>11.35</v>
      </c>
      <c r="C32" s="45">
        <v>10.36</v>
      </c>
      <c r="D32" s="45">
        <v>9.4700000000000006</v>
      </c>
      <c r="E32" s="45">
        <v>8.68</v>
      </c>
      <c r="F32" s="45">
        <v>7.97</v>
      </c>
      <c r="G32" s="45">
        <v>7.33</v>
      </c>
      <c r="H32" s="45">
        <v>6.76</v>
      </c>
      <c r="I32" s="45">
        <v>6.24</v>
      </c>
      <c r="J32" s="45">
        <v>5.77</v>
      </c>
      <c r="K32" s="45">
        <v>5.34</v>
      </c>
      <c r="L32" s="45">
        <v>4.96</v>
      </c>
      <c r="M32" s="45">
        <v>4.6100000000000003</v>
      </c>
      <c r="N32" s="45">
        <v>4.29</v>
      </c>
      <c r="O32" s="45">
        <v>3.99</v>
      </c>
      <c r="P32" s="45">
        <v>3.72</v>
      </c>
      <c r="Q32" s="45">
        <v>3.47</v>
      </c>
      <c r="R32" s="45">
        <v>3.25</v>
      </c>
      <c r="S32" s="45">
        <v>3.04</v>
      </c>
      <c r="T32" s="45">
        <v>2.84</v>
      </c>
      <c r="U32" s="45">
        <v>2.66</v>
      </c>
      <c r="V32" s="45">
        <v>2.4900000000000002</v>
      </c>
      <c r="W32" s="45">
        <v>2.34</v>
      </c>
      <c r="X32" s="45">
        <v>2.19</v>
      </c>
      <c r="Y32" s="45">
        <v>2.06</v>
      </c>
      <c r="Z32" s="45">
        <v>1.93</v>
      </c>
      <c r="AA32" s="45">
        <v>1.81</v>
      </c>
      <c r="AB32" s="45">
        <v>1.7</v>
      </c>
      <c r="AC32" s="45">
        <v>1.59</v>
      </c>
      <c r="AD32" s="45">
        <v>1.5</v>
      </c>
      <c r="AE32" s="45">
        <v>1.4</v>
      </c>
      <c r="AF32" s="45">
        <v>1.32</v>
      </c>
      <c r="AG32" s="45">
        <v>1.24</v>
      </c>
      <c r="AH32" s="45">
        <v>1.1599999999999999</v>
      </c>
      <c r="AI32" s="45">
        <v>1.0900000000000001</v>
      </c>
      <c r="AJ32" s="45">
        <v>1.02</v>
      </c>
      <c r="AK32" s="45">
        <v>0.96</v>
      </c>
      <c r="AL32" s="45">
        <v>0.9</v>
      </c>
      <c r="AM32" s="45">
        <v>0.84</v>
      </c>
      <c r="AN32" s="45">
        <v>0.78</v>
      </c>
      <c r="AO32" s="45">
        <v>0.73</v>
      </c>
      <c r="AP32" s="45">
        <v>0.68</v>
      </c>
      <c r="AQ32" s="45">
        <v>0.64</v>
      </c>
      <c r="AR32" s="45">
        <v>0.59</v>
      </c>
      <c r="AS32" s="45">
        <v>0.55000000000000004</v>
      </c>
      <c r="AT32" s="45">
        <v>0.51</v>
      </c>
      <c r="AU32" s="45">
        <v>0.48</v>
      </c>
    </row>
    <row r="33" spans="1:47" x14ac:dyDescent="0.25">
      <c r="A33" s="43">
        <v>28</v>
      </c>
      <c r="B33" s="45">
        <v>12.15</v>
      </c>
      <c r="C33" s="45">
        <v>11.06</v>
      </c>
      <c r="D33" s="45">
        <v>10.09</v>
      </c>
      <c r="E33" s="45">
        <v>9.2200000000000006</v>
      </c>
      <c r="F33" s="45">
        <v>8.4499999999999993</v>
      </c>
      <c r="G33" s="45">
        <v>7.75</v>
      </c>
      <c r="H33" s="45">
        <v>7.13</v>
      </c>
      <c r="I33" s="45">
        <v>6.57</v>
      </c>
      <c r="J33" s="45">
        <v>6.06</v>
      </c>
      <c r="K33" s="45">
        <v>5.61</v>
      </c>
      <c r="L33" s="45">
        <v>5.19</v>
      </c>
      <c r="M33" s="45">
        <v>4.8099999999999996</v>
      </c>
      <c r="N33" s="45">
        <v>4.47</v>
      </c>
      <c r="O33" s="45">
        <v>4.16</v>
      </c>
      <c r="P33" s="45">
        <v>3.87</v>
      </c>
      <c r="Q33" s="45">
        <v>3.61</v>
      </c>
      <c r="R33" s="45">
        <v>3.36</v>
      </c>
      <c r="S33" s="45">
        <v>3.14</v>
      </c>
      <c r="T33" s="45">
        <v>2.94</v>
      </c>
      <c r="U33" s="45">
        <v>2.75</v>
      </c>
      <c r="V33" s="45">
        <v>2.57</v>
      </c>
      <c r="W33" s="45">
        <v>2.41</v>
      </c>
      <c r="X33" s="45">
        <v>2.25</v>
      </c>
      <c r="Y33" s="45">
        <v>2.11</v>
      </c>
      <c r="Z33" s="45">
        <v>1.98</v>
      </c>
      <c r="AA33" s="45">
        <v>1.86</v>
      </c>
      <c r="AB33" s="45">
        <v>1.74</v>
      </c>
      <c r="AC33" s="45">
        <v>1.63</v>
      </c>
      <c r="AD33" s="45">
        <v>1.53</v>
      </c>
      <c r="AE33" s="45">
        <v>1.44</v>
      </c>
      <c r="AF33" s="45">
        <v>1.35</v>
      </c>
      <c r="AG33" s="45">
        <v>1.26</v>
      </c>
      <c r="AH33" s="45">
        <v>1.18</v>
      </c>
      <c r="AI33" s="45">
        <v>1.1100000000000001</v>
      </c>
      <c r="AJ33" s="45">
        <v>1.04</v>
      </c>
      <c r="AK33" s="45">
        <v>0.97</v>
      </c>
      <c r="AL33" s="45">
        <v>0.91</v>
      </c>
      <c r="AM33" s="45">
        <v>0.85</v>
      </c>
      <c r="AN33" s="45">
        <v>0.8</v>
      </c>
      <c r="AO33" s="45">
        <v>0.74</v>
      </c>
      <c r="AP33" s="45">
        <v>0.69</v>
      </c>
      <c r="AQ33" s="45">
        <v>0.65</v>
      </c>
      <c r="AR33" s="45">
        <v>0.6</v>
      </c>
      <c r="AS33" s="45">
        <v>0.56000000000000005</v>
      </c>
      <c r="AT33" s="45">
        <v>0.52</v>
      </c>
      <c r="AU33" s="45">
        <v>0.48</v>
      </c>
    </row>
    <row r="34" spans="1:47" x14ac:dyDescent="0.25">
      <c r="A34" s="43">
        <v>29</v>
      </c>
      <c r="B34" s="45">
        <v>13.03</v>
      </c>
      <c r="C34" s="45">
        <v>11.84</v>
      </c>
      <c r="D34" s="45">
        <v>10.78</v>
      </c>
      <c r="E34" s="45">
        <v>9.83</v>
      </c>
      <c r="F34" s="45">
        <v>8.98</v>
      </c>
      <c r="G34" s="45">
        <v>8.2200000000000006</v>
      </c>
      <c r="H34" s="45">
        <v>7.54</v>
      </c>
      <c r="I34" s="45">
        <v>6.94</v>
      </c>
      <c r="J34" s="45">
        <v>6.39</v>
      </c>
      <c r="K34" s="45">
        <v>5.89</v>
      </c>
      <c r="L34" s="45">
        <v>5.44</v>
      </c>
      <c r="M34" s="45">
        <v>5.04</v>
      </c>
      <c r="N34" s="45">
        <v>4.67</v>
      </c>
      <c r="O34" s="45">
        <v>4.34</v>
      </c>
      <c r="P34" s="45">
        <v>4.03</v>
      </c>
      <c r="Q34" s="45">
        <v>3.75</v>
      </c>
      <c r="R34" s="45">
        <v>3.49</v>
      </c>
      <c r="S34" s="45">
        <v>3.26</v>
      </c>
      <c r="T34" s="45">
        <v>3.04</v>
      </c>
      <c r="U34" s="45">
        <v>2.84</v>
      </c>
      <c r="V34" s="45">
        <v>2.65</v>
      </c>
      <c r="W34" s="45">
        <v>2.48</v>
      </c>
      <c r="X34" s="45">
        <v>2.3199999999999998</v>
      </c>
      <c r="Y34" s="45">
        <v>2.17</v>
      </c>
      <c r="Z34" s="45">
        <v>2.04</v>
      </c>
      <c r="AA34" s="45">
        <v>1.91</v>
      </c>
      <c r="AB34" s="45">
        <v>1.79</v>
      </c>
      <c r="AC34" s="45">
        <v>1.67</v>
      </c>
      <c r="AD34" s="45">
        <v>1.57</v>
      </c>
      <c r="AE34" s="45">
        <v>1.47</v>
      </c>
      <c r="AF34" s="45">
        <v>1.38</v>
      </c>
      <c r="AG34" s="45">
        <v>1.29</v>
      </c>
      <c r="AH34" s="45">
        <v>1.21</v>
      </c>
      <c r="AI34" s="45">
        <v>1.1299999999999999</v>
      </c>
      <c r="AJ34" s="45">
        <v>1.06</v>
      </c>
      <c r="AK34" s="45">
        <v>0.99</v>
      </c>
      <c r="AL34" s="45">
        <v>0.93</v>
      </c>
      <c r="AM34" s="45">
        <v>0.87</v>
      </c>
      <c r="AN34" s="45">
        <v>0.81</v>
      </c>
      <c r="AO34" s="45">
        <v>0.76</v>
      </c>
      <c r="AP34" s="45">
        <v>0.71</v>
      </c>
      <c r="AQ34" s="45">
        <v>0.66</v>
      </c>
      <c r="AR34" s="45">
        <v>0.61</v>
      </c>
      <c r="AS34" s="45">
        <v>0.56999999999999995</v>
      </c>
      <c r="AT34" s="45">
        <v>0.53</v>
      </c>
      <c r="AU34" s="45">
        <v>0.49</v>
      </c>
    </row>
    <row r="35" spans="1:47" x14ac:dyDescent="0.25">
      <c r="A35" s="43">
        <v>30</v>
      </c>
      <c r="B35" s="45">
        <v>14.01</v>
      </c>
      <c r="C35" s="45">
        <v>12.7</v>
      </c>
      <c r="D35" s="45">
        <v>11.53</v>
      </c>
      <c r="E35" s="45">
        <v>10.49</v>
      </c>
      <c r="F35" s="45">
        <v>9.57</v>
      </c>
      <c r="G35" s="45">
        <v>8.74</v>
      </c>
      <c r="H35" s="45">
        <v>8</v>
      </c>
      <c r="I35" s="45">
        <v>7.34</v>
      </c>
      <c r="J35" s="45">
        <v>6.74</v>
      </c>
      <c r="K35" s="45">
        <v>6.21</v>
      </c>
      <c r="L35" s="45">
        <v>5.72</v>
      </c>
      <c r="M35" s="45">
        <v>5.29</v>
      </c>
      <c r="N35" s="45">
        <v>4.8899999999999997</v>
      </c>
      <c r="O35" s="45">
        <v>4.53</v>
      </c>
      <c r="P35" s="45">
        <v>4.2</v>
      </c>
      <c r="Q35" s="45">
        <v>3.91</v>
      </c>
      <c r="R35" s="45">
        <v>3.63</v>
      </c>
      <c r="S35" s="45">
        <v>3.38</v>
      </c>
      <c r="T35" s="45">
        <v>3.15</v>
      </c>
      <c r="U35" s="45">
        <v>2.94</v>
      </c>
      <c r="V35" s="45">
        <v>2.74</v>
      </c>
      <c r="W35" s="45">
        <v>2.56</v>
      </c>
      <c r="X35" s="45">
        <v>2.4</v>
      </c>
      <c r="Y35" s="45">
        <v>2.2400000000000002</v>
      </c>
      <c r="Z35" s="45">
        <v>2.1</v>
      </c>
      <c r="AA35" s="45">
        <v>1.96</v>
      </c>
      <c r="AB35" s="45">
        <v>1.84</v>
      </c>
      <c r="AC35" s="45">
        <v>1.72</v>
      </c>
      <c r="AD35" s="45">
        <v>1.61</v>
      </c>
      <c r="AE35" s="45">
        <v>1.51</v>
      </c>
      <c r="AF35" s="45">
        <v>1.41</v>
      </c>
      <c r="AG35" s="45">
        <v>1.32</v>
      </c>
      <c r="AH35" s="45">
        <v>1.24</v>
      </c>
      <c r="AI35" s="45">
        <v>1.1599999999999999</v>
      </c>
      <c r="AJ35" s="45">
        <v>1.08</v>
      </c>
      <c r="AK35" s="45">
        <v>1.01</v>
      </c>
      <c r="AL35" s="45">
        <v>0.95</v>
      </c>
      <c r="AM35" s="45">
        <v>0.89</v>
      </c>
      <c r="AN35" s="45">
        <v>0.83</v>
      </c>
      <c r="AO35" s="45">
        <v>0.77</v>
      </c>
      <c r="AP35" s="45">
        <v>0.72</v>
      </c>
      <c r="AQ35" s="45">
        <v>0.67</v>
      </c>
      <c r="AR35" s="45">
        <v>0.62</v>
      </c>
      <c r="AS35" s="45">
        <v>0.57999999999999996</v>
      </c>
      <c r="AT35" s="45">
        <v>0.54</v>
      </c>
      <c r="AU35" s="45">
        <v>0.5</v>
      </c>
    </row>
    <row r="36" spans="1:47" x14ac:dyDescent="0.25">
      <c r="A36" s="43">
        <v>31</v>
      </c>
      <c r="B36" s="45">
        <v>15.1</v>
      </c>
      <c r="C36" s="45">
        <v>13.66</v>
      </c>
      <c r="D36" s="45">
        <v>12.37</v>
      </c>
      <c r="E36" s="45">
        <v>11.23</v>
      </c>
      <c r="F36" s="45">
        <v>10.220000000000001</v>
      </c>
      <c r="G36" s="45">
        <v>9.31</v>
      </c>
      <c r="H36" s="45">
        <v>8.5</v>
      </c>
      <c r="I36" s="45">
        <v>7.78</v>
      </c>
      <c r="J36" s="45">
        <v>7.13</v>
      </c>
      <c r="K36" s="45">
        <v>6.55</v>
      </c>
      <c r="L36" s="45">
        <v>6.03</v>
      </c>
      <c r="M36" s="45">
        <v>5.56</v>
      </c>
      <c r="N36" s="45">
        <v>5.13</v>
      </c>
      <c r="O36" s="45">
        <v>4.74</v>
      </c>
      <c r="P36" s="45">
        <v>4.3899999999999997</v>
      </c>
      <c r="Q36" s="45">
        <v>4.07</v>
      </c>
      <c r="R36" s="45">
        <v>3.78</v>
      </c>
      <c r="S36" s="45">
        <v>3.52</v>
      </c>
      <c r="T36" s="45">
        <v>3.27</v>
      </c>
      <c r="U36" s="45">
        <v>3.05</v>
      </c>
      <c r="V36" s="45">
        <v>2.84</v>
      </c>
      <c r="W36" s="45">
        <v>2.65</v>
      </c>
      <c r="X36" s="45">
        <v>2.4700000000000002</v>
      </c>
      <c r="Y36" s="45">
        <v>2.31</v>
      </c>
      <c r="Z36" s="45">
        <v>2.16</v>
      </c>
      <c r="AA36" s="45">
        <v>2.02</v>
      </c>
      <c r="AB36" s="45">
        <v>1.89</v>
      </c>
      <c r="AC36" s="45">
        <v>1.77</v>
      </c>
      <c r="AD36" s="45">
        <v>1.65</v>
      </c>
      <c r="AE36" s="45">
        <v>1.55</v>
      </c>
      <c r="AF36" s="45">
        <v>1.45</v>
      </c>
      <c r="AG36" s="45">
        <v>1.35</v>
      </c>
      <c r="AH36" s="45">
        <v>1.27</v>
      </c>
      <c r="AI36" s="45">
        <v>1.18</v>
      </c>
      <c r="AJ36" s="45">
        <v>1.1100000000000001</v>
      </c>
      <c r="AK36" s="45">
        <v>1.04</v>
      </c>
      <c r="AL36" s="45">
        <v>0.97</v>
      </c>
      <c r="AM36" s="45">
        <v>0.9</v>
      </c>
      <c r="AN36" s="45">
        <v>0.84</v>
      </c>
      <c r="AO36" s="45">
        <v>0.79</v>
      </c>
      <c r="AP36" s="45">
        <v>0.73</v>
      </c>
      <c r="AQ36" s="45">
        <v>0.68</v>
      </c>
      <c r="AR36" s="45">
        <v>0.63</v>
      </c>
      <c r="AS36" s="45">
        <v>0.59</v>
      </c>
      <c r="AT36" s="45">
        <v>0.55000000000000004</v>
      </c>
      <c r="AU36" s="45">
        <v>0.51</v>
      </c>
    </row>
    <row r="37" spans="1:47" x14ac:dyDescent="0.25">
      <c r="A37" s="43">
        <v>32</v>
      </c>
      <c r="B37" s="45">
        <v>16.3</v>
      </c>
      <c r="C37" s="45">
        <v>14.72</v>
      </c>
      <c r="D37" s="45">
        <v>13.31</v>
      </c>
      <c r="E37" s="45">
        <v>12.05</v>
      </c>
      <c r="F37" s="45">
        <v>10.94</v>
      </c>
      <c r="G37" s="45">
        <v>9.9499999999999993</v>
      </c>
      <c r="H37" s="45">
        <v>9.06</v>
      </c>
      <c r="I37" s="45">
        <v>8.27</v>
      </c>
      <c r="J37" s="45">
        <v>7.57</v>
      </c>
      <c r="K37" s="45">
        <v>6.93</v>
      </c>
      <c r="L37" s="45">
        <v>6.37</v>
      </c>
      <c r="M37" s="45">
        <v>5.85</v>
      </c>
      <c r="N37" s="45">
        <v>5.39</v>
      </c>
      <c r="O37" s="45">
        <v>4.9800000000000004</v>
      </c>
      <c r="P37" s="45">
        <v>4.5999999999999996</v>
      </c>
      <c r="Q37" s="45">
        <v>4.26</v>
      </c>
      <c r="R37" s="45">
        <v>3.95</v>
      </c>
      <c r="S37" s="45">
        <v>3.66</v>
      </c>
      <c r="T37" s="45">
        <v>3.4</v>
      </c>
      <c r="U37" s="45">
        <v>3.17</v>
      </c>
      <c r="V37" s="45">
        <v>2.95</v>
      </c>
      <c r="W37" s="45">
        <v>2.75</v>
      </c>
      <c r="X37" s="45">
        <v>2.56</v>
      </c>
      <c r="Y37" s="45">
        <v>2.39</v>
      </c>
      <c r="Z37" s="45">
        <v>2.23</v>
      </c>
      <c r="AA37" s="45">
        <v>2.08</v>
      </c>
      <c r="AB37" s="45">
        <v>1.94</v>
      </c>
      <c r="AC37" s="45">
        <v>1.82</v>
      </c>
      <c r="AD37" s="45">
        <v>1.7</v>
      </c>
      <c r="AE37" s="45">
        <v>1.59</v>
      </c>
      <c r="AF37" s="45">
        <v>1.48</v>
      </c>
      <c r="AG37" s="45">
        <v>1.39</v>
      </c>
      <c r="AH37" s="45">
        <v>1.3</v>
      </c>
      <c r="AI37" s="45">
        <v>1.21</v>
      </c>
      <c r="AJ37" s="45">
        <v>1.1299999999999999</v>
      </c>
      <c r="AK37" s="45">
        <v>1.06</v>
      </c>
      <c r="AL37" s="45">
        <v>0.99</v>
      </c>
      <c r="AM37" s="45">
        <v>0.92</v>
      </c>
      <c r="AN37" s="45">
        <v>0.86</v>
      </c>
      <c r="AO37" s="45">
        <v>0.8</v>
      </c>
      <c r="AP37" s="45">
        <v>0.75</v>
      </c>
      <c r="AQ37" s="45">
        <v>0.69</v>
      </c>
      <c r="AR37" s="45">
        <v>0.65</v>
      </c>
      <c r="AS37" s="45">
        <v>0.6</v>
      </c>
      <c r="AT37" s="45">
        <v>0.56000000000000005</v>
      </c>
      <c r="AU37" s="45">
        <v>0.52</v>
      </c>
    </row>
    <row r="38" spans="1:47" x14ac:dyDescent="0.25">
      <c r="A38" s="43">
        <v>33</v>
      </c>
      <c r="B38" s="45">
        <v>17.63</v>
      </c>
      <c r="C38" s="45">
        <v>15.89</v>
      </c>
      <c r="D38" s="45">
        <v>14.34</v>
      </c>
      <c r="E38" s="45">
        <v>12.97</v>
      </c>
      <c r="F38" s="45">
        <v>11.74</v>
      </c>
      <c r="G38" s="45">
        <v>10.65</v>
      </c>
      <c r="H38" s="45">
        <v>9.68</v>
      </c>
      <c r="I38" s="45">
        <v>8.82</v>
      </c>
      <c r="J38" s="45">
        <v>8.0399999999999991</v>
      </c>
      <c r="K38" s="45">
        <v>7.35</v>
      </c>
      <c r="L38" s="45">
        <v>6.74</v>
      </c>
      <c r="M38" s="45">
        <v>6.18</v>
      </c>
      <c r="N38" s="45">
        <v>5.68</v>
      </c>
      <c r="O38" s="45">
        <v>5.23</v>
      </c>
      <c r="P38" s="45">
        <v>4.83</v>
      </c>
      <c r="Q38" s="45">
        <v>4.46</v>
      </c>
      <c r="R38" s="45">
        <v>4.13</v>
      </c>
      <c r="S38" s="45">
        <v>3.82</v>
      </c>
      <c r="T38" s="45">
        <v>3.55</v>
      </c>
      <c r="U38" s="45">
        <v>3.29</v>
      </c>
      <c r="V38" s="45">
        <v>3.06</v>
      </c>
      <c r="W38" s="45">
        <v>2.85</v>
      </c>
      <c r="X38" s="45">
        <v>2.65</v>
      </c>
      <c r="Y38" s="45">
        <v>2.4700000000000002</v>
      </c>
      <c r="Z38" s="45">
        <v>2.2999999999999998</v>
      </c>
      <c r="AA38" s="45">
        <v>2.15</v>
      </c>
      <c r="AB38" s="45">
        <v>2</v>
      </c>
      <c r="AC38" s="45">
        <v>1.87</v>
      </c>
      <c r="AD38" s="45">
        <v>1.75</v>
      </c>
      <c r="AE38" s="45">
        <v>1.63</v>
      </c>
      <c r="AF38" s="45">
        <v>1.52</v>
      </c>
      <c r="AG38" s="45">
        <v>1.42</v>
      </c>
      <c r="AH38" s="45">
        <v>1.33</v>
      </c>
      <c r="AI38" s="45">
        <v>1.24</v>
      </c>
      <c r="AJ38" s="45">
        <v>1.1599999999999999</v>
      </c>
      <c r="AK38" s="45">
        <v>1.08</v>
      </c>
      <c r="AL38" s="45">
        <v>1.01</v>
      </c>
      <c r="AM38" s="45">
        <v>0.94</v>
      </c>
      <c r="AN38" s="45">
        <v>0.88</v>
      </c>
      <c r="AO38" s="45">
        <v>0.82</v>
      </c>
      <c r="AP38" s="45">
        <v>0.76</v>
      </c>
      <c r="AQ38" s="45">
        <v>0.71</v>
      </c>
      <c r="AR38" s="45">
        <v>0.66</v>
      </c>
      <c r="AS38" s="45">
        <v>0.61</v>
      </c>
      <c r="AT38" s="45">
        <v>0.56999999999999995</v>
      </c>
      <c r="AU38" s="45">
        <v>0.52</v>
      </c>
    </row>
    <row r="39" spans="1:47" x14ac:dyDescent="0.25">
      <c r="A39" s="43">
        <v>34</v>
      </c>
      <c r="B39" s="45">
        <v>19.100000000000001</v>
      </c>
      <c r="C39" s="45">
        <v>17.190000000000001</v>
      </c>
      <c r="D39" s="45">
        <v>15.49</v>
      </c>
      <c r="E39" s="45">
        <v>13.98</v>
      </c>
      <c r="F39" s="45">
        <v>12.63</v>
      </c>
      <c r="G39" s="45">
        <v>11.43</v>
      </c>
      <c r="H39" s="45">
        <v>10.37</v>
      </c>
      <c r="I39" s="45">
        <v>9.42</v>
      </c>
      <c r="J39" s="45">
        <v>8.58</v>
      </c>
      <c r="K39" s="45">
        <v>7.82</v>
      </c>
      <c r="L39" s="45">
        <v>7.15</v>
      </c>
      <c r="M39" s="45">
        <v>6.54</v>
      </c>
      <c r="N39" s="45">
        <v>6</v>
      </c>
      <c r="O39" s="45">
        <v>5.51</v>
      </c>
      <c r="P39" s="45">
        <v>5.08</v>
      </c>
      <c r="Q39" s="45">
        <v>4.68</v>
      </c>
      <c r="R39" s="45">
        <v>4.32</v>
      </c>
      <c r="S39" s="45">
        <v>4</v>
      </c>
      <c r="T39" s="45">
        <v>3.7</v>
      </c>
      <c r="U39" s="45">
        <v>3.43</v>
      </c>
      <c r="V39" s="45">
        <v>3.18</v>
      </c>
      <c r="W39" s="45">
        <v>2.96</v>
      </c>
      <c r="X39" s="45">
        <v>2.75</v>
      </c>
      <c r="Y39" s="45">
        <v>2.56</v>
      </c>
      <c r="Z39" s="45">
        <v>2.38</v>
      </c>
      <c r="AA39" s="45">
        <v>2.2200000000000002</v>
      </c>
      <c r="AB39" s="45">
        <v>2.0699999999999998</v>
      </c>
      <c r="AC39" s="45">
        <v>1.93</v>
      </c>
      <c r="AD39" s="45">
        <v>1.8</v>
      </c>
      <c r="AE39" s="45">
        <v>1.68</v>
      </c>
      <c r="AF39" s="45">
        <v>1.56</v>
      </c>
      <c r="AG39" s="45">
        <v>1.46</v>
      </c>
      <c r="AH39" s="45">
        <v>1.36</v>
      </c>
      <c r="AI39" s="45">
        <v>1.27</v>
      </c>
      <c r="AJ39" s="45">
        <v>1.19</v>
      </c>
      <c r="AK39" s="45">
        <v>1.1100000000000001</v>
      </c>
      <c r="AL39" s="45">
        <v>1.03</v>
      </c>
      <c r="AM39" s="45">
        <v>0.96</v>
      </c>
      <c r="AN39" s="45">
        <v>0.9</v>
      </c>
      <c r="AO39" s="45">
        <v>0.83</v>
      </c>
      <c r="AP39" s="45">
        <v>0.78</v>
      </c>
      <c r="AQ39" s="45">
        <v>0.72</v>
      </c>
      <c r="AR39" s="45">
        <v>0.67</v>
      </c>
      <c r="AS39" s="45">
        <v>0.62</v>
      </c>
      <c r="AT39" s="45">
        <v>0.57999999999999996</v>
      </c>
      <c r="AU39" s="45">
        <v>0.53</v>
      </c>
    </row>
    <row r="40" spans="1:47" x14ac:dyDescent="0.25">
      <c r="A40" s="43">
        <v>35</v>
      </c>
      <c r="B40" s="45">
        <v>20.72</v>
      </c>
      <c r="C40" s="45">
        <v>18.63</v>
      </c>
      <c r="D40" s="45">
        <v>16.760000000000002</v>
      </c>
      <c r="E40" s="45">
        <v>15.1</v>
      </c>
      <c r="F40" s="45">
        <v>13.62</v>
      </c>
      <c r="G40" s="45">
        <v>12.3</v>
      </c>
      <c r="H40" s="45">
        <v>11.13</v>
      </c>
      <c r="I40" s="45">
        <v>10.09</v>
      </c>
      <c r="J40" s="45">
        <v>9.16</v>
      </c>
      <c r="K40" s="45">
        <v>8.34</v>
      </c>
      <c r="L40" s="45">
        <v>7.6</v>
      </c>
      <c r="M40" s="45">
        <v>6.94</v>
      </c>
      <c r="N40" s="45">
        <v>6.35</v>
      </c>
      <c r="O40" s="45">
        <v>5.82</v>
      </c>
      <c r="P40" s="45">
        <v>5.35</v>
      </c>
      <c r="Q40" s="45">
        <v>4.92</v>
      </c>
      <c r="R40" s="45">
        <v>4.53</v>
      </c>
      <c r="S40" s="45">
        <v>4.1900000000000004</v>
      </c>
      <c r="T40" s="45">
        <v>3.87</v>
      </c>
      <c r="U40" s="45">
        <v>3.58</v>
      </c>
      <c r="V40" s="45">
        <v>3.32</v>
      </c>
      <c r="W40" s="45">
        <v>3.08</v>
      </c>
      <c r="X40" s="45">
        <v>2.85</v>
      </c>
      <c r="Y40" s="45">
        <v>2.65</v>
      </c>
      <c r="Z40" s="45">
        <v>2.4700000000000002</v>
      </c>
      <c r="AA40" s="45">
        <v>2.29</v>
      </c>
      <c r="AB40" s="45">
        <v>2.14</v>
      </c>
      <c r="AC40" s="45">
        <v>1.99</v>
      </c>
      <c r="AD40" s="45">
        <v>1.85</v>
      </c>
      <c r="AE40" s="45">
        <v>1.73</v>
      </c>
      <c r="AF40" s="45">
        <v>1.61</v>
      </c>
      <c r="AG40" s="45">
        <v>1.5</v>
      </c>
      <c r="AH40" s="45">
        <v>1.4</v>
      </c>
      <c r="AI40" s="45">
        <v>1.31</v>
      </c>
      <c r="AJ40" s="45">
        <v>1.22</v>
      </c>
      <c r="AK40" s="45">
        <v>1.1299999999999999</v>
      </c>
      <c r="AL40" s="45">
        <v>1.06</v>
      </c>
      <c r="AM40" s="45">
        <v>0.98</v>
      </c>
      <c r="AN40" s="45">
        <v>0.92</v>
      </c>
      <c r="AO40" s="45">
        <v>0.85</v>
      </c>
      <c r="AP40" s="45">
        <v>0.79</v>
      </c>
      <c r="AQ40" s="45">
        <v>0.74</v>
      </c>
      <c r="AR40" s="45">
        <v>0.68</v>
      </c>
      <c r="AS40" s="45">
        <v>0.63</v>
      </c>
      <c r="AT40" s="45">
        <v>0.59</v>
      </c>
      <c r="AU40" s="45">
        <v>0.54</v>
      </c>
    </row>
    <row r="41" spans="1:47" x14ac:dyDescent="0.25">
      <c r="A41" s="43">
        <v>36</v>
      </c>
      <c r="B41" s="45">
        <v>22.51</v>
      </c>
      <c r="C41" s="45">
        <v>20.22</v>
      </c>
      <c r="D41" s="45">
        <v>18.170000000000002</v>
      </c>
      <c r="E41" s="45">
        <v>16.34</v>
      </c>
      <c r="F41" s="45">
        <v>14.71</v>
      </c>
      <c r="G41" s="45">
        <v>13.26</v>
      </c>
      <c r="H41" s="45">
        <v>11.98</v>
      </c>
      <c r="I41" s="45">
        <v>10.83</v>
      </c>
      <c r="J41" s="45">
        <v>9.82</v>
      </c>
      <c r="K41" s="45">
        <v>8.91</v>
      </c>
      <c r="L41" s="45">
        <v>8.1</v>
      </c>
      <c r="M41" s="45">
        <v>7.38</v>
      </c>
      <c r="N41" s="45">
        <v>6.74</v>
      </c>
      <c r="O41" s="45">
        <v>6.17</v>
      </c>
      <c r="P41" s="45">
        <v>5.65</v>
      </c>
      <c r="Q41" s="45">
        <v>5.19</v>
      </c>
      <c r="R41" s="45">
        <v>4.7699999999999996</v>
      </c>
      <c r="S41" s="45">
        <v>4.3899999999999997</v>
      </c>
      <c r="T41" s="45">
        <v>4.05</v>
      </c>
      <c r="U41" s="45">
        <v>3.74</v>
      </c>
      <c r="V41" s="45">
        <v>3.46</v>
      </c>
      <c r="W41" s="45">
        <v>3.2</v>
      </c>
      <c r="X41" s="45">
        <v>2.97</v>
      </c>
      <c r="Y41" s="45">
        <v>2.75</v>
      </c>
      <c r="Z41" s="45">
        <v>2.56</v>
      </c>
      <c r="AA41" s="45">
        <v>2.38</v>
      </c>
      <c r="AB41" s="45">
        <v>2.21</v>
      </c>
      <c r="AC41" s="45">
        <v>2.0499999999999998</v>
      </c>
      <c r="AD41" s="45">
        <v>1.91</v>
      </c>
      <c r="AE41" s="45">
        <v>1.78</v>
      </c>
      <c r="AF41" s="45">
        <v>1.66</v>
      </c>
      <c r="AG41" s="45">
        <v>1.54</v>
      </c>
      <c r="AH41" s="45">
        <v>1.44</v>
      </c>
      <c r="AI41" s="45">
        <v>1.34</v>
      </c>
      <c r="AJ41" s="45">
        <v>1.25</v>
      </c>
      <c r="AK41" s="45">
        <v>1.1599999999999999</v>
      </c>
      <c r="AL41" s="45">
        <v>1.08</v>
      </c>
      <c r="AM41" s="45">
        <v>1.01</v>
      </c>
      <c r="AN41" s="45">
        <v>0.94</v>
      </c>
      <c r="AO41" s="45">
        <v>0.87</v>
      </c>
      <c r="AP41" s="45">
        <v>0.81</v>
      </c>
      <c r="AQ41" s="45">
        <v>0.75</v>
      </c>
      <c r="AR41" s="45">
        <v>0.7</v>
      </c>
      <c r="AS41" s="45">
        <v>0.65</v>
      </c>
      <c r="AT41" s="45">
        <v>0.6</v>
      </c>
      <c r="AU41" s="45">
        <v>0.55000000000000004</v>
      </c>
    </row>
    <row r="42" spans="1:47" x14ac:dyDescent="0.25">
      <c r="A42" s="43">
        <v>37</v>
      </c>
      <c r="B42" s="45">
        <v>24.48</v>
      </c>
      <c r="C42" s="45">
        <v>21.97</v>
      </c>
      <c r="D42" s="45">
        <v>19.72</v>
      </c>
      <c r="E42" s="45">
        <v>17.72</v>
      </c>
      <c r="F42" s="45">
        <v>15.93</v>
      </c>
      <c r="G42" s="45">
        <v>14.33</v>
      </c>
      <c r="H42" s="45">
        <v>12.92</v>
      </c>
      <c r="I42" s="45">
        <v>11.66</v>
      </c>
      <c r="J42" s="45">
        <v>10.54</v>
      </c>
      <c r="K42" s="45">
        <v>9.5500000000000007</v>
      </c>
      <c r="L42" s="45">
        <v>8.66</v>
      </c>
      <c r="M42" s="45">
        <v>7.87</v>
      </c>
      <c r="N42" s="45">
        <v>7.17</v>
      </c>
      <c r="O42" s="45">
        <v>6.54</v>
      </c>
      <c r="P42" s="45">
        <v>5.98</v>
      </c>
      <c r="Q42" s="45">
        <v>5.48</v>
      </c>
      <c r="R42" s="45">
        <v>5.03</v>
      </c>
      <c r="S42" s="45">
        <v>4.62</v>
      </c>
      <c r="T42" s="45">
        <v>4.25</v>
      </c>
      <c r="U42" s="45">
        <v>3.92</v>
      </c>
      <c r="V42" s="45">
        <v>3.62</v>
      </c>
      <c r="W42" s="45">
        <v>3.34</v>
      </c>
      <c r="X42" s="45">
        <v>3.09</v>
      </c>
      <c r="Y42" s="45">
        <v>2.87</v>
      </c>
      <c r="Z42" s="45">
        <v>2.66</v>
      </c>
      <c r="AA42" s="45">
        <v>2.46</v>
      </c>
      <c r="AB42" s="45">
        <v>2.29</v>
      </c>
      <c r="AC42" s="45">
        <v>2.13</v>
      </c>
      <c r="AD42" s="45">
        <v>1.98</v>
      </c>
      <c r="AE42" s="45">
        <v>1.84</v>
      </c>
      <c r="AF42" s="45">
        <v>1.71</v>
      </c>
      <c r="AG42" s="45">
        <v>1.59</v>
      </c>
      <c r="AH42" s="45">
        <v>1.48</v>
      </c>
      <c r="AI42" s="45">
        <v>1.38</v>
      </c>
      <c r="AJ42" s="45">
        <v>1.28</v>
      </c>
      <c r="AK42" s="45">
        <v>1.19</v>
      </c>
      <c r="AL42" s="45">
        <v>1.1100000000000001</v>
      </c>
      <c r="AM42" s="45">
        <v>1.03</v>
      </c>
      <c r="AN42" s="45">
        <v>0.96</v>
      </c>
      <c r="AO42" s="45">
        <v>0.89</v>
      </c>
      <c r="AP42" s="45">
        <v>0.83</v>
      </c>
      <c r="AQ42" s="45">
        <v>0.77</v>
      </c>
      <c r="AR42" s="45">
        <v>0.71</v>
      </c>
      <c r="AS42" s="45">
        <v>0.66</v>
      </c>
      <c r="AT42" s="45">
        <v>0.61</v>
      </c>
      <c r="AU42" s="45">
        <v>0.56000000000000005</v>
      </c>
    </row>
    <row r="43" spans="1:47" x14ac:dyDescent="0.25">
      <c r="A43" s="43">
        <v>38</v>
      </c>
      <c r="B43" s="45">
        <v>26.64</v>
      </c>
      <c r="C43" s="45">
        <v>23.9</v>
      </c>
      <c r="D43" s="45">
        <v>21.44</v>
      </c>
      <c r="E43" s="45">
        <v>19.239999999999998</v>
      </c>
      <c r="F43" s="45">
        <v>17.27</v>
      </c>
      <c r="G43" s="45">
        <v>15.52</v>
      </c>
      <c r="H43" s="45">
        <v>13.96</v>
      </c>
      <c r="I43" s="45">
        <v>12.58</v>
      </c>
      <c r="J43" s="45">
        <v>11.35</v>
      </c>
      <c r="K43" s="45">
        <v>10.25</v>
      </c>
      <c r="L43" s="45">
        <v>9.2799999999999994</v>
      </c>
      <c r="M43" s="45">
        <v>8.42</v>
      </c>
      <c r="N43" s="45">
        <v>7.65</v>
      </c>
      <c r="O43" s="45">
        <v>6.96</v>
      </c>
      <c r="P43" s="45">
        <v>6.35</v>
      </c>
      <c r="Q43" s="45">
        <v>5.8</v>
      </c>
      <c r="R43" s="45">
        <v>5.31</v>
      </c>
      <c r="S43" s="45">
        <v>4.87</v>
      </c>
      <c r="T43" s="45">
        <v>4.47</v>
      </c>
      <c r="U43" s="45">
        <v>4.12</v>
      </c>
      <c r="V43" s="45">
        <v>3.79</v>
      </c>
      <c r="W43" s="45">
        <v>3.5</v>
      </c>
      <c r="X43" s="45">
        <v>3.23</v>
      </c>
      <c r="Y43" s="45">
        <v>2.99</v>
      </c>
      <c r="Z43" s="45">
        <v>2.76</v>
      </c>
      <c r="AA43" s="45">
        <v>2.56</v>
      </c>
      <c r="AB43" s="45">
        <v>2.37</v>
      </c>
      <c r="AC43" s="45">
        <v>2.2000000000000002</v>
      </c>
      <c r="AD43" s="45">
        <v>2.04</v>
      </c>
      <c r="AE43" s="45">
        <v>1.9</v>
      </c>
      <c r="AF43" s="45">
        <v>1.76</v>
      </c>
      <c r="AG43" s="45">
        <v>1.64</v>
      </c>
      <c r="AH43" s="45">
        <v>1.52</v>
      </c>
      <c r="AI43" s="45">
        <v>1.42</v>
      </c>
      <c r="AJ43" s="45">
        <v>1.32</v>
      </c>
      <c r="AK43" s="45">
        <v>1.22</v>
      </c>
      <c r="AL43" s="45">
        <v>1.1399999999999999</v>
      </c>
      <c r="AM43" s="45">
        <v>1.06</v>
      </c>
      <c r="AN43" s="45">
        <v>0.98</v>
      </c>
      <c r="AO43" s="45">
        <v>0.91</v>
      </c>
      <c r="AP43" s="45">
        <v>0.85</v>
      </c>
      <c r="AQ43" s="45">
        <v>0.78</v>
      </c>
      <c r="AR43" s="45">
        <v>0.73</v>
      </c>
      <c r="AS43" s="45">
        <v>0.67</v>
      </c>
      <c r="AT43" s="45">
        <v>0.62</v>
      </c>
      <c r="AU43" s="45">
        <v>0.57999999999999996</v>
      </c>
    </row>
    <row r="44" spans="1:47" x14ac:dyDescent="0.25">
      <c r="A44" s="43">
        <v>39</v>
      </c>
      <c r="B44" s="45">
        <v>28.88</v>
      </c>
      <c r="C44" s="45">
        <v>26.01</v>
      </c>
      <c r="D44" s="45">
        <v>23.33</v>
      </c>
      <c r="E44" s="45">
        <v>20.92</v>
      </c>
      <c r="F44" s="45">
        <v>18.760000000000002</v>
      </c>
      <c r="G44" s="45">
        <v>16.84</v>
      </c>
      <c r="H44" s="45">
        <v>15.12</v>
      </c>
      <c r="I44" s="45">
        <v>13.6</v>
      </c>
      <c r="J44" s="45">
        <v>12.25</v>
      </c>
      <c r="K44" s="45">
        <v>11.04</v>
      </c>
      <c r="L44" s="45">
        <v>9.9700000000000006</v>
      </c>
      <c r="M44" s="45">
        <v>9.02</v>
      </c>
      <c r="N44" s="45">
        <v>8.18</v>
      </c>
      <c r="O44" s="45">
        <v>7.43</v>
      </c>
      <c r="P44" s="45">
        <v>6.76</v>
      </c>
      <c r="Q44" s="45">
        <v>6.16</v>
      </c>
      <c r="R44" s="45">
        <v>5.63</v>
      </c>
      <c r="S44" s="45">
        <v>5.15</v>
      </c>
      <c r="T44" s="45">
        <v>4.72</v>
      </c>
      <c r="U44" s="45">
        <v>4.33</v>
      </c>
      <c r="V44" s="45">
        <v>3.98</v>
      </c>
      <c r="W44" s="45">
        <v>3.67</v>
      </c>
      <c r="X44" s="45">
        <v>3.38</v>
      </c>
      <c r="Y44" s="45">
        <v>3.12</v>
      </c>
      <c r="Z44" s="45">
        <v>2.88</v>
      </c>
      <c r="AA44" s="45">
        <v>2.66</v>
      </c>
      <c r="AB44" s="45">
        <v>2.4700000000000002</v>
      </c>
      <c r="AC44" s="45">
        <v>2.2799999999999998</v>
      </c>
      <c r="AD44" s="45">
        <v>2.12</v>
      </c>
      <c r="AE44" s="45">
        <v>1.96</v>
      </c>
      <c r="AF44" s="45">
        <v>1.82</v>
      </c>
      <c r="AG44" s="45">
        <v>1.69</v>
      </c>
      <c r="AH44" s="45">
        <v>1.57</v>
      </c>
      <c r="AI44" s="45">
        <v>1.46</v>
      </c>
      <c r="AJ44" s="45">
        <v>1.36</v>
      </c>
      <c r="AK44" s="45">
        <v>1.26</v>
      </c>
      <c r="AL44" s="45">
        <v>1.17</v>
      </c>
      <c r="AM44" s="45">
        <v>1.0900000000000001</v>
      </c>
      <c r="AN44" s="45">
        <v>1.01</v>
      </c>
      <c r="AO44" s="45">
        <v>0.93</v>
      </c>
      <c r="AP44" s="45">
        <v>0.87</v>
      </c>
      <c r="AQ44" s="45">
        <v>0.8</v>
      </c>
      <c r="AR44" s="45">
        <v>0.74</v>
      </c>
      <c r="AS44" s="45">
        <v>0.69</v>
      </c>
      <c r="AT44" s="45">
        <v>0.64</v>
      </c>
      <c r="AU44" s="45">
        <v>0.59</v>
      </c>
    </row>
    <row r="45" spans="1:47" x14ac:dyDescent="0.25">
      <c r="A45" s="43">
        <v>40</v>
      </c>
      <c r="B45" s="45">
        <v>30</v>
      </c>
      <c r="C45" s="45">
        <v>28.33</v>
      </c>
      <c r="D45" s="45">
        <v>25.41</v>
      </c>
      <c r="E45" s="45">
        <v>22.77</v>
      </c>
      <c r="F45" s="45">
        <v>20.41</v>
      </c>
      <c r="G45" s="45">
        <v>18.29</v>
      </c>
      <c r="H45" s="45">
        <v>16.41</v>
      </c>
      <c r="I45" s="45">
        <v>14.73</v>
      </c>
      <c r="J45" s="45">
        <v>13.24</v>
      </c>
      <c r="K45" s="45">
        <v>11.92</v>
      </c>
      <c r="L45" s="45">
        <v>10.74</v>
      </c>
      <c r="M45" s="45">
        <v>9.69</v>
      </c>
      <c r="N45" s="45">
        <v>8.77</v>
      </c>
      <c r="O45" s="45">
        <v>7.94</v>
      </c>
      <c r="P45" s="45">
        <v>7.21</v>
      </c>
      <c r="Q45" s="45">
        <v>6.55</v>
      </c>
      <c r="R45" s="45">
        <v>5.97</v>
      </c>
      <c r="S45" s="45">
        <v>5.45</v>
      </c>
      <c r="T45" s="45">
        <v>4.9800000000000004</v>
      </c>
      <c r="U45" s="45">
        <v>4.57</v>
      </c>
      <c r="V45" s="45">
        <v>4.1900000000000004</v>
      </c>
      <c r="W45" s="45">
        <v>3.85</v>
      </c>
      <c r="X45" s="45">
        <v>3.54</v>
      </c>
      <c r="Y45" s="45">
        <v>3.26</v>
      </c>
      <c r="Z45" s="45">
        <v>3.01</v>
      </c>
      <c r="AA45" s="45">
        <v>2.78</v>
      </c>
      <c r="AB45" s="45">
        <v>2.57</v>
      </c>
      <c r="AC45" s="45">
        <v>2.37</v>
      </c>
      <c r="AD45" s="45">
        <v>2.2000000000000002</v>
      </c>
      <c r="AE45" s="45">
        <v>2.04</v>
      </c>
      <c r="AF45" s="45">
        <v>1.89</v>
      </c>
      <c r="AG45" s="45">
        <v>1.75</v>
      </c>
      <c r="AH45" s="45">
        <v>1.62</v>
      </c>
      <c r="AI45" s="45">
        <v>1.5</v>
      </c>
      <c r="AJ45" s="45">
        <v>1.4</v>
      </c>
      <c r="AK45" s="45">
        <v>1.3</v>
      </c>
      <c r="AL45" s="45">
        <v>1.2</v>
      </c>
      <c r="AM45" s="45">
        <v>1.1200000000000001</v>
      </c>
      <c r="AN45" s="45">
        <v>1.03</v>
      </c>
      <c r="AO45" s="45">
        <v>0.96</v>
      </c>
      <c r="AP45" s="45">
        <v>0.89</v>
      </c>
      <c r="AQ45" s="45">
        <v>0.82</v>
      </c>
      <c r="AR45" s="45">
        <v>0.76</v>
      </c>
      <c r="AS45" s="45">
        <v>0.7</v>
      </c>
      <c r="AT45" s="45">
        <v>0.65</v>
      </c>
      <c r="AU45" s="45">
        <v>0.6</v>
      </c>
    </row>
    <row r="46" spans="1:47" x14ac:dyDescent="0.25">
      <c r="A46" s="43">
        <v>41</v>
      </c>
      <c r="B46" s="45">
        <v>30</v>
      </c>
      <c r="C46" s="45">
        <v>29.77</v>
      </c>
      <c r="D46" s="45">
        <v>27.68</v>
      </c>
      <c r="E46" s="45">
        <v>24.81</v>
      </c>
      <c r="F46" s="45">
        <v>22.22</v>
      </c>
      <c r="G46" s="45">
        <v>19.91</v>
      </c>
      <c r="H46" s="45">
        <v>17.84</v>
      </c>
      <c r="I46" s="45">
        <v>15.99</v>
      </c>
      <c r="J46" s="45">
        <v>14.35</v>
      </c>
      <c r="K46" s="45">
        <v>12.89</v>
      </c>
      <c r="L46" s="45">
        <v>11.59</v>
      </c>
      <c r="M46" s="45">
        <v>10.44</v>
      </c>
      <c r="N46" s="45">
        <v>9.42</v>
      </c>
      <c r="O46" s="45">
        <v>8.51</v>
      </c>
      <c r="P46" s="45">
        <v>7.71</v>
      </c>
      <c r="Q46" s="45">
        <v>6.99</v>
      </c>
      <c r="R46" s="45">
        <v>6.36</v>
      </c>
      <c r="S46" s="45">
        <v>5.79</v>
      </c>
      <c r="T46" s="45">
        <v>5.28</v>
      </c>
      <c r="U46" s="45">
        <v>4.83</v>
      </c>
      <c r="V46" s="45">
        <v>4.42</v>
      </c>
      <c r="W46" s="45">
        <v>4.05</v>
      </c>
      <c r="X46" s="45">
        <v>3.72</v>
      </c>
      <c r="Y46" s="45">
        <v>3.42</v>
      </c>
      <c r="Z46" s="45">
        <v>3.15</v>
      </c>
      <c r="AA46" s="45">
        <v>2.9</v>
      </c>
      <c r="AB46" s="45">
        <v>2.68</v>
      </c>
      <c r="AC46" s="45">
        <v>2.4700000000000002</v>
      </c>
      <c r="AD46" s="45">
        <v>2.2799999999999998</v>
      </c>
      <c r="AE46" s="45">
        <v>2.11</v>
      </c>
      <c r="AF46" s="45">
        <v>1.95</v>
      </c>
      <c r="AG46" s="45">
        <v>1.81</v>
      </c>
      <c r="AH46" s="45">
        <v>1.68</v>
      </c>
      <c r="AI46" s="45">
        <v>1.55</v>
      </c>
      <c r="AJ46" s="45">
        <v>1.44</v>
      </c>
      <c r="AK46" s="45">
        <v>1.34</v>
      </c>
      <c r="AL46" s="45">
        <v>1.24</v>
      </c>
      <c r="AM46" s="45">
        <v>1.1499999999999999</v>
      </c>
      <c r="AN46" s="45">
        <v>1.06</v>
      </c>
      <c r="AO46" s="45">
        <v>0.98</v>
      </c>
      <c r="AP46" s="45">
        <v>0.91</v>
      </c>
      <c r="AQ46" s="45">
        <v>0.84</v>
      </c>
      <c r="AR46" s="45">
        <v>0.78</v>
      </c>
      <c r="AS46" s="45">
        <v>0.72</v>
      </c>
      <c r="AT46" s="45">
        <v>0.66</v>
      </c>
      <c r="AU46" s="45">
        <v>0.61</v>
      </c>
    </row>
    <row r="47" spans="1:47" x14ac:dyDescent="0.25">
      <c r="A47" s="43">
        <v>42</v>
      </c>
      <c r="B47" s="45">
        <v>30</v>
      </c>
      <c r="C47" s="45">
        <v>30</v>
      </c>
      <c r="D47" s="45">
        <v>29.44</v>
      </c>
      <c r="E47" s="45">
        <v>27.04</v>
      </c>
      <c r="F47" s="45">
        <v>24.22</v>
      </c>
      <c r="G47" s="45">
        <v>21.68</v>
      </c>
      <c r="H47" s="45">
        <v>19.41</v>
      </c>
      <c r="I47" s="45">
        <v>17.39</v>
      </c>
      <c r="J47" s="45">
        <v>15.58</v>
      </c>
      <c r="K47" s="45">
        <v>13.97</v>
      </c>
      <c r="L47" s="45">
        <v>12.54</v>
      </c>
      <c r="M47" s="45">
        <v>11.27</v>
      </c>
      <c r="N47" s="45">
        <v>10.15</v>
      </c>
      <c r="O47" s="45">
        <v>9.15</v>
      </c>
      <c r="P47" s="45">
        <v>8.27</v>
      </c>
      <c r="Q47" s="45">
        <v>7.48</v>
      </c>
      <c r="R47" s="45">
        <v>6.78</v>
      </c>
      <c r="S47" s="45">
        <v>6.16</v>
      </c>
      <c r="T47" s="45">
        <v>5.61</v>
      </c>
      <c r="U47" s="45">
        <v>5.1100000000000003</v>
      </c>
      <c r="V47" s="45">
        <v>4.67</v>
      </c>
      <c r="W47" s="45">
        <v>4.2699999999999996</v>
      </c>
      <c r="X47" s="45">
        <v>3.91</v>
      </c>
      <c r="Y47" s="45">
        <v>3.59</v>
      </c>
      <c r="Z47" s="45">
        <v>3.3</v>
      </c>
      <c r="AA47" s="45">
        <v>3.03</v>
      </c>
      <c r="AB47" s="45">
        <v>2.79</v>
      </c>
      <c r="AC47" s="45">
        <v>2.58</v>
      </c>
      <c r="AD47" s="45">
        <v>2.38</v>
      </c>
      <c r="AE47" s="45">
        <v>2.2000000000000002</v>
      </c>
      <c r="AF47" s="45">
        <v>2.0299999999999998</v>
      </c>
      <c r="AG47" s="45">
        <v>1.88</v>
      </c>
      <c r="AH47" s="45">
        <v>1.74</v>
      </c>
      <c r="AI47" s="45">
        <v>1.61</v>
      </c>
      <c r="AJ47" s="45">
        <v>1.49</v>
      </c>
      <c r="AK47" s="45">
        <v>1.38</v>
      </c>
      <c r="AL47" s="45">
        <v>1.27</v>
      </c>
      <c r="AM47" s="45">
        <v>1.18</v>
      </c>
      <c r="AN47" s="45">
        <v>1.0900000000000001</v>
      </c>
      <c r="AO47" s="45">
        <v>1.01</v>
      </c>
      <c r="AP47" s="45">
        <v>0.93</v>
      </c>
      <c r="AQ47" s="45">
        <v>0.86</v>
      </c>
      <c r="AR47" s="45">
        <v>0.8</v>
      </c>
      <c r="AS47" s="45">
        <v>0.74</v>
      </c>
      <c r="AT47" s="45">
        <v>0.68</v>
      </c>
      <c r="AU47" s="45">
        <v>0.63</v>
      </c>
    </row>
    <row r="48" spans="1:47" x14ac:dyDescent="0.25">
      <c r="A48" s="43">
        <v>43</v>
      </c>
      <c r="B48" s="45">
        <v>30</v>
      </c>
      <c r="C48" s="45">
        <v>30</v>
      </c>
      <c r="D48" s="45">
        <v>30</v>
      </c>
      <c r="E48" s="45">
        <v>29.11</v>
      </c>
      <c r="F48" s="45">
        <v>26.41</v>
      </c>
      <c r="G48" s="45">
        <v>23.64</v>
      </c>
      <c r="H48" s="45">
        <v>21.16</v>
      </c>
      <c r="I48" s="45">
        <v>18.93</v>
      </c>
      <c r="J48" s="45">
        <v>16.940000000000001</v>
      </c>
      <c r="K48" s="45">
        <v>15.17</v>
      </c>
      <c r="L48" s="45">
        <v>13.6</v>
      </c>
      <c r="M48" s="45">
        <v>12.2</v>
      </c>
      <c r="N48" s="45">
        <v>10.96</v>
      </c>
      <c r="O48" s="45">
        <v>9.86</v>
      </c>
      <c r="P48" s="45">
        <v>8.89</v>
      </c>
      <c r="Q48" s="45">
        <v>8.02</v>
      </c>
      <c r="R48" s="45">
        <v>7.26</v>
      </c>
      <c r="S48" s="45">
        <v>6.58</v>
      </c>
      <c r="T48" s="45">
        <v>5.97</v>
      </c>
      <c r="U48" s="45">
        <v>5.43</v>
      </c>
      <c r="V48" s="45">
        <v>4.95</v>
      </c>
      <c r="W48" s="45">
        <v>4.5199999999999996</v>
      </c>
      <c r="X48" s="45">
        <v>4.13</v>
      </c>
      <c r="Y48" s="45">
        <v>3.78</v>
      </c>
      <c r="Z48" s="45">
        <v>3.47</v>
      </c>
      <c r="AA48" s="45">
        <v>3.18</v>
      </c>
      <c r="AB48" s="45">
        <v>2.92</v>
      </c>
      <c r="AC48" s="45">
        <v>2.69</v>
      </c>
      <c r="AD48" s="45">
        <v>2.48</v>
      </c>
      <c r="AE48" s="45">
        <v>2.29</v>
      </c>
      <c r="AF48" s="45">
        <v>2.11</v>
      </c>
      <c r="AG48" s="45">
        <v>1.95</v>
      </c>
      <c r="AH48" s="45">
        <v>1.8</v>
      </c>
      <c r="AI48" s="45">
        <v>1.66</v>
      </c>
      <c r="AJ48" s="45">
        <v>1.54</v>
      </c>
      <c r="AK48" s="45">
        <v>1.42</v>
      </c>
      <c r="AL48" s="45">
        <v>1.32</v>
      </c>
      <c r="AM48" s="45">
        <v>1.22</v>
      </c>
      <c r="AN48" s="45">
        <v>1.1200000000000001</v>
      </c>
      <c r="AO48" s="45">
        <v>1.04</v>
      </c>
      <c r="AP48" s="45">
        <v>0.96</v>
      </c>
      <c r="AQ48" s="45">
        <v>0.89</v>
      </c>
      <c r="AR48" s="45">
        <v>0.82</v>
      </c>
      <c r="AS48" s="45">
        <v>0.76</v>
      </c>
      <c r="AT48" s="45">
        <v>0.7</v>
      </c>
      <c r="AU48" s="45">
        <v>0.64</v>
      </c>
    </row>
    <row r="49" spans="1:47" x14ac:dyDescent="0.25">
      <c r="A49" s="43">
        <v>44</v>
      </c>
      <c r="B49" s="45">
        <v>30</v>
      </c>
      <c r="C49" s="45">
        <v>30</v>
      </c>
      <c r="D49" s="45">
        <v>30</v>
      </c>
      <c r="E49" s="45">
        <v>30</v>
      </c>
      <c r="F49" s="45">
        <v>28.78</v>
      </c>
      <c r="G49" s="45">
        <v>25.8</v>
      </c>
      <c r="H49" s="45">
        <v>23.08</v>
      </c>
      <c r="I49" s="45">
        <v>20.64</v>
      </c>
      <c r="J49" s="45">
        <v>18.45</v>
      </c>
      <c r="K49" s="45">
        <v>16.510000000000002</v>
      </c>
      <c r="L49" s="45">
        <v>14.77</v>
      </c>
      <c r="M49" s="45">
        <v>13.23</v>
      </c>
      <c r="N49" s="45">
        <v>11.86</v>
      </c>
      <c r="O49" s="45">
        <v>10.65</v>
      </c>
      <c r="P49" s="45">
        <v>9.58</v>
      </c>
      <c r="Q49" s="45">
        <v>8.6300000000000008</v>
      </c>
      <c r="R49" s="45">
        <v>7.78</v>
      </c>
      <c r="S49" s="45">
        <v>7.04</v>
      </c>
      <c r="T49" s="45">
        <v>6.37</v>
      </c>
      <c r="U49" s="45">
        <v>5.78</v>
      </c>
      <c r="V49" s="45">
        <v>5.26</v>
      </c>
      <c r="W49" s="45">
        <v>4.79</v>
      </c>
      <c r="X49" s="45">
        <v>4.3600000000000003</v>
      </c>
      <c r="Y49" s="45">
        <v>3.99</v>
      </c>
      <c r="Z49" s="45">
        <v>3.65</v>
      </c>
      <c r="AA49" s="45">
        <v>3.34</v>
      </c>
      <c r="AB49" s="45">
        <v>3.07</v>
      </c>
      <c r="AC49" s="45">
        <v>2.82</v>
      </c>
      <c r="AD49" s="45">
        <v>2.59</v>
      </c>
      <c r="AE49" s="45">
        <v>2.38</v>
      </c>
      <c r="AF49" s="45">
        <v>2.2000000000000002</v>
      </c>
      <c r="AG49" s="45">
        <v>2.02</v>
      </c>
      <c r="AH49" s="45">
        <v>1.87</v>
      </c>
      <c r="AI49" s="45">
        <v>1.72</v>
      </c>
      <c r="AJ49" s="45">
        <v>1.59</v>
      </c>
      <c r="AK49" s="45">
        <v>1.47</v>
      </c>
      <c r="AL49" s="45">
        <v>1.36</v>
      </c>
      <c r="AM49" s="45">
        <v>1.26</v>
      </c>
      <c r="AN49" s="45">
        <v>1.1599999999999999</v>
      </c>
      <c r="AO49" s="45">
        <v>1.07</v>
      </c>
      <c r="AP49" s="45">
        <v>0.99</v>
      </c>
      <c r="AQ49" s="45">
        <v>0.91</v>
      </c>
      <c r="AR49" s="45">
        <v>0.84</v>
      </c>
      <c r="AS49" s="45">
        <v>0.78</v>
      </c>
      <c r="AT49" s="45">
        <v>0.71</v>
      </c>
      <c r="AU49" s="45">
        <v>0.66</v>
      </c>
    </row>
    <row r="50" spans="1:47" x14ac:dyDescent="0.25">
      <c r="A50" s="43">
        <v>45</v>
      </c>
      <c r="B50" s="45">
        <v>30</v>
      </c>
      <c r="C50" s="45">
        <v>30</v>
      </c>
      <c r="D50" s="45">
        <v>30</v>
      </c>
      <c r="E50" s="45">
        <v>30</v>
      </c>
      <c r="F50" s="45">
        <v>30</v>
      </c>
      <c r="G50" s="45">
        <v>28.16</v>
      </c>
      <c r="H50" s="45">
        <v>25.19</v>
      </c>
      <c r="I50" s="45">
        <v>22.52</v>
      </c>
      <c r="J50" s="45">
        <v>20.13</v>
      </c>
      <c r="K50" s="45">
        <v>17.98</v>
      </c>
      <c r="L50" s="45">
        <v>16.079999999999998</v>
      </c>
      <c r="M50" s="45">
        <v>14.38</v>
      </c>
      <c r="N50" s="45">
        <v>12.87</v>
      </c>
      <c r="O50" s="45">
        <v>11.53</v>
      </c>
      <c r="P50" s="45">
        <v>10.35</v>
      </c>
      <c r="Q50" s="45">
        <v>9.3000000000000007</v>
      </c>
      <c r="R50" s="45">
        <v>8.3699999999999992</v>
      </c>
      <c r="S50" s="45">
        <v>7.55</v>
      </c>
      <c r="T50" s="45">
        <v>6.82</v>
      </c>
      <c r="U50" s="45">
        <v>6.17</v>
      </c>
      <c r="V50" s="45">
        <v>5.6</v>
      </c>
      <c r="W50" s="45">
        <v>5.08</v>
      </c>
      <c r="X50" s="45">
        <v>4.63</v>
      </c>
      <c r="Y50" s="45">
        <v>4.22</v>
      </c>
      <c r="Z50" s="45">
        <v>3.85</v>
      </c>
      <c r="AA50" s="45">
        <v>3.52</v>
      </c>
      <c r="AB50" s="45">
        <v>3.22</v>
      </c>
      <c r="AC50" s="45">
        <v>2.95</v>
      </c>
      <c r="AD50" s="45">
        <v>2.71</v>
      </c>
      <c r="AE50" s="45">
        <v>2.4900000000000002</v>
      </c>
      <c r="AF50" s="45">
        <v>2.29</v>
      </c>
      <c r="AG50" s="45">
        <v>2.11</v>
      </c>
      <c r="AH50" s="45">
        <v>1.94</v>
      </c>
      <c r="AI50" s="45">
        <v>1.79</v>
      </c>
      <c r="AJ50" s="45">
        <v>1.65</v>
      </c>
      <c r="AK50" s="45">
        <v>1.52</v>
      </c>
      <c r="AL50" s="45">
        <v>1.41</v>
      </c>
      <c r="AM50" s="45">
        <v>1.3</v>
      </c>
      <c r="AN50" s="45">
        <v>1.2</v>
      </c>
      <c r="AO50" s="45">
        <v>1.1000000000000001</v>
      </c>
      <c r="AP50" s="45">
        <v>1.02</v>
      </c>
      <c r="AQ50" s="45">
        <v>0.94</v>
      </c>
      <c r="AR50" s="45">
        <v>0.86</v>
      </c>
      <c r="AS50" s="45">
        <v>0.8</v>
      </c>
      <c r="AT50" s="45">
        <v>0.73</v>
      </c>
      <c r="AU50" s="45">
        <v>0.67</v>
      </c>
    </row>
    <row r="51" spans="1:47" x14ac:dyDescent="0.25">
      <c r="A51" s="43">
        <v>46</v>
      </c>
      <c r="B51" s="45">
        <v>30</v>
      </c>
      <c r="C51" s="45">
        <v>30</v>
      </c>
      <c r="D51" s="45">
        <v>30</v>
      </c>
      <c r="E51" s="45">
        <v>30</v>
      </c>
      <c r="F51" s="45">
        <v>30</v>
      </c>
      <c r="G51" s="45">
        <v>29.7</v>
      </c>
      <c r="H51" s="45">
        <v>27.52</v>
      </c>
      <c r="I51" s="45">
        <v>24.6</v>
      </c>
      <c r="J51" s="45">
        <v>21.97</v>
      </c>
      <c r="K51" s="45">
        <v>19.62</v>
      </c>
      <c r="L51" s="45">
        <v>17.52</v>
      </c>
      <c r="M51" s="45">
        <v>15.65</v>
      </c>
      <c r="N51" s="45">
        <v>13.99</v>
      </c>
      <c r="O51" s="45">
        <v>12.51</v>
      </c>
      <c r="P51" s="45">
        <v>11.21</v>
      </c>
      <c r="Q51" s="45">
        <v>10.050000000000001</v>
      </c>
      <c r="R51" s="45">
        <v>9.0299999999999994</v>
      </c>
      <c r="S51" s="45">
        <v>8.1199999999999992</v>
      </c>
      <c r="T51" s="45">
        <v>7.32</v>
      </c>
      <c r="U51" s="45">
        <v>6.61</v>
      </c>
      <c r="V51" s="45">
        <v>5.98</v>
      </c>
      <c r="W51" s="45">
        <v>5.42</v>
      </c>
      <c r="X51" s="45">
        <v>4.92</v>
      </c>
      <c r="Y51" s="45">
        <v>4.47</v>
      </c>
      <c r="Z51" s="45">
        <v>4.07</v>
      </c>
      <c r="AA51" s="45">
        <v>3.71</v>
      </c>
      <c r="AB51" s="45">
        <v>3.39</v>
      </c>
      <c r="AC51" s="45">
        <v>3.1</v>
      </c>
      <c r="AD51" s="45">
        <v>2.84</v>
      </c>
      <c r="AE51" s="45">
        <v>2.61</v>
      </c>
      <c r="AF51" s="45">
        <v>2.39</v>
      </c>
      <c r="AG51" s="45">
        <v>2.2000000000000002</v>
      </c>
      <c r="AH51" s="45">
        <v>2.02</v>
      </c>
      <c r="AI51" s="45">
        <v>1.86</v>
      </c>
      <c r="AJ51" s="45">
        <v>1.71</v>
      </c>
      <c r="AK51" s="45">
        <v>1.58</v>
      </c>
      <c r="AL51" s="45">
        <v>1.45</v>
      </c>
      <c r="AM51" s="45">
        <v>1.34</v>
      </c>
      <c r="AN51" s="45">
        <v>1.24</v>
      </c>
      <c r="AO51" s="45">
        <v>1.1399999999999999</v>
      </c>
      <c r="AP51" s="45">
        <v>1.05</v>
      </c>
      <c r="AQ51" s="45">
        <v>0.97</v>
      </c>
      <c r="AR51" s="45">
        <v>0.89</v>
      </c>
      <c r="AS51" s="45">
        <v>0.82</v>
      </c>
      <c r="AT51" s="45">
        <v>0.75</v>
      </c>
      <c r="AU51" s="45">
        <v>0.69</v>
      </c>
    </row>
    <row r="52" spans="1:47" x14ac:dyDescent="0.25">
      <c r="A52" s="43">
        <v>47</v>
      </c>
      <c r="B52" s="45">
        <v>30</v>
      </c>
      <c r="C52" s="45">
        <v>30</v>
      </c>
      <c r="D52" s="45">
        <v>30</v>
      </c>
      <c r="E52" s="45">
        <v>30</v>
      </c>
      <c r="F52" s="45">
        <v>30</v>
      </c>
      <c r="G52" s="45">
        <v>30</v>
      </c>
      <c r="H52" s="45">
        <v>29.37</v>
      </c>
      <c r="I52" s="45">
        <v>26.88</v>
      </c>
      <c r="J52" s="45">
        <v>24.01</v>
      </c>
      <c r="K52" s="45">
        <v>21.43</v>
      </c>
      <c r="L52" s="45">
        <v>19.13</v>
      </c>
      <c r="M52" s="45">
        <v>17.07</v>
      </c>
      <c r="N52" s="45">
        <v>15.23</v>
      </c>
      <c r="O52" s="45">
        <v>13.61</v>
      </c>
      <c r="P52" s="45">
        <v>12.16</v>
      </c>
      <c r="Q52" s="45">
        <v>10.89</v>
      </c>
      <c r="R52" s="45">
        <v>9.76</v>
      </c>
      <c r="S52" s="45">
        <v>8.76</v>
      </c>
      <c r="T52" s="45">
        <v>7.88</v>
      </c>
      <c r="U52" s="45">
        <v>7.09</v>
      </c>
      <c r="V52" s="45">
        <v>6.4</v>
      </c>
      <c r="W52" s="45">
        <v>5.78</v>
      </c>
      <c r="X52" s="45">
        <v>5.24</v>
      </c>
      <c r="Y52" s="45">
        <v>4.75</v>
      </c>
      <c r="Z52" s="45">
        <v>4.32</v>
      </c>
      <c r="AA52" s="45">
        <v>3.93</v>
      </c>
      <c r="AB52" s="45">
        <v>3.58</v>
      </c>
      <c r="AC52" s="45">
        <v>3.27</v>
      </c>
      <c r="AD52" s="45">
        <v>2.99</v>
      </c>
      <c r="AE52" s="45">
        <v>2.73</v>
      </c>
      <c r="AF52" s="45">
        <v>2.5</v>
      </c>
      <c r="AG52" s="45">
        <v>2.2999999999999998</v>
      </c>
      <c r="AH52" s="45">
        <v>2.11</v>
      </c>
      <c r="AI52" s="45">
        <v>1.94</v>
      </c>
      <c r="AJ52" s="45">
        <v>1.78</v>
      </c>
      <c r="AK52" s="45">
        <v>1.64</v>
      </c>
      <c r="AL52" s="45">
        <v>1.51</v>
      </c>
      <c r="AM52" s="45">
        <v>1.39</v>
      </c>
      <c r="AN52" s="45">
        <v>1.28</v>
      </c>
      <c r="AO52" s="45">
        <v>1.18</v>
      </c>
      <c r="AP52" s="45">
        <v>1.08</v>
      </c>
      <c r="AQ52" s="45">
        <v>1</v>
      </c>
      <c r="AR52" s="45">
        <v>0.92</v>
      </c>
      <c r="AS52" s="45">
        <v>0.84</v>
      </c>
      <c r="AT52" s="45">
        <v>0.77</v>
      </c>
      <c r="AU52" s="45">
        <v>0.71</v>
      </c>
    </row>
    <row r="53" spans="1:47" x14ac:dyDescent="0.25">
      <c r="A53" s="43">
        <v>48</v>
      </c>
      <c r="B53" s="45">
        <v>30</v>
      </c>
      <c r="C53" s="45">
        <v>30</v>
      </c>
      <c r="D53" s="45">
        <v>30</v>
      </c>
      <c r="E53" s="45">
        <v>30</v>
      </c>
      <c r="F53" s="45">
        <v>30</v>
      </c>
      <c r="G53" s="45">
        <v>30</v>
      </c>
      <c r="H53" s="45">
        <v>30</v>
      </c>
      <c r="I53" s="45">
        <v>29.04</v>
      </c>
      <c r="J53" s="45">
        <v>26.26</v>
      </c>
      <c r="K53" s="45">
        <v>23.43</v>
      </c>
      <c r="L53" s="45">
        <v>20.9</v>
      </c>
      <c r="M53" s="45">
        <v>18.64</v>
      </c>
      <c r="N53" s="45">
        <v>16.62</v>
      </c>
      <c r="O53" s="45">
        <v>14.82</v>
      </c>
      <c r="P53" s="45">
        <v>13.23</v>
      </c>
      <c r="Q53" s="45">
        <v>11.82</v>
      </c>
      <c r="R53" s="45">
        <v>10.57</v>
      </c>
      <c r="S53" s="45">
        <v>9.4700000000000006</v>
      </c>
      <c r="T53" s="45">
        <v>8.5</v>
      </c>
      <c r="U53" s="45">
        <v>7.63</v>
      </c>
      <c r="V53" s="45">
        <v>6.87</v>
      </c>
      <c r="W53" s="45">
        <v>6.19</v>
      </c>
      <c r="X53" s="45">
        <v>5.59</v>
      </c>
      <c r="Y53" s="45">
        <v>5.0599999999999996</v>
      </c>
      <c r="Z53" s="45">
        <v>4.59</v>
      </c>
      <c r="AA53" s="45">
        <v>4.16</v>
      </c>
      <c r="AB53" s="45">
        <v>3.79</v>
      </c>
      <c r="AC53" s="45">
        <v>3.45</v>
      </c>
      <c r="AD53" s="45">
        <v>3.15</v>
      </c>
      <c r="AE53" s="45">
        <v>2.87</v>
      </c>
      <c r="AF53" s="45">
        <v>2.63</v>
      </c>
      <c r="AG53" s="45">
        <v>2.41</v>
      </c>
      <c r="AH53" s="45">
        <v>2.2000000000000002</v>
      </c>
      <c r="AI53" s="45">
        <v>2.02</v>
      </c>
      <c r="AJ53" s="45">
        <v>1.86</v>
      </c>
      <c r="AK53" s="45">
        <v>1.71</v>
      </c>
      <c r="AL53" s="45">
        <v>1.57</v>
      </c>
      <c r="AM53" s="45">
        <v>1.44</v>
      </c>
      <c r="AN53" s="45">
        <v>1.32</v>
      </c>
      <c r="AO53" s="45">
        <v>1.22</v>
      </c>
      <c r="AP53" s="45">
        <v>1.1200000000000001</v>
      </c>
      <c r="AQ53" s="45">
        <v>1.03</v>
      </c>
      <c r="AR53" s="45">
        <v>0.94</v>
      </c>
      <c r="AS53" s="45">
        <v>0.87</v>
      </c>
      <c r="AT53" s="45">
        <v>0.8</v>
      </c>
      <c r="AU53" s="45">
        <v>0.73</v>
      </c>
    </row>
    <row r="54" spans="1:47" x14ac:dyDescent="0.25">
      <c r="A54" s="43">
        <v>49</v>
      </c>
      <c r="B54" s="45">
        <v>30</v>
      </c>
      <c r="C54" s="45">
        <v>30</v>
      </c>
      <c r="D54" s="45">
        <v>30</v>
      </c>
      <c r="E54" s="45">
        <v>30</v>
      </c>
      <c r="F54" s="45">
        <v>30</v>
      </c>
      <c r="G54" s="45">
        <v>30</v>
      </c>
      <c r="H54" s="45">
        <v>30</v>
      </c>
      <c r="I54" s="45">
        <v>30</v>
      </c>
      <c r="J54" s="45">
        <v>28.72</v>
      </c>
      <c r="K54" s="45">
        <v>25.64</v>
      </c>
      <c r="L54" s="45">
        <v>22.86</v>
      </c>
      <c r="M54" s="45">
        <v>20.38</v>
      </c>
      <c r="N54" s="45">
        <v>18.16</v>
      </c>
      <c r="O54" s="45">
        <v>16.18</v>
      </c>
      <c r="P54" s="45">
        <v>14.42</v>
      </c>
      <c r="Q54" s="45">
        <v>12.86</v>
      </c>
      <c r="R54" s="45">
        <v>11.48</v>
      </c>
      <c r="S54" s="45">
        <v>10.27</v>
      </c>
      <c r="T54" s="45">
        <v>9.19</v>
      </c>
      <c r="U54" s="45">
        <v>8.24</v>
      </c>
      <c r="V54" s="45">
        <v>7.4</v>
      </c>
      <c r="W54" s="45">
        <v>6.65</v>
      </c>
      <c r="X54" s="45">
        <v>5.99</v>
      </c>
      <c r="Y54" s="45">
        <v>5.41</v>
      </c>
      <c r="Z54" s="45">
        <v>4.8899999999999997</v>
      </c>
      <c r="AA54" s="45">
        <v>4.43</v>
      </c>
      <c r="AB54" s="45">
        <v>4.0199999999999996</v>
      </c>
      <c r="AC54" s="45">
        <v>3.65</v>
      </c>
      <c r="AD54" s="45">
        <v>3.32</v>
      </c>
      <c r="AE54" s="45">
        <v>3.03</v>
      </c>
      <c r="AF54" s="45">
        <v>2.76</v>
      </c>
      <c r="AG54" s="45">
        <v>2.52</v>
      </c>
      <c r="AH54" s="45">
        <v>2.31</v>
      </c>
      <c r="AI54" s="45">
        <v>2.11</v>
      </c>
      <c r="AJ54" s="45">
        <v>1.94</v>
      </c>
      <c r="AK54" s="45">
        <v>1.78</v>
      </c>
      <c r="AL54" s="45">
        <v>1.63</v>
      </c>
      <c r="AM54" s="45">
        <v>1.5</v>
      </c>
      <c r="AN54" s="45">
        <v>1.37</v>
      </c>
      <c r="AO54" s="45">
        <v>1.26</v>
      </c>
      <c r="AP54" s="45">
        <v>1.1599999999999999</v>
      </c>
      <c r="AQ54" s="45">
        <v>1.06</v>
      </c>
      <c r="AR54" s="45">
        <v>0.97</v>
      </c>
      <c r="AS54" s="45">
        <v>0.89</v>
      </c>
      <c r="AT54" s="45">
        <v>0.82</v>
      </c>
      <c r="AU54" s="45">
        <v>0.75</v>
      </c>
    </row>
    <row r="55" spans="1:47" x14ac:dyDescent="0.25">
      <c r="A55" s="43">
        <v>50</v>
      </c>
      <c r="B55" s="45">
        <v>30</v>
      </c>
      <c r="C55" s="45">
        <v>30</v>
      </c>
      <c r="D55" s="45">
        <v>30</v>
      </c>
      <c r="E55" s="45">
        <v>30</v>
      </c>
      <c r="F55" s="45">
        <v>30</v>
      </c>
      <c r="G55" s="45">
        <v>30</v>
      </c>
      <c r="H55" s="45">
        <v>30</v>
      </c>
      <c r="I55" s="45">
        <v>30</v>
      </c>
      <c r="J55" s="45">
        <v>30</v>
      </c>
      <c r="K55" s="45">
        <v>28.07</v>
      </c>
      <c r="L55" s="45">
        <v>25.03</v>
      </c>
      <c r="M55" s="45">
        <v>22.3</v>
      </c>
      <c r="N55" s="45">
        <v>19.86</v>
      </c>
      <c r="O55" s="45">
        <v>17.68</v>
      </c>
      <c r="P55" s="45">
        <v>15.74</v>
      </c>
      <c r="Q55" s="45">
        <v>14.02</v>
      </c>
      <c r="R55" s="45">
        <v>12.5</v>
      </c>
      <c r="S55" s="45">
        <v>11.15</v>
      </c>
      <c r="T55" s="45">
        <v>9.9600000000000009</v>
      </c>
      <c r="U55" s="45">
        <v>8.91</v>
      </c>
      <c r="V55" s="45">
        <v>7.98</v>
      </c>
      <c r="W55" s="45">
        <v>7.16</v>
      </c>
      <c r="X55" s="45">
        <v>6.44</v>
      </c>
      <c r="Y55" s="45">
        <v>5.79</v>
      </c>
      <c r="Z55" s="45">
        <v>5.23</v>
      </c>
      <c r="AA55" s="45">
        <v>4.72</v>
      </c>
      <c r="AB55" s="45">
        <v>4.2699999999999996</v>
      </c>
      <c r="AC55" s="45">
        <v>3.87</v>
      </c>
      <c r="AD55" s="45">
        <v>3.52</v>
      </c>
      <c r="AE55" s="45">
        <v>3.2</v>
      </c>
      <c r="AF55" s="45">
        <v>2.91</v>
      </c>
      <c r="AG55" s="45">
        <v>2.65</v>
      </c>
      <c r="AH55" s="45">
        <v>2.42</v>
      </c>
      <c r="AI55" s="45">
        <v>2.21</v>
      </c>
      <c r="AJ55" s="45">
        <v>2.0299999999999998</v>
      </c>
      <c r="AK55" s="45">
        <v>1.85</v>
      </c>
      <c r="AL55" s="45">
        <v>1.7</v>
      </c>
      <c r="AM55" s="45">
        <v>1.56</v>
      </c>
      <c r="AN55" s="45">
        <v>1.43</v>
      </c>
      <c r="AO55" s="45">
        <v>1.31</v>
      </c>
      <c r="AP55" s="45">
        <v>1.2</v>
      </c>
      <c r="AQ55" s="45">
        <v>1.1000000000000001</v>
      </c>
      <c r="AR55" s="45">
        <v>1.01</v>
      </c>
      <c r="AS55" s="45">
        <v>0.92</v>
      </c>
      <c r="AT55" s="45">
        <v>0.85</v>
      </c>
      <c r="AU55" s="45">
        <v>0.78</v>
      </c>
    </row>
    <row r="56" spans="1:47" x14ac:dyDescent="0.25">
      <c r="A56" s="43">
        <v>51</v>
      </c>
      <c r="B56" s="45">
        <v>30</v>
      </c>
      <c r="C56" s="45">
        <v>30</v>
      </c>
      <c r="D56" s="45">
        <v>30</v>
      </c>
      <c r="E56" s="45">
        <v>30</v>
      </c>
      <c r="F56" s="45">
        <v>30</v>
      </c>
      <c r="G56" s="45">
        <v>30</v>
      </c>
      <c r="H56" s="45">
        <v>30</v>
      </c>
      <c r="I56" s="45">
        <v>30</v>
      </c>
      <c r="J56" s="45">
        <v>30</v>
      </c>
      <c r="K56" s="45">
        <v>29.67</v>
      </c>
      <c r="L56" s="45">
        <v>27.42</v>
      </c>
      <c r="M56" s="45">
        <v>24.43</v>
      </c>
      <c r="N56" s="45">
        <v>21.75</v>
      </c>
      <c r="O56" s="45">
        <v>19.350000000000001</v>
      </c>
      <c r="P56" s="45">
        <v>17.22</v>
      </c>
      <c r="Q56" s="45">
        <v>15.32</v>
      </c>
      <c r="R56" s="45">
        <v>13.64</v>
      </c>
      <c r="S56" s="45">
        <v>12.15</v>
      </c>
      <c r="T56" s="45">
        <v>10.83</v>
      </c>
      <c r="U56" s="45">
        <v>9.67</v>
      </c>
      <c r="V56" s="45">
        <v>8.64</v>
      </c>
      <c r="W56" s="45">
        <v>7.73</v>
      </c>
      <c r="X56" s="45">
        <v>6.93</v>
      </c>
      <c r="Y56" s="45">
        <v>6.23</v>
      </c>
      <c r="Z56" s="45">
        <v>5.6</v>
      </c>
      <c r="AA56" s="45">
        <v>5.05</v>
      </c>
      <c r="AB56" s="45">
        <v>4.55</v>
      </c>
      <c r="AC56" s="45">
        <v>4.12</v>
      </c>
      <c r="AD56" s="45">
        <v>3.73</v>
      </c>
      <c r="AE56" s="45">
        <v>3.38</v>
      </c>
      <c r="AF56" s="45">
        <v>3.07</v>
      </c>
      <c r="AG56" s="45">
        <v>2.8</v>
      </c>
      <c r="AH56" s="45">
        <v>2.5499999999999998</v>
      </c>
      <c r="AI56" s="45">
        <v>2.3199999999999998</v>
      </c>
      <c r="AJ56" s="45">
        <v>2.12</v>
      </c>
      <c r="AK56" s="45">
        <v>1.94</v>
      </c>
      <c r="AL56" s="45">
        <v>1.77</v>
      </c>
      <c r="AM56" s="45">
        <v>1.62</v>
      </c>
      <c r="AN56" s="45">
        <v>1.48</v>
      </c>
      <c r="AO56" s="45">
        <v>1.36</v>
      </c>
      <c r="AP56" s="45">
        <v>1.24</v>
      </c>
      <c r="AQ56" s="45">
        <v>1.1399999999999999</v>
      </c>
      <c r="AR56" s="45">
        <v>1.04</v>
      </c>
      <c r="AS56" s="45">
        <v>0.95</v>
      </c>
      <c r="AT56" s="45">
        <v>0.87</v>
      </c>
      <c r="AU56" s="45">
        <v>0.8</v>
      </c>
    </row>
    <row r="57" spans="1:47" x14ac:dyDescent="0.25">
      <c r="A57" s="43">
        <v>52</v>
      </c>
      <c r="B57" s="45">
        <v>30</v>
      </c>
      <c r="C57" s="45">
        <v>30</v>
      </c>
      <c r="D57" s="45">
        <v>30</v>
      </c>
      <c r="E57" s="45">
        <v>30</v>
      </c>
      <c r="F57" s="45">
        <v>30</v>
      </c>
      <c r="G57" s="45">
        <v>30</v>
      </c>
      <c r="H57" s="45">
        <v>30</v>
      </c>
      <c r="I57" s="45">
        <v>30</v>
      </c>
      <c r="J57" s="45">
        <v>30</v>
      </c>
      <c r="K57" s="45">
        <v>30</v>
      </c>
      <c r="L57" s="45">
        <v>29.34</v>
      </c>
      <c r="M57" s="45">
        <v>26.78</v>
      </c>
      <c r="N57" s="45">
        <v>23.84</v>
      </c>
      <c r="O57" s="45">
        <v>21.21</v>
      </c>
      <c r="P57" s="45">
        <v>18.850000000000001</v>
      </c>
      <c r="Q57" s="45">
        <v>16.760000000000002</v>
      </c>
      <c r="R57" s="45">
        <v>14.9</v>
      </c>
      <c r="S57" s="45">
        <v>13.26</v>
      </c>
      <c r="T57" s="45">
        <v>11.8</v>
      </c>
      <c r="U57" s="45">
        <v>10.51</v>
      </c>
      <c r="V57" s="45">
        <v>9.3800000000000008</v>
      </c>
      <c r="W57" s="45">
        <v>8.3699999999999992</v>
      </c>
      <c r="X57" s="45">
        <v>7.49</v>
      </c>
      <c r="Y57" s="45">
        <v>6.71</v>
      </c>
      <c r="Z57" s="45">
        <v>6.02</v>
      </c>
      <c r="AA57" s="45">
        <v>5.41</v>
      </c>
      <c r="AB57" s="45">
        <v>4.87</v>
      </c>
      <c r="AC57" s="45">
        <v>4.3899999999999997</v>
      </c>
      <c r="AD57" s="45">
        <v>3.97</v>
      </c>
      <c r="AE57" s="45">
        <v>3.59</v>
      </c>
      <c r="AF57" s="45">
        <v>3.26</v>
      </c>
      <c r="AG57" s="45">
        <v>2.96</v>
      </c>
      <c r="AH57" s="45">
        <v>2.69</v>
      </c>
      <c r="AI57" s="45">
        <v>2.4500000000000002</v>
      </c>
      <c r="AJ57" s="45">
        <v>2.23</v>
      </c>
      <c r="AK57" s="45">
        <v>2.0299999999999998</v>
      </c>
      <c r="AL57" s="45">
        <v>1.85</v>
      </c>
      <c r="AM57" s="45">
        <v>1.69</v>
      </c>
      <c r="AN57" s="45">
        <v>1.55</v>
      </c>
      <c r="AO57" s="45">
        <v>1.41</v>
      </c>
      <c r="AP57" s="45">
        <v>1.29</v>
      </c>
      <c r="AQ57" s="45">
        <v>1.18</v>
      </c>
      <c r="AR57" s="45">
        <v>1.08</v>
      </c>
      <c r="AS57" s="45">
        <v>0.99</v>
      </c>
      <c r="AT57" s="45">
        <v>0.9</v>
      </c>
      <c r="AU57" s="45">
        <v>0.83</v>
      </c>
    </row>
    <row r="58" spans="1:47" x14ac:dyDescent="0.25">
      <c r="A58" s="43">
        <v>53</v>
      </c>
      <c r="B58" s="45">
        <v>30</v>
      </c>
      <c r="C58" s="45">
        <v>30</v>
      </c>
      <c r="D58" s="45">
        <v>30</v>
      </c>
      <c r="E58" s="45">
        <v>30</v>
      </c>
      <c r="F58" s="45">
        <v>30</v>
      </c>
      <c r="G58" s="45">
        <v>30</v>
      </c>
      <c r="H58" s="45">
        <v>30</v>
      </c>
      <c r="I58" s="45">
        <v>30</v>
      </c>
      <c r="J58" s="45">
        <v>30</v>
      </c>
      <c r="K58" s="45">
        <v>30</v>
      </c>
      <c r="L58" s="45">
        <v>30</v>
      </c>
      <c r="M58" s="45">
        <v>29.01</v>
      </c>
      <c r="N58" s="45">
        <v>26.16</v>
      </c>
      <c r="O58" s="45">
        <v>23.27</v>
      </c>
      <c r="P58" s="45">
        <v>20.67</v>
      </c>
      <c r="Q58" s="45">
        <v>18.37</v>
      </c>
      <c r="R58" s="45">
        <v>16.309999999999999</v>
      </c>
      <c r="S58" s="45">
        <v>14.49</v>
      </c>
      <c r="T58" s="45">
        <v>12.88</v>
      </c>
      <c r="U58" s="45">
        <v>11.46</v>
      </c>
      <c r="V58" s="45">
        <v>10.199999999999999</v>
      </c>
      <c r="W58" s="45">
        <v>9.09</v>
      </c>
      <c r="X58" s="45">
        <v>8.11</v>
      </c>
      <c r="Y58" s="45">
        <v>7.25</v>
      </c>
      <c r="Z58" s="45">
        <v>6.49</v>
      </c>
      <c r="AA58" s="45">
        <v>5.81</v>
      </c>
      <c r="AB58" s="45">
        <v>5.22</v>
      </c>
      <c r="AC58" s="45">
        <v>4.7</v>
      </c>
      <c r="AD58" s="45">
        <v>4.2300000000000004</v>
      </c>
      <c r="AE58" s="45">
        <v>3.82</v>
      </c>
      <c r="AF58" s="45">
        <v>3.46</v>
      </c>
      <c r="AG58" s="45">
        <v>3.13</v>
      </c>
      <c r="AH58" s="45">
        <v>2.84</v>
      </c>
      <c r="AI58" s="45">
        <v>2.58</v>
      </c>
      <c r="AJ58" s="45">
        <v>2.34</v>
      </c>
      <c r="AK58" s="45">
        <v>2.13</v>
      </c>
      <c r="AL58" s="45">
        <v>1.94</v>
      </c>
      <c r="AM58" s="45">
        <v>1.77</v>
      </c>
      <c r="AN58" s="45">
        <v>1.62</v>
      </c>
      <c r="AO58" s="45">
        <v>1.48</v>
      </c>
      <c r="AP58" s="45">
        <v>1.35</v>
      </c>
      <c r="AQ58" s="45">
        <v>1.23</v>
      </c>
      <c r="AR58" s="45">
        <v>1.1200000000000001</v>
      </c>
      <c r="AS58" s="45">
        <v>1.02</v>
      </c>
      <c r="AT58" s="45">
        <v>0.94</v>
      </c>
      <c r="AU58" s="45">
        <v>0.85</v>
      </c>
    </row>
    <row r="59" spans="1:47" x14ac:dyDescent="0.25">
      <c r="A59" s="43">
        <v>54</v>
      </c>
      <c r="B59" s="45">
        <v>30</v>
      </c>
      <c r="C59" s="45">
        <v>30</v>
      </c>
      <c r="D59" s="45">
        <v>30</v>
      </c>
      <c r="E59" s="45">
        <v>30</v>
      </c>
      <c r="F59" s="45">
        <v>30</v>
      </c>
      <c r="G59" s="45">
        <v>30</v>
      </c>
      <c r="H59" s="45">
        <v>30</v>
      </c>
      <c r="I59" s="45">
        <v>30</v>
      </c>
      <c r="J59" s="45">
        <v>30</v>
      </c>
      <c r="K59" s="45">
        <v>30</v>
      </c>
      <c r="L59" s="45">
        <v>30</v>
      </c>
      <c r="M59" s="45">
        <v>30</v>
      </c>
      <c r="N59" s="45">
        <v>28.69</v>
      </c>
      <c r="O59" s="45">
        <v>25.54</v>
      </c>
      <c r="P59" s="45">
        <v>22.69</v>
      </c>
      <c r="Q59" s="45">
        <v>20.149999999999999</v>
      </c>
      <c r="R59" s="45">
        <v>17.89</v>
      </c>
      <c r="S59" s="45">
        <v>15.88</v>
      </c>
      <c r="T59" s="45">
        <v>14.09</v>
      </c>
      <c r="U59" s="45">
        <v>12.52</v>
      </c>
      <c r="V59" s="45">
        <v>11.12</v>
      </c>
      <c r="W59" s="45">
        <v>9.89</v>
      </c>
      <c r="X59" s="45">
        <v>8.81</v>
      </c>
      <c r="Y59" s="45">
        <v>7.85</v>
      </c>
      <c r="Z59" s="45">
        <v>7.01</v>
      </c>
      <c r="AA59" s="45">
        <v>6.27</v>
      </c>
      <c r="AB59" s="45">
        <v>5.62</v>
      </c>
      <c r="AC59" s="45">
        <v>5.04</v>
      </c>
      <c r="AD59" s="45">
        <v>4.53</v>
      </c>
      <c r="AE59" s="45">
        <v>4.08</v>
      </c>
      <c r="AF59" s="45">
        <v>3.68</v>
      </c>
      <c r="AG59" s="45">
        <v>3.32</v>
      </c>
      <c r="AH59" s="45">
        <v>3.01</v>
      </c>
      <c r="AI59" s="45">
        <v>2.73</v>
      </c>
      <c r="AJ59" s="45">
        <v>2.4700000000000002</v>
      </c>
      <c r="AK59" s="45">
        <v>2.25</v>
      </c>
      <c r="AL59" s="45">
        <v>2.04</v>
      </c>
      <c r="AM59" s="45">
        <v>1.86</v>
      </c>
      <c r="AN59" s="45">
        <v>1.69</v>
      </c>
      <c r="AO59" s="45">
        <v>1.54</v>
      </c>
      <c r="AP59" s="45">
        <v>1.4</v>
      </c>
      <c r="AQ59" s="45">
        <v>1.28</v>
      </c>
      <c r="AR59" s="45">
        <v>1.17</v>
      </c>
      <c r="AS59" s="45">
        <v>1.06</v>
      </c>
      <c r="AT59" s="45">
        <v>0.97</v>
      </c>
      <c r="AU59" s="45">
        <v>0.88</v>
      </c>
    </row>
    <row r="60" spans="1:47" x14ac:dyDescent="0.25">
      <c r="A60" s="43">
        <v>55</v>
      </c>
      <c r="B60" s="45">
        <v>30</v>
      </c>
      <c r="C60" s="45">
        <v>30</v>
      </c>
      <c r="D60" s="45">
        <v>30</v>
      </c>
      <c r="E60" s="45">
        <v>30</v>
      </c>
      <c r="F60" s="45">
        <v>30</v>
      </c>
      <c r="G60" s="45">
        <v>30</v>
      </c>
      <c r="H60" s="45">
        <v>30</v>
      </c>
      <c r="I60" s="45">
        <v>30</v>
      </c>
      <c r="J60" s="45">
        <v>30</v>
      </c>
      <c r="K60" s="45">
        <v>30</v>
      </c>
      <c r="L60" s="45">
        <v>30</v>
      </c>
      <c r="M60" s="45">
        <v>30</v>
      </c>
      <c r="N60" s="45">
        <v>30</v>
      </c>
      <c r="O60" s="45">
        <v>28.06</v>
      </c>
      <c r="P60" s="45">
        <v>24.93</v>
      </c>
      <c r="Q60" s="45">
        <v>22.14</v>
      </c>
      <c r="R60" s="45">
        <v>19.64</v>
      </c>
      <c r="S60" s="45">
        <v>17.420000000000002</v>
      </c>
      <c r="T60" s="45">
        <v>15.45</v>
      </c>
      <c r="U60" s="45">
        <v>13.7</v>
      </c>
      <c r="V60" s="45">
        <v>12.16</v>
      </c>
      <c r="W60" s="45">
        <v>10.79</v>
      </c>
      <c r="X60" s="45">
        <v>9.59</v>
      </c>
      <c r="Y60" s="45">
        <v>8.5299999999999994</v>
      </c>
      <c r="Z60" s="45">
        <v>7.6</v>
      </c>
      <c r="AA60" s="45">
        <v>6.78</v>
      </c>
      <c r="AB60" s="45">
        <v>6.06</v>
      </c>
      <c r="AC60" s="45">
        <v>5.42</v>
      </c>
      <c r="AD60" s="45">
        <v>4.8600000000000003</v>
      </c>
      <c r="AE60" s="45">
        <v>4.37</v>
      </c>
      <c r="AF60" s="45">
        <v>3.93</v>
      </c>
      <c r="AG60" s="45">
        <v>3.54</v>
      </c>
      <c r="AH60" s="45">
        <v>3.2</v>
      </c>
      <c r="AI60" s="45">
        <v>2.89</v>
      </c>
      <c r="AJ60" s="45">
        <v>2.61</v>
      </c>
      <c r="AK60" s="45">
        <v>2.37</v>
      </c>
      <c r="AL60" s="45">
        <v>2.15</v>
      </c>
      <c r="AM60" s="45">
        <v>1.95</v>
      </c>
      <c r="AN60" s="45">
        <v>1.77</v>
      </c>
      <c r="AO60" s="45">
        <v>1.61</v>
      </c>
      <c r="AP60" s="45">
        <v>1.47</v>
      </c>
      <c r="AQ60" s="45">
        <v>1.34</v>
      </c>
      <c r="AR60" s="45">
        <v>1.22</v>
      </c>
      <c r="AS60" s="45">
        <v>1.1100000000000001</v>
      </c>
      <c r="AT60" s="45">
        <v>1.01</v>
      </c>
      <c r="AU60" s="45">
        <v>0.92</v>
      </c>
    </row>
    <row r="61" spans="1:47" x14ac:dyDescent="0.25">
      <c r="A61" s="43">
        <v>56</v>
      </c>
      <c r="B61" s="45">
        <v>30</v>
      </c>
      <c r="C61" s="45">
        <v>30</v>
      </c>
      <c r="D61" s="45">
        <v>30</v>
      </c>
      <c r="E61" s="45">
        <v>30</v>
      </c>
      <c r="F61" s="45">
        <v>30</v>
      </c>
      <c r="G61" s="45">
        <v>30</v>
      </c>
      <c r="H61" s="45">
        <v>30</v>
      </c>
      <c r="I61" s="45">
        <v>30</v>
      </c>
      <c r="J61" s="45">
        <v>30</v>
      </c>
      <c r="K61" s="45">
        <v>30</v>
      </c>
      <c r="L61" s="45">
        <v>30</v>
      </c>
      <c r="M61" s="45">
        <v>30</v>
      </c>
      <c r="N61" s="45">
        <v>30</v>
      </c>
      <c r="O61" s="45">
        <v>29.69</v>
      </c>
      <c r="P61" s="45">
        <v>27.41</v>
      </c>
      <c r="Q61" s="45">
        <v>24.34</v>
      </c>
      <c r="R61" s="45">
        <v>21.59</v>
      </c>
      <c r="S61" s="45">
        <v>19.14</v>
      </c>
      <c r="T61" s="45">
        <v>16.96</v>
      </c>
      <c r="U61" s="45">
        <v>15.03</v>
      </c>
      <c r="V61" s="45">
        <v>13.32</v>
      </c>
      <c r="W61" s="45">
        <v>11.8</v>
      </c>
      <c r="X61" s="45">
        <v>10.47</v>
      </c>
      <c r="Y61" s="45">
        <v>9.2899999999999991</v>
      </c>
      <c r="Z61" s="45">
        <v>8.26</v>
      </c>
      <c r="AA61" s="45">
        <v>7.35</v>
      </c>
      <c r="AB61" s="45">
        <v>6.55</v>
      </c>
      <c r="AC61" s="45">
        <v>5.85</v>
      </c>
      <c r="AD61" s="45">
        <v>5.23</v>
      </c>
      <c r="AE61" s="45">
        <v>4.6900000000000004</v>
      </c>
      <c r="AF61" s="45">
        <v>4.21</v>
      </c>
      <c r="AG61" s="45">
        <v>3.78</v>
      </c>
      <c r="AH61" s="45">
        <v>3.4</v>
      </c>
      <c r="AI61" s="45">
        <v>3.07</v>
      </c>
      <c r="AJ61" s="45">
        <v>2.77</v>
      </c>
      <c r="AK61" s="45">
        <v>2.5099999999999998</v>
      </c>
      <c r="AL61" s="45">
        <v>2.27</v>
      </c>
      <c r="AM61" s="45">
        <v>2.06</v>
      </c>
      <c r="AN61" s="45">
        <v>1.86</v>
      </c>
      <c r="AO61" s="45">
        <v>1.69</v>
      </c>
      <c r="AP61" s="45">
        <v>1.54</v>
      </c>
      <c r="AQ61" s="45">
        <v>1.4</v>
      </c>
      <c r="AR61" s="45">
        <v>1.27</v>
      </c>
      <c r="AS61" s="45">
        <v>1.1499999999999999</v>
      </c>
      <c r="AT61" s="45">
        <v>1.05</v>
      </c>
      <c r="AU61" s="45">
        <v>0.95</v>
      </c>
    </row>
    <row r="62" spans="1:47" x14ac:dyDescent="0.25">
      <c r="A62" s="43">
        <v>57</v>
      </c>
      <c r="B62" s="45">
        <v>30</v>
      </c>
      <c r="C62" s="45">
        <v>30</v>
      </c>
      <c r="D62" s="45">
        <v>30</v>
      </c>
      <c r="E62" s="45">
        <v>30</v>
      </c>
      <c r="F62" s="45">
        <v>30</v>
      </c>
      <c r="G62" s="45">
        <v>30</v>
      </c>
      <c r="H62" s="45">
        <v>30</v>
      </c>
      <c r="I62" s="45">
        <v>30</v>
      </c>
      <c r="J62" s="45">
        <v>30</v>
      </c>
      <c r="K62" s="45">
        <v>30</v>
      </c>
      <c r="L62" s="45">
        <v>30</v>
      </c>
      <c r="M62" s="45">
        <v>30</v>
      </c>
      <c r="N62" s="45">
        <v>30</v>
      </c>
      <c r="O62" s="45">
        <v>30</v>
      </c>
      <c r="P62" s="45">
        <v>29.36</v>
      </c>
      <c r="Q62" s="45">
        <v>26.78</v>
      </c>
      <c r="R62" s="45">
        <v>23.76</v>
      </c>
      <c r="S62" s="45">
        <v>21.06</v>
      </c>
      <c r="T62" s="45">
        <v>18.649999999999999</v>
      </c>
      <c r="U62" s="45">
        <v>16.510000000000002</v>
      </c>
      <c r="V62" s="45">
        <v>14.61</v>
      </c>
      <c r="W62" s="45">
        <v>12.94</v>
      </c>
      <c r="X62" s="45">
        <v>11.46</v>
      </c>
      <c r="Y62" s="45">
        <v>10.15</v>
      </c>
      <c r="Z62" s="45">
        <v>9</v>
      </c>
      <c r="AA62" s="45">
        <v>8</v>
      </c>
      <c r="AB62" s="45">
        <v>7.11</v>
      </c>
      <c r="AC62" s="45">
        <v>6.33</v>
      </c>
      <c r="AD62" s="45">
        <v>5.65</v>
      </c>
      <c r="AE62" s="45">
        <v>5.05</v>
      </c>
      <c r="AF62" s="45">
        <v>4.5199999999999996</v>
      </c>
      <c r="AG62" s="45">
        <v>4.05</v>
      </c>
      <c r="AH62" s="45">
        <v>3.64</v>
      </c>
      <c r="AI62" s="45">
        <v>3.27</v>
      </c>
      <c r="AJ62" s="45">
        <v>2.95</v>
      </c>
      <c r="AK62" s="45">
        <v>2.66</v>
      </c>
      <c r="AL62" s="45">
        <v>2.4</v>
      </c>
      <c r="AM62" s="45">
        <v>2.17</v>
      </c>
      <c r="AN62" s="45">
        <v>1.96</v>
      </c>
      <c r="AO62" s="45">
        <v>1.78</v>
      </c>
      <c r="AP62" s="45">
        <v>1.61</v>
      </c>
      <c r="AQ62" s="45">
        <v>1.46</v>
      </c>
      <c r="AR62" s="45">
        <v>1.33</v>
      </c>
      <c r="AS62" s="45">
        <v>1.2</v>
      </c>
      <c r="AT62" s="45">
        <v>1.0900000000000001</v>
      </c>
      <c r="AU62" s="45">
        <v>0.99</v>
      </c>
    </row>
    <row r="63" spans="1:47" x14ac:dyDescent="0.25">
      <c r="A63" s="43">
        <v>58</v>
      </c>
      <c r="B63" s="45">
        <v>30</v>
      </c>
      <c r="C63" s="45">
        <v>30</v>
      </c>
      <c r="D63" s="45">
        <v>30</v>
      </c>
      <c r="E63" s="45">
        <v>30</v>
      </c>
      <c r="F63" s="45">
        <v>30</v>
      </c>
      <c r="G63" s="45">
        <v>30</v>
      </c>
      <c r="H63" s="45">
        <v>30</v>
      </c>
      <c r="I63" s="45">
        <v>30</v>
      </c>
      <c r="J63" s="45">
        <v>30</v>
      </c>
      <c r="K63" s="45">
        <v>30</v>
      </c>
      <c r="L63" s="45">
        <v>30</v>
      </c>
      <c r="M63" s="45">
        <v>30</v>
      </c>
      <c r="N63" s="45">
        <v>30</v>
      </c>
      <c r="O63" s="45">
        <v>30</v>
      </c>
      <c r="P63" s="45">
        <v>30</v>
      </c>
      <c r="Q63" s="45">
        <v>29.03</v>
      </c>
      <c r="R63" s="45">
        <v>26.17</v>
      </c>
      <c r="S63" s="45">
        <v>23.19</v>
      </c>
      <c r="T63" s="45">
        <v>20.53</v>
      </c>
      <c r="U63" s="45">
        <v>18.170000000000002</v>
      </c>
      <c r="V63" s="45">
        <v>16.07</v>
      </c>
      <c r="W63" s="45">
        <v>14.21</v>
      </c>
      <c r="X63" s="45">
        <v>12.56</v>
      </c>
      <c r="Y63" s="45">
        <v>11.11</v>
      </c>
      <c r="Z63" s="45">
        <v>9.84</v>
      </c>
      <c r="AA63" s="45">
        <v>8.7200000000000006</v>
      </c>
      <c r="AB63" s="45">
        <v>7.74</v>
      </c>
      <c r="AC63" s="45">
        <v>6.87</v>
      </c>
      <c r="AD63" s="45">
        <v>6.11</v>
      </c>
      <c r="AE63" s="45">
        <v>5.45</v>
      </c>
      <c r="AF63" s="45">
        <v>4.8600000000000003</v>
      </c>
      <c r="AG63" s="45">
        <v>4.3499999999999996</v>
      </c>
      <c r="AH63" s="45">
        <v>3.9</v>
      </c>
      <c r="AI63" s="45">
        <v>3.5</v>
      </c>
      <c r="AJ63" s="45">
        <v>3.14</v>
      </c>
      <c r="AK63" s="45">
        <v>2.83</v>
      </c>
      <c r="AL63" s="45">
        <v>2.5499999999999998</v>
      </c>
      <c r="AM63" s="45">
        <v>2.2999999999999998</v>
      </c>
      <c r="AN63" s="45">
        <v>2.0699999999999998</v>
      </c>
      <c r="AO63" s="45">
        <v>1.88</v>
      </c>
      <c r="AP63" s="45">
        <v>1.7</v>
      </c>
      <c r="AQ63" s="45">
        <v>1.53</v>
      </c>
      <c r="AR63" s="45">
        <v>1.39</v>
      </c>
      <c r="AS63" s="45">
        <v>1.26</v>
      </c>
      <c r="AT63" s="45">
        <v>1.1399999999999999</v>
      </c>
      <c r="AU63" s="45">
        <v>1.03</v>
      </c>
    </row>
    <row r="64" spans="1:47" x14ac:dyDescent="0.25">
      <c r="A64" s="43">
        <v>59</v>
      </c>
      <c r="B64" s="45">
        <v>30</v>
      </c>
      <c r="C64" s="45">
        <v>30</v>
      </c>
      <c r="D64" s="45">
        <v>30</v>
      </c>
      <c r="E64" s="45">
        <v>30</v>
      </c>
      <c r="F64" s="45">
        <v>30</v>
      </c>
      <c r="G64" s="45">
        <v>30</v>
      </c>
      <c r="H64" s="45">
        <v>30</v>
      </c>
      <c r="I64" s="45">
        <v>30</v>
      </c>
      <c r="J64" s="45">
        <v>30</v>
      </c>
      <c r="K64" s="45">
        <v>30</v>
      </c>
      <c r="L64" s="45">
        <v>30</v>
      </c>
      <c r="M64" s="45">
        <v>30</v>
      </c>
      <c r="N64" s="45">
        <v>30</v>
      </c>
      <c r="O64" s="45">
        <v>30</v>
      </c>
      <c r="P64" s="45">
        <v>30</v>
      </c>
      <c r="Q64" s="45">
        <v>30</v>
      </c>
      <c r="R64" s="45">
        <v>28.72</v>
      </c>
      <c r="S64" s="45">
        <v>25.56</v>
      </c>
      <c r="T64" s="45">
        <v>22.63</v>
      </c>
      <c r="U64" s="45">
        <v>20.02</v>
      </c>
      <c r="V64" s="45">
        <v>17.690000000000001</v>
      </c>
      <c r="W64" s="45">
        <v>15.63</v>
      </c>
      <c r="X64" s="45">
        <v>13.81</v>
      </c>
      <c r="Y64" s="45">
        <v>12.2</v>
      </c>
      <c r="Z64" s="45">
        <v>10.78</v>
      </c>
      <c r="AA64" s="45">
        <v>9.5299999999999994</v>
      </c>
      <c r="AB64" s="45">
        <v>8.44</v>
      </c>
      <c r="AC64" s="45">
        <v>7.48</v>
      </c>
      <c r="AD64" s="45">
        <v>6.64</v>
      </c>
      <c r="AE64" s="45">
        <v>5.9</v>
      </c>
      <c r="AF64" s="45">
        <v>5.26</v>
      </c>
      <c r="AG64" s="45">
        <v>4.6900000000000004</v>
      </c>
      <c r="AH64" s="45">
        <v>4.1900000000000004</v>
      </c>
      <c r="AI64" s="45">
        <v>3.75</v>
      </c>
      <c r="AJ64" s="45">
        <v>3.36</v>
      </c>
      <c r="AK64" s="45">
        <v>3.01</v>
      </c>
      <c r="AL64" s="45">
        <v>2.71</v>
      </c>
      <c r="AM64" s="45">
        <v>2.44</v>
      </c>
      <c r="AN64" s="45">
        <v>2.2000000000000002</v>
      </c>
      <c r="AO64" s="45">
        <v>1.98</v>
      </c>
      <c r="AP64" s="45">
        <v>1.79</v>
      </c>
      <c r="AQ64" s="45">
        <v>1.61</v>
      </c>
      <c r="AR64" s="45">
        <v>1.46</v>
      </c>
      <c r="AS64" s="45">
        <v>1.32</v>
      </c>
      <c r="AT64" s="45">
        <v>1.19</v>
      </c>
      <c r="AU64" s="45">
        <v>1.08</v>
      </c>
    </row>
    <row r="65" spans="1:47" x14ac:dyDescent="0.25">
      <c r="A65" s="43">
        <v>60</v>
      </c>
      <c r="B65" s="45">
        <v>30</v>
      </c>
      <c r="C65" s="45">
        <v>30</v>
      </c>
      <c r="D65" s="45">
        <v>30</v>
      </c>
      <c r="E65" s="45">
        <v>30</v>
      </c>
      <c r="F65" s="45">
        <v>30</v>
      </c>
      <c r="G65" s="45">
        <v>30</v>
      </c>
      <c r="H65" s="45">
        <v>30</v>
      </c>
      <c r="I65" s="45">
        <v>30</v>
      </c>
      <c r="J65" s="45">
        <v>30</v>
      </c>
      <c r="K65" s="45">
        <v>30</v>
      </c>
      <c r="L65" s="45">
        <v>30</v>
      </c>
      <c r="M65" s="45">
        <v>30</v>
      </c>
      <c r="N65" s="45">
        <v>30</v>
      </c>
      <c r="O65" s="45">
        <v>30</v>
      </c>
      <c r="P65" s="45">
        <v>30</v>
      </c>
      <c r="Q65" s="45">
        <v>30</v>
      </c>
      <c r="R65" s="45">
        <v>30</v>
      </c>
      <c r="S65" s="45">
        <v>28.2</v>
      </c>
      <c r="T65" s="45">
        <v>24.98</v>
      </c>
      <c r="U65" s="45">
        <v>22.09</v>
      </c>
      <c r="V65" s="45">
        <v>19.52</v>
      </c>
      <c r="W65" s="45">
        <v>17.23</v>
      </c>
      <c r="X65" s="45">
        <v>15.2</v>
      </c>
      <c r="Y65" s="45">
        <v>13.41</v>
      </c>
      <c r="Z65" s="45">
        <v>11.84</v>
      </c>
      <c r="AA65" s="45">
        <v>10.45</v>
      </c>
      <c r="AB65" s="45">
        <v>9.23</v>
      </c>
      <c r="AC65" s="45">
        <v>8.17</v>
      </c>
      <c r="AD65" s="45">
        <v>7.23</v>
      </c>
      <c r="AE65" s="45">
        <v>6.41</v>
      </c>
      <c r="AF65" s="45">
        <v>5.7</v>
      </c>
      <c r="AG65" s="45">
        <v>5.07</v>
      </c>
      <c r="AH65" s="45">
        <v>4.5199999999999996</v>
      </c>
      <c r="AI65" s="45">
        <v>4.03</v>
      </c>
      <c r="AJ65" s="45">
        <v>3.6</v>
      </c>
      <c r="AK65" s="45">
        <v>3.23</v>
      </c>
      <c r="AL65" s="45">
        <v>2.89</v>
      </c>
      <c r="AM65" s="45">
        <v>2.6</v>
      </c>
      <c r="AN65" s="45">
        <v>2.33</v>
      </c>
      <c r="AO65" s="45">
        <v>2.1</v>
      </c>
      <c r="AP65" s="45">
        <v>1.89</v>
      </c>
      <c r="AQ65" s="45">
        <v>1.7</v>
      </c>
      <c r="AR65" s="45">
        <v>1.54</v>
      </c>
      <c r="AS65" s="45">
        <v>1.39</v>
      </c>
      <c r="AT65" s="45">
        <v>1.25</v>
      </c>
      <c r="AU65" s="45">
        <v>1.1299999999999999</v>
      </c>
    </row>
    <row r="66" spans="1:47" x14ac:dyDescent="0.25">
      <c r="A66" s="43">
        <v>61</v>
      </c>
      <c r="B66" s="45">
        <v>30</v>
      </c>
      <c r="C66" s="45">
        <v>30</v>
      </c>
      <c r="D66" s="45">
        <v>30</v>
      </c>
      <c r="E66" s="45">
        <v>30</v>
      </c>
      <c r="F66" s="45">
        <v>30</v>
      </c>
      <c r="G66" s="45">
        <v>30</v>
      </c>
      <c r="H66" s="45">
        <v>30</v>
      </c>
      <c r="I66" s="45">
        <v>30</v>
      </c>
      <c r="J66" s="45">
        <v>30</v>
      </c>
      <c r="K66" s="45">
        <v>30</v>
      </c>
      <c r="L66" s="45">
        <v>30</v>
      </c>
      <c r="M66" s="45">
        <v>30</v>
      </c>
      <c r="N66" s="45">
        <v>30</v>
      </c>
      <c r="O66" s="45">
        <v>30</v>
      </c>
      <c r="P66" s="45">
        <v>30</v>
      </c>
      <c r="Q66" s="45">
        <v>30</v>
      </c>
      <c r="R66" s="45">
        <v>30</v>
      </c>
      <c r="S66" s="45">
        <v>29.8</v>
      </c>
      <c r="T66" s="45">
        <v>27.58</v>
      </c>
      <c r="U66" s="45">
        <v>24.4</v>
      </c>
      <c r="V66" s="45">
        <v>21.55</v>
      </c>
      <c r="W66" s="45">
        <v>19.02</v>
      </c>
      <c r="X66" s="45">
        <v>16.77</v>
      </c>
      <c r="Y66" s="45">
        <v>14.78</v>
      </c>
      <c r="Z66" s="45">
        <v>13.03</v>
      </c>
      <c r="AA66" s="45">
        <v>11.48</v>
      </c>
      <c r="AB66" s="45">
        <v>10.130000000000001</v>
      </c>
      <c r="AC66" s="45">
        <v>8.94</v>
      </c>
      <c r="AD66" s="45">
        <v>7.9</v>
      </c>
      <c r="AE66" s="45">
        <v>6.99</v>
      </c>
      <c r="AF66" s="45">
        <v>6.19</v>
      </c>
      <c r="AG66" s="45">
        <v>5.5</v>
      </c>
      <c r="AH66" s="45">
        <v>4.88</v>
      </c>
      <c r="AI66" s="45">
        <v>4.3499999999999996</v>
      </c>
      <c r="AJ66" s="45">
        <v>3.87</v>
      </c>
      <c r="AK66" s="45">
        <v>3.46</v>
      </c>
      <c r="AL66" s="45">
        <v>3.09</v>
      </c>
      <c r="AM66" s="45">
        <v>2.77</v>
      </c>
      <c r="AN66" s="45">
        <v>2.48</v>
      </c>
      <c r="AO66" s="45">
        <v>2.23</v>
      </c>
      <c r="AP66" s="45">
        <v>2</v>
      </c>
      <c r="AQ66" s="45">
        <v>1.8</v>
      </c>
      <c r="AR66" s="45">
        <v>1.62</v>
      </c>
      <c r="AS66" s="45">
        <v>1.46</v>
      </c>
      <c r="AT66" s="45">
        <v>1.31</v>
      </c>
      <c r="AU66" s="45">
        <v>1.19</v>
      </c>
    </row>
    <row r="67" spans="1:47" x14ac:dyDescent="0.25">
      <c r="A67" s="43">
        <v>62</v>
      </c>
      <c r="B67" s="45">
        <v>30</v>
      </c>
      <c r="C67" s="45">
        <v>30</v>
      </c>
      <c r="D67" s="45">
        <v>30</v>
      </c>
      <c r="E67" s="45">
        <v>30</v>
      </c>
      <c r="F67" s="45">
        <v>30</v>
      </c>
      <c r="G67" s="45">
        <v>30</v>
      </c>
      <c r="H67" s="45">
        <v>30</v>
      </c>
      <c r="I67" s="45">
        <v>30</v>
      </c>
      <c r="J67" s="45">
        <v>30</v>
      </c>
      <c r="K67" s="45">
        <v>30</v>
      </c>
      <c r="L67" s="45">
        <v>30</v>
      </c>
      <c r="M67" s="45">
        <v>30</v>
      </c>
      <c r="N67" s="45">
        <v>30</v>
      </c>
      <c r="O67" s="45">
        <v>30</v>
      </c>
      <c r="P67" s="45">
        <v>30</v>
      </c>
      <c r="Q67" s="45">
        <v>30</v>
      </c>
      <c r="R67" s="45">
        <v>30</v>
      </c>
      <c r="S67" s="45">
        <v>30</v>
      </c>
      <c r="T67" s="45">
        <v>29.48</v>
      </c>
      <c r="U67" s="45">
        <v>26.97</v>
      </c>
      <c r="V67" s="45">
        <v>23.83</v>
      </c>
      <c r="W67" s="45">
        <v>21.02</v>
      </c>
      <c r="X67" s="45">
        <v>18.53</v>
      </c>
      <c r="Y67" s="45">
        <v>16.32</v>
      </c>
      <c r="Z67" s="45">
        <v>14.37</v>
      </c>
      <c r="AA67" s="45">
        <v>12.65</v>
      </c>
      <c r="AB67" s="45">
        <v>11.14</v>
      </c>
      <c r="AC67" s="45">
        <v>9.82</v>
      </c>
      <c r="AD67" s="45">
        <v>8.66</v>
      </c>
      <c r="AE67" s="45">
        <v>7.64</v>
      </c>
      <c r="AF67" s="45">
        <v>6.75</v>
      </c>
      <c r="AG67" s="45">
        <v>5.98</v>
      </c>
      <c r="AH67" s="45">
        <v>5.3</v>
      </c>
      <c r="AI67" s="45">
        <v>4.7</v>
      </c>
      <c r="AJ67" s="45">
        <v>4.18</v>
      </c>
      <c r="AK67" s="45">
        <v>3.72</v>
      </c>
      <c r="AL67" s="45">
        <v>3.32</v>
      </c>
      <c r="AM67" s="45">
        <v>2.97</v>
      </c>
      <c r="AN67" s="45">
        <v>2.65</v>
      </c>
      <c r="AO67" s="45">
        <v>2.37</v>
      </c>
      <c r="AP67" s="45">
        <v>2.13</v>
      </c>
      <c r="AQ67" s="45">
        <v>1.91</v>
      </c>
      <c r="AR67" s="45">
        <v>1.71</v>
      </c>
      <c r="AS67" s="45">
        <v>1.54</v>
      </c>
      <c r="AT67" s="45">
        <v>1.38</v>
      </c>
      <c r="AU67" s="45">
        <v>1.25</v>
      </c>
    </row>
    <row r="68" spans="1:47" x14ac:dyDescent="0.25">
      <c r="A68" s="43">
        <v>63</v>
      </c>
      <c r="B68" s="45">
        <v>30</v>
      </c>
      <c r="C68" s="45">
        <v>30</v>
      </c>
      <c r="D68" s="45">
        <v>30</v>
      </c>
      <c r="E68" s="45">
        <v>30</v>
      </c>
      <c r="F68" s="45">
        <v>30</v>
      </c>
      <c r="G68" s="45">
        <v>30</v>
      </c>
      <c r="H68" s="45">
        <v>30</v>
      </c>
      <c r="I68" s="45">
        <v>30</v>
      </c>
      <c r="J68" s="45">
        <v>30</v>
      </c>
      <c r="K68" s="45">
        <v>30</v>
      </c>
      <c r="L68" s="45">
        <v>30</v>
      </c>
      <c r="M68" s="45">
        <v>30</v>
      </c>
      <c r="N68" s="45">
        <v>30</v>
      </c>
      <c r="O68" s="45">
        <v>30</v>
      </c>
      <c r="P68" s="45">
        <v>30</v>
      </c>
      <c r="Q68" s="45">
        <v>30</v>
      </c>
      <c r="R68" s="45">
        <v>30</v>
      </c>
      <c r="S68" s="45">
        <v>30</v>
      </c>
      <c r="T68" s="45">
        <v>30</v>
      </c>
      <c r="U68" s="45">
        <v>29.16</v>
      </c>
      <c r="V68" s="45">
        <v>26.37</v>
      </c>
      <c r="W68" s="45">
        <v>23.26</v>
      </c>
      <c r="X68" s="45">
        <v>20.5</v>
      </c>
      <c r="Y68" s="45">
        <v>18.04</v>
      </c>
      <c r="Z68" s="45">
        <v>15.87</v>
      </c>
      <c r="AA68" s="45">
        <v>13.96</v>
      </c>
      <c r="AB68" s="45">
        <v>12.28</v>
      </c>
      <c r="AC68" s="45">
        <v>10.8</v>
      </c>
      <c r="AD68" s="45">
        <v>9.51</v>
      </c>
      <c r="AE68" s="45">
        <v>8.3800000000000008</v>
      </c>
      <c r="AF68" s="45">
        <v>7.39</v>
      </c>
      <c r="AG68" s="45">
        <v>6.52</v>
      </c>
      <c r="AH68" s="45">
        <v>5.77</v>
      </c>
      <c r="AI68" s="45">
        <v>5.1100000000000003</v>
      </c>
      <c r="AJ68" s="45">
        <v>4.53</v>
      </c>
      <c r="AK68" s="45">
        <v>4.0199999999999996</v>
      </c>
      <c r="AL68" s="45">
        <v>3.58</v>
      </c>
      <c r="AM68" s="45">
        <v>3.19</v>
      </c>
      <c r="AN68" s="45">
        <v>2.84</v>
      </c>
      <c r="AO68" s="45">
        <v>2.54</v>
      </c>
      <c r="AP68" s="45">
        <v>2.27</v>
      </c>
      <c r="AQ68" s="45">
        <v>2.0299999999999998</v>
      </c>
      <c r="AR68" s="45">
        <v>1.82</v>
      </c>
      <c r="AS68" s="45">
        <v>1.63</v>
      </c>
      <c r="AT68" s="45">
        <v>1.46</v>
      </c>
      <c r="AU68" s="45">
        <v>1.31</v>
      </c>
    </row>
    <row r="69" spans="1:47" x14ac:dyDescent="0.25">
      <c r="A69" s="43">
        <v>64</v>
      </c>
      <c r="B69" s="45">
        <v>30</v>
      </c>
      <c r="C69" s="45">
        <v>30</v>
      </c>
      <c r="D69" s="45">
        <v>30</v>
      </c>
      <c r="E69" s="45">
        <v>30</v>
      </c>
      <c r="F69" s="45">
        <v>30</v>
      </c>
      <c r="G69" s="45">
        <v>30</v>
      </c>
      <c r="H69" s="45">
        <v>30</v>
      </c>
      <c r="I69" s="45">
        <v>30</v>
      </c>
      <c r="J69" s="45">
        <v>30</v>
      </c>
      <c r="K69" s="45">
        <v>30</v>
      </c>
      <c r="L69" s="45">
        <v>30</v>
      </c>
      <c r="M69" s="45">
        <v>30</v>
      </c>
      <c r="N69" s="45">
        <v>30</v>
      </c>
      <c r="O69" s="45">
        <v>30</v>
      </c>
      <c r="P69" s="45">
        <v>30</v>
      </c>
      <c r="Q69" s="45">
        <v>30</v>
      </c>
      <c r="R69" s="45">
        <v>30</v>
      </c>
      <c r="S69" s="45">
        <v>30</v>
      </c>
      <c r="T69" s="45">
        <v>30</v>
      </c>
      <c r="U69" s="45">
        <v>30</v>
      </c>
      <c r="V69" s="45">
        <v>28.85</v>
      </c>
      <c r="W69" s="45">
        <v>25.77</v>
      </c>
      <c r="X69" s="45">
        <v>22.71</v>
      </c>
      <c r="Y69" s="45">
        <v>19.98</v>
      </c>
      <c r="Z69" s="45">
        <v>17.57</v>
      </c>
      <c r="AA69" s="45">
        <v>15.44</v>
      </c>
      <c r="AB69" s="45">
        <v>13.56</v>
      </c>
      <c r="AC69" s="45">
        <v>11.91</v>
      </c>
      <c r="AD69" s="45">
        <v>10.47</v>
      </c>
      <c r="AE69" s="45">
        <v>9.2100000000000009</v>
      </c>
      <c r="AF69" s="45">
        <v>8.1</v>
      </c>
      <c r="AG69" s="45">
        <v>7.14</v>
      </c>
      <c r="AH69" s="45">
        <v>6.3</v>
      </c>
      <c r="AI69" s="45">
        <v>5.56</v>
      </c>
      <c r="AJ69" s="45">
        <v>4.92</v>
      </c>
      <c r="AK69" s="45">
        <v>4.3600000000000003</v>
      </c>
      <c r="AL69" s="45">
        <v>3.86</v>
      </c>
      <c r="AM69" s="45">
        <v>3.43</v>
      </c>
      <c r="AN69" s="45">
        <v>3.05</v>
      </c>
      <c r="AO69" s="45">
        <v>2.72</v>
      </c>
      <c r="AP69" s="45">
        <v>2.42</v>
      </c>
      <c r="AQ69" s="45">
        <v>2.16</v>
      </c>
      <c r="AR69" s="45">
        <v>1.93</v>
      </c>
      <c r="AS69" s="45">
        <v>1.73</v>
      </c>
      <c r="AT69" s="45">
        <v>1.55</v>
      </c>
      <c r="AU69" s="45">
        <v>1.39</v>
      </c>
    </row>
    <row r="70" spans="1:47" x14ac:dyDescent="0.25">
      <c r="A70" s="43">
        <v>65</v>
      </c>
      <c r="B70" s="45">
        <v>30</v>
      </c>
      <c r="C70" s="45">
        <v>30</v>
      </c>
      <c r="D70" s="45">
        <v>30</v>
      </c>
      <c r="E70" s="45">
        <v>30</v>
      </c>
      <c r="F70" s="45">
        <v>30</v>
      </c>
      <c r="G70" s="45">
        <v>30</v>
      </c>
      <c r="H70" s="45">
        <v>30</v>
      </c>
      <c r="I70" s="45">
        <v>30</v>
      </c>
      <c r="J70" s="45">
        <v>30</v>
      </c>
      <c r="K70" s="45">
        <v>30</v>
      </c>
      <c r="L70" s="45">
        <v>30</v>
      </c>
      <c r="M70" s="45">
        <v>30</v>
      </c>
      <c r="N70" s="45">
        <v>30</v>
      </c>
      <c r="O70" s="45">
        <v>30</v>
      </c>
      <c r="P70" s="45">
        <v>30</v>
      </c>
      <c r="Q70" s="45">
        <v>30</v>
      </c>
      <c r="R70" s="45">
        <v>30</v>
      </c>
      <c r="S70" s="45">
        <v>30</v>
      </c>
      <c r="T70" s="45">
        <v>30</v>
      </c>
      <c r="U70" s="45">
        <v>30</v>
      </c>
      <c r="V70" s="45">
        <v>30</v>
      </c>
      <c r="W70" s="45">
        <v>28.55</v>
      </c>
      <c r="X70" s="45">
        <v>25.18</v>
      </c>
      <c r="Y70" s="45">
        <v>22.16</v>
      </c>
      <c r="Z70" s="45">
        <v>19.48</v>
      </c>
      <c r="AA70" s="45">
        <v>17.100000000000001</v>
      </c>
      <c r="AB70" s="45">
        <v>15.01</v>
      </c>
      <c r="AC70" s="45">
        <v>13.17</v>
      </c>
      <c r="AD70" s="45">
        <v>11.56</v>
      </c>
      <c r="AE70" s="45">
        <v>10.15</v>
      </c>
      <c r="AF70" s="45">
        <v>8.92</v>
      </c>
      <c r="AG70" s="45">
        <v>7.84</v>
      </c>
      <c r="AH70" s="45">
        <v>6.9</v>
      </c>
      <c r="AI70" s="45">
        <v>6.08</v>
      </c>
      <c r="AJ70" s="45">
        <v>5.36</v>
      </c>
      <c r="AK70" s="45">
        <v>4.74</v>
      </c>
      <c r="AL70" s="45">
        <v>4.1900000000000004</v>
      </c>
      <c r="AM70" s="45">
        <v>3.71</v>
      </c>
      <c r="AN70" s="45">
        <v>3.29</v>
      </c>
      <c r="AO70" s="45">
        <v>2.92</v>
      </c>
      <c r="AP70" s="45">
        <v>2.6</v>
      </c>
      <c r="AQ70" s="45">
        <v>2.31</v>
      </c>
      <c r="AR70" s="45">
        <v>2.06</v>
      </c>
      <c r="AS70" s="45">
        <v>1.84</v>
      </c>
      <c r="AT70" s="45">
        <v>1.64</v>
      </c>
      <c r="AU70" s="45">
        <v>1.47</v>
      </c>
    </row>
    <row r="71" spans="1:47" x14ac:dyDescent="0.25">
      <c r="A71" s="43">
        <v>66</v>
      </c>
      <c r="B71" s="45">
        <v>30</v>
      </c>
      <c r="C71" s="45">
        <v>30</v>
      </c>
      <c r="D71" s="45">
        <v>30</v>
      </c>
      <c r="E71" s="45">
        <v>30</v>
      </c>
      <c r="F71" s="45">
        <v>30</v>
      </c>
      <c r="G71" s="45">
        <v>30</v>
      </c>
      <c r="H71" s="45">
        <v>30</v>
      </c>
      <c r="I71" s="45">
        <v>30</v>
      </c>
      <c r="J71" s="45">
        <v>30</v>
      </c>
      <c r="K71" s="45">
        <v>30</v>
      </c>
      <c r="L71" s="45">
        <v>30</v>
      </c>
      <c r="M71" s="45">
        <v>30</v>
      </c>
      <c r="N71" s="45">
        <v>30</v>
      </c>
      <c r="O71" s="45">
        <v>30</v>
      </c>
      <c r="P71" s="45">
        <v>30</v>
      </c>
      <c r="Q71" s="45">
        <v>30</v>
      </c>
      <c r="R71" s="45">
        <v>30</v>
      </c>
      <c r="S71" s="45">
        <v>30</v>
      </c>
      <c r="T71" s="45">
        <v>30</v>
      </c>
      <c r="U71" s="45">
        <v>30</v>
      </c>
      <c r="V71" s="45">
        <v>30</v>
      </c>
      <c r="W71" s="45">
        <v>30</v>
      </c>
      <c r="X71" s="45">
        <v>27.96</v>
      </c>
      <c r="Y71" s="45">
        <v>24.6</v>
      </c>
      <c r="Z71" s="45">
        <v>21.62</v>
      </c>
      <c r="AA71" s="45">
        <v>18.98</v>
      </c>
      <c r="AB71" s="45">
        <v>16.649999999999999</v>
      </c>
      <c r="AC71" s="45">
        <v>14.59</v>
      </c>
      <c r="AD71" s="45">
        <v>12.79</v>
      </c>
      <c r="AE71" s="45">
        <v>11.21</v>
      </c>
      <c r="AF71" s="45">
        <v>9.83</v>
      </c>
      <c r="AG71" s="45">
        <v>8.6300000000000008</v>
      </c>
      <c r="AH71" s="45">
        <v>7.58</v>
      </c>
      <c r="AI71" s="45">
        <v>6.66</v>
      </c>
      <c r="AJ71" s="45">
        <v>5.86</v>
      </c>
      <c r="AK71" s="45">
        <v>5.16</v>
      </c>
      <c r="AL71" s="45">
        <v>4.5599999999999996</v>
      </c>
      <c r="AM71" s="45">
        <v>4.0199999999999996</v>
      </c>
      <c r="AN71" s="45">
        <v>3.56</v>
      </c>
      <c r="AO71" s="45">
        <v>3.15</v>
      </c>
      <c r="AP71" s="45">
        <v>2.79</v>
      </c>
      <c r="AQ71" s="45">
        <v>2.48</v>
      </c>
      <c r="AR71" s="45">
        <v>2.2000000000000002</v>
      </c>
      <c r="AS71" s="45">
        <v>1.96</v>
      </c>
      <c r="AT71" s="45">
        <v>1.75</v>
      </c>
      <c r="AU71" s="45">
        <v>1.56</v>
      </c>
    </row>
    <row r="72" spans="1:47" x14ac:dyDescent="0.25">
      <c r="A72" s="43">
        <v>67</v>
      </c>
      <c r="B72" s="45">
        <v>30</v>
      </c>
      <c r="C72" s="45">
        <v>30</v>
      </c>
      <c r="D72" s="45">
        <v>30</v>
      </c>
      <c r="E72" s="45">
        <v>30</v>
      </c>
      <c r="F72" s="45">
        <v>30</v>
      </c>
      <c r="G72" s="45">
        <v>30</v>
      </c>
      <c r="H72" s="45">
        <v>30</v>
      </c>
      <c r="I72" s="45">
        <v>30</v>
      </c>
      <c r="J72" s="45">
        <v>30</v>
      </c>
      <c r="K72" s="45">
        <v>30</v>
      </c>
      <c r="L72" s="45">
        <v>30</v>
      </c>
      <c r="M72" s="45">
        <v>30</v>
      </c>
      <c r="N72" s="45">
        <v>30</v>
      </c>
      <c r="O72" s="45">
        <v>30</v>
      </c>
      <c r="P72" s="45">
        <v>30</v>
      </c>
      <c r="Q72" s="45">
        <v>30</v>
      </c>
      <c r="R72" s="45">
        <v>30</v>
      </c>
      <c r="S72" s="45">
        <v>30</v>
      </c>
      <c r="T72" s="45">
        <v>30</v>
      </c>
      <c r="U72" s="45">
        <v>30</v>
      </c>
      <c r="V72" s="45">
        <v>30</v>
      </c>
      <c r="W72" s="45">
        <v>30</v>
      </c>
      <c r="X72" s="45">
        <v>29.71</v>
      </c>
      <c r="Y72" s="45">
        <v>27.35</v>
      </c>
      <c r="Z72" s="45">
        <v>24.04</v>
      </c>
      <c r="AA72" s="45">
        <v>21.09</v>
      </c>
      <c r="AB72" s="45">
        <v>18.489999999999998</v>
      </c>
      <c r="AC72" s="45">
        <v>16.2</v>
      </c>
      <c r="AD72" s="45">
        <v>14.19</v>
      </c>
      <c r="AE72" s="45">
        <v>12.42</v>
      </c>
      <c r="AF72" s="45">
        <v>10.88</v>
      </c>
      <c r="AG72" s="45">
        <v>9.5299999999999994</v>
      </c>
      <c r="AH72" s="45">
        <v>8.35</v>
      </c>
      <c r="AI72" s="45">
        <v>7.33</v>
      </c>
      <c r="AJ72" s="45">
        <v>6.43</v>
      </c>
      <c r="AK72" s="45">
        <v>5.65</v>
      </c>
      <c r="AL72" s="45">
        <v>4.97</v>
      </c>
      <c r="AM72" s="45">
        <v>4.38</v>
      </c>
      <c r="AN72" s="45">
        <v>3.86</v>
      </c>
      <c r="AO72" s="45">
        <v>3.41</v>
      </c>
      <c r="AP72" s="45">
        <v>3.01</v>
      </c>
      <c r="AQ72" s="45">
        <v>2.67</v>
      </c>
      <c r="AR72" s="45">
        <v>2.36</v>
      </c>
      <c r="AS72" s="45">
        <v>2.1</v>
      </c>
      <c r="AT72" s="45">
        <v>1.86</v>
      </c>
      <c r="AU72" s="45">
        <v>1.66</v>
      </c>
    </row>
    <row r="73" spans="1:47" x14ac:dyDescent="0.25">
      <c r="A73" s="43">
        <v>68</v>
      </c>
      <c r="B73" s="45">
        <v>30</v>
      </c>
      <c r="C73" s="45">
        <v>30</v>
      </c>
      <c r="D73" s="45">
        <v>30</v>
      </c>
      <c r="E73" s="45">
        <v>30</v>
      </c>
      <c r="F73" s="45">
        <v>30</v>
      </c>
      <c r="G73" s="45">
        <v>30</v>
      </c>
      <c r="H73" s="45">
        <v>30</v>
      </c>
      <c r="I73" s="45">
        <v>30</v>
      </c>
      <c r="J73" s="45">
        <v>30</v>
      </c>
      <c r="K73" s="45">
        <v>30</v>
      </c>
      <c r="L73" s="45">
        <v>30</v>
      </c>
      <c r="M73" s="45">
        <v>30</v>
      </c>
      <c r="N73" s="45">
        <v>30</v>
      </c>
      <c r="O73" s="45">
        <v>30</v>
      </c>
      <c r="P73" s="45">
        <v>30</v>
      </c>
      <c r="Q73" s="45">
        <v>30</v>
      </c>
      <c r="R73" s="45">
        <v>30</v>
      </c>
      <c r="S73" s="45">
        <v>30</v>
      </c>
      <c r="T73" s="45">
        <v>30</v>
      </c>
      <c r="U73" s="45">
        <v>30</v>
      </c>
      <c r="V73" s="45">
        <v>30</v>
      </c>
      <c r="W73" s="45">
        <v>30</v>
      </c>
      <c r="X73" s="45">
        <v>30</v>
      </c>
      <c r="Y73" s="45">
        <v>29.4</v>
      </c>
      <c r="Z73" s="45">
        <v>26.76</v>
      </c>
      <c r="AA73" s="45">
        <v>23.48</v>
      </c>
      <c r="AB73" s="45">
        <v>20.58</v>
      </c>
      <c r="AC73" s="45">
        <v>18.02</v>
      </c>
      <c r="AD73" s="45">
        <v>15.77</v>
      </c>
      <c r="AE73" s="45">
        <v>13.79</v>
      </c>
      <c r="AF73" s="45">
        <v>12.06</v>
      </c>
      <c r="AG73" s="45">
        <v>10.55</v>
      </c>
      <c r="AH73" s="45">
        <v>9.23</v>
      </c>
      <c r="AI73" s="45">
        <v>8.08</v>
      </c>
      <c r="AJ73" s="45">
        <v>7.08</v>
      </c>
      <c r="AK73" s="45">
        <v>6.21</v>
      </c>
      <c r="AL73" s="45">
        <v>5.45</v>
      </c>
      <c r="AM73" s="45">
        <v>4.78</v>
      </c>
      <c r="AN73" s="45">
        <v>4.21</v>
      </c>
      <c r="AO73" s="45">
        <v>3.7</v>
      </c>
      <c r="AP73" s="45">
        <v>3.26</v>
      </c>
      <c r="AQ73" s="45">
        <v>2.88</v>
      </c>
      <c r="AR73" s="45">
        <v>2.54</v>
      </c>
      <c r="AS73" s="45">
        <v>2.25</v>
      </c>
      <c r="AT73" s="45">
        <v>2</v>
      </c>
      <c r="AU73" s="45">
        <v>1.77</v>
      </c>
    </row>
    <row r="74" spans="1:47" x14ac:dyDescent="0.25">
      <c r="A74" s="43">
        <v>69</v>
      </c>
      <c r="B74" s="45">
        <v>30</v>
      </c>
      <c r="C74" s="45">
        <v>30</v>
      </c>
      <c r="D74" s="45">
        <v>30</v>
      </c>
      <c r="E74" s="45">
        <v>30</v>
      </c>
      <c r="F74" s="45">
        <v>30</v>
      </c>
      <c r="G74" s="45">
        <v>30</v>
      </c>
      <c r="H74" s="45">
        <v>30</v>
      </c>
      <c r="I74" s="45">
        <v>30</v>
      </c>
      <c r="J74" s="45">
        <v>30</v>
      </c>
      <c r="K74" s="45">
        <v>30</v>
      </c>
      <c r="L74" s="45">
        <v>30</v>
      </c>
      <c r="M74" s="45">
        <v>30</v>
      </c>
      <c r="N74" s="45">
        <v>30</v>
      </c>
      <c r="O74" s="45">
        <v>30</v>
      </c>
      <c r="P74" s="45">
        <v>30</v>
      </c>
      <c r="Q74" s="45">
        <v>30</v>
      </c>
      <c r="R74" s="45">
        <v>30</v>
      </c>
      <c r="S74" s="45">
        <v>30</v>
      </c>
      <c r="T74" s="45">
        <v>30</v>
      </c>
      <c r="U74" s="45">
        <v>30</v>
      </c>
      <c r="V74" s="45">
        <v>30</v>
      </c>
      <c r="W74" s="45">
        <v>30</v>
      </c>
      <c r="X74" s="45">
        <v>30</v>
      </c>
      <c r="Y74" s="45">
        <v>30</v>
      </c>
      <c r="Z74" s="45">
        <v>29.1</v>
      </c>
      <c r="AA74" s="45">
        <v>26.17</v>
      </c>
      <c r="AB74" s="45">
        <v>22.94</v>
      </c>
      <c r="AC74" s="45">
        <v>20.079999999999998</v>
      </c>
      <c r="AD74" s="45">
        <v>17.559999999999999</v>
      </c>
      <c r="AE74" s="45">
        <v>15.35</v>
      </c>
      <c r="AF74" s="45">
        <v>13.41</v>
      </c>
      <c r="AG74" s="45">
        <v>11.72</v>
      </c>
      <c r="AH74" s="45">
        <v>10.24</v>
      </c>
      <c r="AI74" s="45">
        <v>8.94</v>
      </c>
      <c r="AJ74" s="45">
        <v>7.82</v>
      </c>
      <c r="AK74" s="45">
        <v>6.84</v>
      </c>
      <c r="AL74" s="45">
        <v>5.99</v>
      </c>
      <c r="AM74" s="45">
        <v>5.25</v>
      </c>
      <c r="AN74" s="45">
        <v>4.5999999999999996</v>
      </c>
      <c r="AO74" s="45">
        <v>4.04</v>
      </c>
      <c r="AP74" s="45">
        <v>3.55</v>
      </c>
      <c r="AQ74" s="45">
        <v>3.12</v>
      </c>
      <c r="AR74" s="45">
        <v>2.75</v>
      </c>
      <c r="AS74" s="45">
        <v>2.4300000000000002</v>
      </c>
      <c r="AT74" s="45">
        <v>2.14</v>
      </c>
      <c r="AU74" s="45">
        <v>1.9</v>
      </c>
    </row>
    <row r="75" spans="1:47" x14ac:dyDescent="0.25">
      <c r="A75" s="43">
        <v>70</v>
      </c>
      <c r="B75" s="45">
        <v>30</v>
      </c>
      <c r="C75" s="45">
        <v>30</v>
      </c>
      <c r="D75" s="45">
        <v>30</v>
      </c>
      <c r="E75" s="45">
        <v>30</v>
      </c>
      <c r="F75" s="45">
        <v>30</v>
      </c>
      <c r="G75" s="45">
        <v>30</v>
      </c>
      <c r="H75" s="45">
        <v>30</v>
      </c>
      <c r="I75" s="45">
        <v>30</v>
      </c>
      <c r="J75" s="45">
        <v>30</v>
      </c>
      <c r="K75" s="45">
        <v>30</v>
      </c>
      <c r="L75" s="45">
        <v>30</v>
      </c>
      <c r="M75" s="45">
        <v>30</v>
      </c>
      <c r="N75" s="45">
        <v>30</v>
      </c>
      <c r="O75" s="45">
        <v>30</v>
      </c>
      <c r="P75" s="45">
        <v>30</v>
      </c>
      <c r="Q75" s="45">
        <v>30</v>
      </c>
      <c r="R75" s="45">
        <v>30</v>
      </c>
      <c r="S75" s="45">
        <v>30</v>
      </c>
      <c r="T75" s="45">
        <v>30</v>
      </c>
      <c r="U75" s="45">
        <v>30</v>
      </c>
      <c r="V75" s="45">
        <v>30</v>
      </c>
      <c r="W75" s="45">
        <v>30</v>
      </c>
      <c r="X75" s="45">
        <v>30</v>
      </c>
      <c r="Y75" s="45">
        <v>30</v>
      </c>
      <c r="Z75" s="45">
        <v>30</v>
      </c>
      <c r="AA75" s="45">
        <v>28.8</v>
      </c>
      <c r="AB75" s="45">
        <v>25.61</v>
      </c>
      <c r="AC75" s="45">
        <v>22.42</v>
      </c>
      <c r="AD75" s="45">
        <v>19.600000000000001</v>
      </c>
      <c r="AE75" s="45">
        <v>17.12</v>
      </c>
      <c r="AF75" s="45">
        <v>14.95</v>
      </c>
      <c r="AG75" s="45">
        <v>13.04</v>
      </c>
      <c r="AH75" s="45">
        <v>11.38</v>
      </c>
      <c r="AI75" s="45">
        <v>9.93</v>
      </c>
      <c r="AJ75" s="45">
        <v>8.66</v>
      </c>
      <c r="AK75" s="45">
        <v>7.56</v>
      </c>
      <c r="AL75" s="45">
        <v>6.61</v>
      </c>
      <c r="AM75" s="45">
        <v>5.77</v>
      </c>
      <c r="AN75" s="45">
        <v>5.05</v>
      </c>
      <c r="AO75" s="45">
        <v>4.42</v>
      </c>
      <c r="AP75" s="45">
        <v>3.87</v>
      </c>
      <c r="AQ75" s="45">
        <v>3.39</v>
      </c>
      <c r="AR75" s="45">
        <v>2.98</v>
      </c>
      <c r="AS75" s="45">
        <v>2.62</v>
      </c>
      <c r="AT75" s="45">
        <v>2.31</v>
      </c>
      <c r="AU75" s="45">
        <v>2.04</v>
      </c>
    </row>
    <row r="76" spans="1:47" x14ac:dyDescent="0.25">
      <c r="A76" s="43">
        <v>71</v>
      </c>
      <c r="B76" s="45">
        <v>30</v>
      </c>
      <c r="C76" s="45">
        <v>30</v>
      </c>
      <c r="D76" s="45">
        <v>30</v>
      </c>
      <c r="E76" s="45">
        <v>30</v>
      </c>
      <c r="F76" s="45">
        <v>30</v>
      </c>
      <c r="G76" s="45">
        <v>30</v>
      </c>
      <c r="H76" s="45">
        <v>30</v>
      </c>
      <c r="I76" s="45">
        <v>30</v>
      </c>
      <c r="J76" s="45">
        <v>30</v>
      </c>
      <c r="K76" s="45">
        <v>30</v>
      </c>
      <c r="L76" s="45">
        <v>30</v>
      </c>
      <c r="M76" s="45">
        <v>30</v>
      </c>
      <c r="N76" s="45">
        <v>30</v>
      </c>
      <c r="O76" s="45">
        <v>30</v>
      </c>
      <c r="P76" s="45">
        <v>30</v>
      </c>
      <c r="Q76" s="45">
        <v>30</v>
      </c>
      <c r="R76" s="45">
        <v>30</v>
      </c>
      <c r="S76" s="45">
        <v>30</v>
      </c>
      <c r="T76" s="45">
        <v>30</v>
      </c>
      <c r="U76" s="45">
        <v>30</v>
      </c>
      <c r="V76" s="45">
        <v>30</v>
      </c>
      <c r="W76" s="45">
        <v>30</v>
      </c>
      <c r="X76" s="45">
        <v>30</v>
      </c>
      <c r="Y76" s="45">
        <v>30</v>
      </c>
      <c r="Z76" s="45">
        <v>30</v>
      </c>
      <c r="AA76" s="45">
        <v>30</v>
      </c>
      <c r="AB76" s="45">
        <v>28.51</v>
      </c>
      <c r="AC76" s="45">
        <v>25.06</v>
      </c>
      <c r="AD76" s="45">
        <v>21.91</v>
      </c>
      <c r="AE76" s="45">
        <v>19.13</v>
      </c>
      <c r="AF76" s="45">
        <v>16.690000000000001</v>
      </c>
      <c r="AG76" s="45">
        <v>14.55</v>
      </c>
      <c r="AH76" s="45">
        <v>12.69</v>
      </c>
      <c r="AI76" s="45">
        <v>11.05</v>
      </c>
      <c r="AJ76" s="45">
        <v>9.6300000000000008</v>
      </c>
      <c r="AK76" s="45">
        <v>8.39</v>
      </c>
      <c r="AL76" s="45">
        <v>7.31</v>
      </c>
      <c r="AM76" s="45">
        <v>6.37</v>
      </c>
      <c r="AN76" s="45">
        <v>5.56</v>
      </c>
      <c r="AO76" s="45">
        <v>4.8499999999999996</v>
      </c>
      <c r="AP76" s="45">
        <v>4.24</v>
      </c>
      <c r="AQ76" s="45">
        <v>3.71</v>
      </c>
      <c r="AR76" s="45">
        <v>3.25</v>
      </c>
      <c r="AS76" s="45">
        <v>2.85</v>
      </c>
      <c r="AT76" s="45">
        <v>2.5</v>
      </c>
      <c r="AU76" s="45">
        <v>2.2000000000000002</v>
      </c>
    </row>
    <row r="77" spans="1:47" x14ac:dyDescent="0.25">
      <c r="A77" s="43">
        <v>72</v>
      </c>
      <c r="B77" s="45">
        <v>30</v>
      </c>
      <c r="C77" s="45">
        <v>30</v>
      </c>
      <c r="D77" s="45">
        <v>30</v>
      </c>
      <c r="E77" s="45">
        <v>30</v>
      </c>
      <c r="F77" s="45">
        <v>30</v>
      </c>
      <c r="G77" s="45">
        <v>30</v>
      </c>
      <c r="H77" s="45">
        <v>30</v>
      </c>
      <c r="I77" s="45">
        <v>30</v>
      </c>
      <c r="J77" s="45">
        <v>30</v>
      </c>
      <c r="K77" s="45">
        <v>30</v>
      </c>
      <c r="L77" s="45">
        <v>30</v>
      </c>
      <c r="M77" s="45">
        <v>30</v>
      </c>
      <c r="N77" s="45">
        <v>30</v>
      </c>
      <c r="O77" s="45">
        <v>30</v>
      </c>
      <c r="P77" s="45">
        <v>30</v>
      </c>
      <c r="Q77" s="45">
        <v>30</v>
      </c>
      <c r="R77" s="45">
        <v>30</v>
      </c>
      <c r="S77" s="45">
        <v>30</v>
      </c>
      <c r="T77" s="45">
        <v>30</v>
      </c>
      <c r="U77" s="45">
        <v>30</v>
      </c>
      <c r="V77" s="45">
        <v>30</v>
      </c>
      <c r="W77" s="45">
        <v>30</v>
      </c>
      <c r="X77" s="45">
        <v>30</v>
      </c>
      <c r="Y77" s="45">
        <v>30</v>
      </c>
      <c r="Z77" s="45">
        <v>30</v>
      </c>
      <c r="AA77" s="45">
        <v>30</v>
      </c>
      <c r="AB77" s="45">
        <v>30</v>
      </c>
      <c r="AC77" s="45">
        <v>28.05</v>
      </c>
      <c r="AD77" s="45">
        <v>24.53</v>
      </c>
      <c r="AE77" s="45">
        <v>21.42</v>
      </c>
      <c r="AF77" s="45">
        <v>18.68</v>
      </c>
      <c r="AG77" s="45">
        <v>16.28</v>
      </c>
      <c r="AH77" s="45">
        <v>14.17</v>
      </c>
      <c r="AI77" s="45">
        <v>12.33</v>
      </c>
      <c r="AJ77" s="45">
        <v>10.73</v>
      </c>
      <c r="AK77" s="45">
        <v>9.33</v>
      </c>
      <c r="AL77" s="45">
        <v>8.1199999999999992</v>
      </c>
      <c r="AM77" s="45">
        <v>7.06</v>
      </c>
      <c r="AN77" s="45">
        <v>6.15</v>
      </c>
      <c r="AO77" s="45">
        <v>5.35</v>
      </c>
      <c r="AP77" s="45">
        <v>4.66</v>
      </c>
      <c r="AQ77" s="45">
        <v>4.0599999999999996</v>
      </c>
      <c r="AR77" s="45">
        <v>3.55</v>
      </c>
      <c r="AS77" s="45">
        <v>3.1</v>
      </c>
      <c r="AT77" s="45">
        <v>2.72</v>
      </c>
      <c r="AU77" s="45">
        <v>2.38</v>
      </c>
    </row>
    <row r="78" spans="1:47" x14ac:dyDescent="0.25">
      <c r="A78" s="43">
        <v>73</v>
      </c>
      <c r="B78" s="45">
        <v>30</v>
      </c>
      <c r="C78" s="45">
        <v>30</v>
      </c>
      <c r="D78" s="45">
        <v>30</v>
      </c>
      <c r="E78" s="45">
        <v>30</v>
      </c>
      <c r="F78" s="45">
        <v>30</v>
      </c>
      <c r="G78" s="45">
        <v>30</v>
      </c>
      <c r="H78" s="45">
        <v>30</v>
      </c>
      <c r="I78" s="45">
        <v>30</v>
      </c>
      <c r="J78" s="45">
        <v>30</v>
      </c>
      <c r="K78" s="45">
        <v>30</v>
      </c>
      <c r="L78" s="45">
        <v>30</v>
      </c>
      <c r="M78" s="45">
        <v>30</v>
      </c>
      <c r="N78" s="45">
        <v>30</v>
      </c>
      <c r="O78" s="45">
        <v>30</v>
      </c>
      <c r="P78" s="45">
        <v>30</v>
      </c>
      <c r="Q78" s="45">
        <v>30</v>
      </c>
      <c r="R78" s="45">
        <v>30</v>
      </c>
      <c r="S78" s="45">
        <v>30</v>
      </c>
      <c r="T78" s="45">
        <v>30</v>
      </c>
      <c r="U78" s="45">
        <v>30</v>
      </c>
      <c r="V78" s="45">
        <v>30</v>
      </c>
      <c r="W78" s="45">
        <v>30</v>
      </c>
      <c r="X78" s="45">
        <v>30</v>
      </c>
      <c r="Y78" s="45">
        <v>30</v>
      </c>
      <c r="Z78" s="45">
        <v>30</v>
      </c>
      <c r="AA78" s="45">
        <v>30</v>
      </c>
      <c r="AB78" s="45">
        <v>30</v>
      </c>
      <c r="AC78" s="45">
        <v>29.82</v>
      </c>
      <c r="AD78" s="45">
        <v>27.5</v>
      </c>
      <c r="AE78" s="45">
        <v>24.02</v>
      </c>
      <c r="AF78" s="45">
        <v>20.94</v>
      </c>
      <c r="AG78" s="45">
        <v>18.239999999999998</v>
      </c>
      <c r="AH78" s="45">
        <v>15.88</v>
      </c>
      <c r="AI78" s="45">
        <v>13.8</v>
      </c>
      <c r="AJ78" s="45">
        <v>11.99</v>
      </c>
      <c r="AK78" s="45">
        <v>10.42</v>
      </c>
      <c r="AL78" s="45">
        <v>9.0500000000000007</v>
      </c>
      <c r="AM78" s="45">
        <v>7.85</v>
      </c>
      <c r="AN78" s="45">
        <v>6.82</v>
      </c>
      <c r="AO78" s="45">
        <v>5.92</v>
      </c>
      <c r="AP78" s="45">
        <v>5.14</v>
      </c>
      <c r="AQ78" s="45">
        <v>4.47</v>
      </c>
      <c r="AR78" s="45">
        <v>3.89</v>
      </c>
      <c r="AS78" s="45">
        <v>3.39</v>
      </c>
      <c r="AT78" s="45">
        <v>2.96</v>
      </c>
      <c r="AU78" s="45">
        <v>2.59</v>
      </c>
    </row>
    <row r="79" spans="1:47" x14ac:dyDescent="0.25">
      <c r="A79" s="43">
        <v>74</v>
      </c>
      <c r="B79" s="45">
        <v>30</v>
      </c>
      <c r="C79" s="45">
        <v>30</v>
      </c>
      <c r="D79" s="45">
        <v>30</v>
      </c>
      <c r="E79" s="45">
        <v>30</v>
      </c>
      <c r="F79" s="45">
        <v>30</v>
      </c>
      <c r="G79" s="45">
        <v>30</v>
      </c>
      <c r="H79" s="45">
        <v>30</v>
      </c>
      <c r="I79" s="45">
        <v>30</v>
      </c>
      <c r="J79" s="45">
        <v>30</v>
      </c>
      <c r="K79" s="45">
        <v>30</v>
      </c>
      <c r="L79" s="45">
        <v>30</v>
      </c>
      <c r="M79" s="45">
        <v>30</v>
      </c>
      <c r="N79" s="45">
        <v>30</v>
      </c>
      <c r="O79" s="45">
        <v>30</v>
      </c>
      <c r="P79" s="45">
        <v>30</v>
      </c>
      <c r="Q79" s="45">
        <v>30</v>
      </c>
      <c r="R79" s="45">
        <v>30</v>
      </c>
      <c r="S79" s="45">
        <v>30</v>
      </c>
      <c r="T79" s="45">
        <v>30</v>
      </c>
      <c r="U79" s="45">
        <v>30</v>
      </c>
      <c r="V79" s="45">
        <v>30</v>
      </c>
      <c r="W79" s="45">
        <v>30</v>
      </c>
      <c r="X79" s="45">
        <v>30</v>
      </c>
      <c r="Y79" s="45">
        <v>30</v>
      </c>
      <c r="Z79" s="45">
        <v>30</v>
      </c>
      <c r="AA79" s="45">
        <v>30</v>
      </c>
      <c r="AB79" s="45">
        <v>30</v>
      </c>
      <c r="AC79" s="45">
        <v>30</v>
      </c>
      <c r="AD79" s="45">
        <v>29.54</v>
      </c>
      <c r="AE79" s="45">
        <v>26.98</v>
      </c>
      <c r="AF79" s="45">
        <v>23.53</v>
      </c>
      <c r="AG79" s="45">
        <v>20.49</v>
      </c>
      <c r="AH79" s="45">
        <v>17.82</v>
      </c>
      <c r="AI79" s="45">
        <v>15.49</v>
      </c>
      <c r="AJ79" s="45">
        <v>13.44</v>
      </c>
      <c r="AK79" s="45">
        <v>11.66</v>
      </c>
      <c r="AL79" s="45">
        <v>10.11</v>
      </c>
      <c r="AM79" s="45">
        <v>8.76</v>
      </c>
      <c r="AN79" s="45">
        <v>7.59</v>
      </c>
      <c r="AO79" s="45">
        <v>6.58</v>
      </c>
      <c r="AP79" s="45">
        <v>5.7</v>
      </c>
      <c r="AQ79" s="45">
        <v>4.9400000000000004</v>
      </c>
      <c r="AR79" s="45">
        <v>4.28</v>
      </c>
      <c r="AS79" s="45">
        <v>3.72</v>
      </c>
      <c r="AT79" s="45">
        <v>3.24</v>
      </c>
      <c r="AU79" s="45">
        <v>2.82</v>
      </c>
    </row>
    <row r="80" spans="1:47" x14ac:dyDescent="0.25">
      <c r="A80" s="43">
        <v>75</v>
      </c>
      <c r="B80" s="45">
        <v>30</v>
      </c>
      <c r="C80" s="45">
        <v>30</v>
      </c>
      <c r="D80" s="45">
        <v>30</v>
      </c>
      <c r="E80" s="45">
        <v>30</v>
      </c>
      <c r="F80" s="45">
        <v>30</v>
      </c>
      <c r="G80" s="45">
        <v>30</v>
      </c>
      <c r="H80" s="45">
        <v>30</v>
      </c>
      <c r="I80" s="45">
        <v>30</v>
      </c>
      <c r="J80" s="45">
        <v>30</v>
      </c>
      <c r="K80" s="45">
        <v>30</v>
      </c>
      <c r="L80" s="45">
        <v>30</v>
      </c>
      <c r="M80" s="45">
        <v>30</v>
      </c>
      <c r="N80" s="45">
        <v>30</v>
      </c>
      <c r="O80" s="45">
        <v>30</v>
      </c>
      <c r="P80" s="45">
        <v>30</v>
      </c>
      <c r="Q80" s="45">
        <v>30</v>
      </c>
      <c r="R80" s="45">
        <v>30</v>
      </c>
      <c r="S80" s="45">
        <v>30</v>
      </c>
      <c r="T80" s="45">
        <v>30</v>
      </c>
      <c r="U80" s="45">
        <v>30</v>
      </c>
      <c r="V80" s="45">
        <v>30</v>
      </c>
      <c r="W80" s="45">
        <v>30</v>
      </c>
      <c r="X80" s="45">
        <v>30</v>
      </c>
      <c r="Y80" s="45">
        <v>30</v>
      </c>
      <c r="Z80" s="45">
        <v>30</v>
      </c>
      <c r="AA80" s="45">
        <v>30</v>
      </c>
      <c r="AB80" s="45">
        <v>30</v>
      </c>
      <c r="AC80" s="45">
        <v>30</v>
      </c>
      <c r="AD80" s="45">
        <v>30</v>
      </c>
      <c r="AE80" s="45">
        <v>29.28</v>
      </c>
      <c r="AF80" s="45">
        <v>26.48</v>
      </c>
      <c r="AG80" s="45">
        <v>23.06</v>
      </c>
      <c r="AH80" s="45">
        <v>20.059999999999999</v>
      </c>
      <c r="AI80" s="45">
        <v>17.420000000000002</v>
      </c>
      <c r="AJ80" s="45">
        <v>15.11</v>
      </c>
      <c r="AK80" s="45">
        <v>13.1</v>
      </c>
      <c r="AL80" s="45">
        <v>11.34</v>
      </c>
      <c r="AM80" s="45">
        <v>9.81</v>
      </c>
      <c r="AN80" s="45">
        <v>8.48</v>
      </c>
      <c r="AO80" s="45">
        <v>7.33</v>
      </c>
      <c r="AP80" s="45">
        <v>6.34</v>
      </c>
      <c r="AQ80" s="45">
        <v>5.47</v>
      </c>
      <c r="AR80" s="45">
        <v>4.74</v>
      </c>
      <c r="AS80" s="45">
        <v>4.1100000000000003</v>
      </c>
      <c r="AT80" s="45">
        <v>3.56</v>
      </c>
      <c r="AU80" s="45">
        <v>3.09</v>
      </c>
    </row>
    <row r="81" spans="1:47" x14ac:dyDescent="0.25">
      <c r="A81" s="43">
        <v>76</v>
      </c>
      <c r="B81" s="45">
        <v>30</v>
      </c>
      <c r="C81" s="45">
        <v>30</v>
      </c>
      <c r="D81" s="45">
        <v>30</v>
      </c>
      <c r="E81" s="45">
        <v>30</v>
      </c>
      <c r="F81" s="45">
        <v>30</v>
      </c>
      <c r="G81" s="45">
        <v>30</v>
      </c>
      <c r="H81" s="45">
        <v>30</v>
      </c>
      <c r="I81" s="45">
        <v>30</v>
      </c>
      <c r="J81" s="45">
        <v>30</v>
      </c>
      <c r="K81" s="45">
        <v>30</v>
      </c>
      <c r="L81" s="45">
        <v>30</v>
      </c>
      <c r="M81" s="45">
        <v>30</v>
      </c>
      <c r="N81" s="45">
        <v>30</v>
      </c>
      <c r="O81" s="45">
        <v>30</v>
      </c>
      <c r="P81" s="45">
        <v>30</v>
      </c>
      <c r="Q81" s="45">
        <v>30</v>
      </c>
      <c r="R81" s="45">
        <v>30</v>
      </c>
      <c r="S81" s="45">
        <v>30</v>
      </c>
      <c r="T81" s="45">
        <v>30</v>
      </c>
      <c r="U81" s="45">
        <v>30</v>
      </c>
      <c r="V81" s="45">
        <v>30</v>
      </c>
      <c r="W81" s="45">
        <v>30</v>
      </c>
      <c r="X81" s="45">
        <v>30</v>
      </c>
      <c r="Y81" s="45">
        <v>30</v>
      </c>
      <c r="Z81" s="45">
        <v>30</v>
      </c>
      <c r="AA81" s="45">
        <v>30</v>
      </c>
      <c r="AB81" s="45">
        <v>30</v>
      </c>
      <c r="AC81" s="45">
        <v>30</v>
      </c>
      <c r="AD81" s="45">
        <v>30</v>
      </c>
      <c r="AE81" s="45">
        <v>30</v>
      </c>
      <c r="AF81" s="45">
        <v>29.03</v>
      </c>
      <c r="AG81" s="45">
        <v>26.01</v>
      </c>
      <c r="AH81" s="45">
        <v>22.62</v>
      </c>
      <c r="AI81" s="45">
        <v>19.64</v>
      </c>
      <c r="AJ81" s="45">
        <v>17.03</v>
      </c>
      <c r="AK81" s="45">
        <v>14.75</v>
      </c>
      <c r="AL81" s="45">
        <v>12.76</v>
      </c>
      <c r="AM81" s="45">
        <v>11.02</v>
      </c>
      <c r="AN81" s="45">
        <v>9.51</v>
      </c>
      <c r="AO81" s="45">
        <v>8.2100000000000009</v>
      </c>
      <c r="AP81" s="45">
        <v>7.08</v>
      </c>
      <c r="AQ81" s="45">
        <v>6.1</v>
      </c>
      <c r="AR81" s="45">
        <v>5.26</v>
      </c>
      <c r="AS81" s="45">
        <v>4.55</v>
      </c>
      <c r="AT81" s="45">
        <v>3.93</v>
      </c>
      <c r="AU81" s="45">
        <v>3.4</v>
      </c>
    </row>
    <row r="82" spans="1:47" x14ac:dyDescent="0.25">
      <c r="A82" s="43">
        <v>77</v>
      </c>
      <c r="B82" s="45">
        <v>30</v>
      </c>
      <c r="C82" s="45">
        <v>30</v>
      </c>
      <c r="D82" s="45">
        <v>30</v>
      </c>
      <c r="E82" s="45">
        <v>30</v>
      </c>
      <c r="F82" s="45">
        <v>30</v>
      </c>
      <c r="G82" s="45">
        <v>30</v>
      </c>
      <c r="H82" s="45">
        <v>30</v>
      </c>
      <c r="I82" s="45">
        <v>30</v>
      </c>
      <c r="J82" s="45">
        <v>30</v>
      </c>
      <c r="K82" s="45">
        <v>30</v>
      </c>
      <c r="L82" s="45">
        <v>30</v>
      </c>
      <c r="M82" s="45">
        <v>30</v>
      </c>
      <c r="N82" s="45">
        <v>30</v>
      </c>
      <c r="O82" s="45">
        <v>30</v>
      </c>
      <c r="P82" s="45">
        <v>30</v>
      </c>
      <c r="Q82" s="45">
        <v>30</v>
      </c>
      <c r="R82" s="45">
        <v>30</v>
      </c>
      <c r="S82" s="45">
        <v>30</v>
      </c>
      <c r="T82" s="45">
        <v>30</v>
      </c>
      <c r="U82" s="45">
        <v>30</v>
      </c>
      <c r="V82" s="45">
        <v>30</v>
      </c>
      <c r="W82" s="45">
        <v>30</v>
      </c>
      <c r="X82" s="45">
        <v>30</v>
      </c>
      <c r="Y82" s="45">
        <v>30</v>
      </c>
      <c r="Z82" s="45">
        <v>30</v>
      </c>
      <c r="AA82" s="45">
        <v>30</v>
      </c>
      <c r="AB82" s="45">
        <v>30</v>
      </c>
      <c r="AC82" s="45">
        <v>30</v>
      </c>
      <c r="AD82" s="45">
        <v>30</v>
      </c>
      <c r="AE82" s="45">
        <v>30</v>
      </c>
      <c r="AF82" s="45">
        <v>30</v>
      </c>
      <c r="AG82" s="45">
        <v>28.8</v>
      </c>
      <c r="AH82" s="45">
        <v>25.57</v>
      </c>
      <c r="AI82" s="45">
        <v>22.2</v>
      </c>
      <c r="AJ82" s="45">
        <v>19.239999999999998</v>
      </c>
      <c r="AK82" s="45">
        <v>16.66</v>
      </c>
      <c r="AL82" s="45">
        <v>14.4</v>
      </c>
      <c r="AM82" s="45">
        <v>12.42</v>
      </c>
      <c r="AN82" s="45">
        <v>10.71</v>
      </c>
      <c r="AO82" s="45">
        <v>9.2200000000000006</v>
      </c>
      <c r="AP82" s="45">
        <v>7.93</v>
      </c>
      <c r="AQ82" s="45">
        <v>6.82</v>
      </c>
      <c r="AR82" s="45">
        <v>5.87</v>
      </c>
      <c r="AS82" s="45">
        <v>5.05</v>
      </c>
      <c r="AT82" s="45">
        <v>4.3600000000000003</v>
      </c>
      <c r="AU82" s="45">
        <v>3.76</v>
      </c>
    </row>
    <row r="83" spans="1:47" x14ac:dyDescent="0.25">
      <c r="A83" s="43">
        <v>78</v>
      </c>
      <c r="B83" s="45">
        <v>30</v>
      </c>
      <c r="C83" s="45">
        <v>30</v>
      </c>
      <c r="D83" s="45">
        <v>30</v>
      </c>
      <c r="E83" s="45">
        <v>30</v>
      </c>
      <c r="F83" s="45">
        <v>30</v>
      </c>
      <c r="G83" s="45">
        <v>30</v>
      </c>
      <c r="H83" s="45">
        <v>30</v>
      </c>
      <c r="I83" s="45">
        <v>30</v>
      </c>
      <c r="J83" s="45">
        <v>30</v>
      </c>
      <c r="K83" s="45">
        <v>30</v>
      </c>
      <c r="L83" s="45">
        <v>30</v>
      </c>
      <c r="M83" s="45">
        <v>30</v>
      </c>
      <c r="N83" s="45">
        <v>30</v>
      </c>
      <c r="O83" s="45">
        <v>30</v>
      </c>
      <c r="P83" s="45">
        <v>30</v>
      </c>
      <c r="Q83" s="45">
        <v>30</v>
      </c>
      <c r="R83" s="45">
        <v>30</v>
      </c>
      <c r="S83" s="45">
        <v>30</v>
      </c>
      <c r="T83" s="45">
        <v>30</v>
      </c>
      <c r="U83" s="45">
        <v>30</v>
      </c>
      <c r="V83" s="45">
        <v>30</v>
      </c>
      <c r="W83" s="45">
        <v>30</v>
      </c>
      <c r="X83" s="45">
        <v>30</v>
      </c>
      <c r="Y83" s="45">
        <v>30</v>
      </c>
      <c r="Z83" s="45">
        <v>30</v>
      </c>
      <c r="AA83" s="45">
        <v>30</v>
      </c>
      <c r="AB83" s="45">
        <v>30</v>
      </c>
      <c r="AC83" s="45">
        <v>30</v>
      </c>
      <c r="AD83" s="45">
        <v>30</v>
      </c>
      <c r="AE83" s="45">
        <v>30</v>
      </c>
      <c r="AF83" s="45">
        <v>30</v>
      </c>
      <c r="AG83" s="45">
        <v>30</v>
      </c>
      <c r="AH83" s="45">
        <v>28.58</v>
      </c>
      <c r="AI83" s="45">
        <v>25.15</v>
      </c>
      <c r="AJ83" s="45">
        <v>21.8</v>
      </c>
      <c r="AK83" s="45">
        <v>18.86</v>
      </c>
      <c r="AL83" s="45">
        <v>16.29</v>
      </c>
      <c r="AM83" s="45">
        <v>14.05</v>
      </c>
      <c r="AN83" s="45">
        <v>12.09</v>
      </c>
      <c r="AO83" s="45">
        <v>10.39</v>
      </c>
      <c r="AP83" s="45">
        <v>8.93</v>
      </c>
      <c r="AQ83" s="45">
        <v>7.65</v>
      </c>
      <c r="AR83" s="45">
        <v>6.57</v>
      </c>
      <c r="AS83" s="45">
        <v>5.64</v>
      </c>
      <c r="AT83" s="45">
        <v>4.8499999999999996</v>
      </c>
      <c r="AU83" s="45">
        <v>4.17</v>
      </c>
    </row>
    <row r="84" spans="1:47" x14ac:dyDescent="0.25">
      <c r="A84" s="43">
        <v>79</v>
      </c>
      <c r="B84" s="45">
        <v>30</v>
      </c>
      <c r="C84" s="45">
        <v>30</v>
      </c>
      <c r="D84" s="45">
        <v>30</v>
      </c>
      <c r="E84" s="45">
        <v>30</v>
      </c>
      <c r="F84" s="45">
        <v>30</v>
      </c>
      <c r="G84" s="45">
        <v>30</v>
      </c>
      <c r="H84" s="45">
        <v>30</v>
      </c>
      <c r="I84" s="45">
        <v>30</v>
      </c>
      <c r="J84" s="45">
        <v>30</v>
      </c>
      <c r="K84" s="45">
        <v>30</v>
      </c>
      <c r="L84" s="45">
        <v>30</v>
      </c>
      <c r="M84" s="45">
        <v>30</v>
      </c>
      <c r="N84" s="45">
        <v>30</v>
      </c>
      <c r="O84" s="45">
        <v>30</v>
      </c>
      <c r="P84" s="45">
        <v>30</v>
      </c>
      <c r="Q84" s="45">
        <v>30</v>
      </c>
      <c r="R84" s="45">
        <v>30</v>
      </c>
      <c r="S84" s="45">
        <v>30</v>
      </c>
      <c r="T84" s="45">
        <v>30</v>
      </c>
      <c r="U84" s="45">
        <v>30</v>
      </c>
      <c r="V84" s="45">
        <v>30</v>
      </c>
      <c r="W84" s="45">
        <v>30</v>
      </c>
      <c r="X84" s="45">
        <v>30</v>
      </c>
      <c r="Y84" s="45">
        <v>30</v>
      </c>
      <c r="Z84" s="45">
        <v>30</v>
      </c>
      <c r="AA84" s="45">
        <v>30</v>
      </c>
      <c r="AB84" s="45">
        <v>30</v>
      </c>
      <c r="AC84" s="45">
        <v>30</v>
      </c>
      <c r="AD84" s="45">
        <v>30</v>
      </c>
      <c r="AE84" s="45">
        <v>30</v>
      </c>
      <c r="AF84" s="45">
        <v>30</v>
      </c>
      <c r="AG84" s="45">
        <v>30</v>
      </c>
      <c r="AH84" s="45">
        <v>30</v>
      </c>
      <c r="AI84" s="45">
        <v>28.37</v>
      </c>
      <c r="AJ84" s="45">
        <v>24.75</v>
      </c>
      <c r="AK84" s="45">
        <v>21.42</v>
      </c>
      <c r="AL84" s="45">
        <v>18.489999999999998</v>
      </c>
      <c r="AM84" s="45">
        <v>15.93</v>
      </c>
      <c r="AN84" s="45">
        <v>13.7</v>
      </c>
      <c r="AO84" s="45">
        <v>11.76</v>
      </c>
      <c r="AP84" s="45">
        <v>10.08</v>
      </c>
      <c r="AQ84" s="45">
        <v>8.6199999999999992</v>
      </c>
      <c r="AR84" s="45">
        <v>7.39</v>
      </c>
      <c r="AS84" s="45">
        <v>6.33</v>
      </c>
      <c r="AT84" s="45">
        <v>5.42</v>
      </c>
      <c r="AU84" s="45">
        <v>4.6500000000000004</v>
      </c>
    </row>
    <row r="85" spans="1:47" x14ac:dyDescent="0.25">
      <c r="A85" s="43">
        <v>80</v>
      </c>
      <c r="B85" s="45">
        <v>30</v>
      </c>
      <c r="C85" s="45">
        <v>30</v>
      </c>
      <c r="D85" s="45">
        <v>30</v>
      </c>
      <c r="E85" s="45">
        <v>30</v>
      </c>
      <c r="F85" s="45">
        <v>30</v>
      </c>
      <c r="G85" s="45">
        <v>30</v>
      </c>
      <c r="H85" s="45">
        <v>30</v>
      </c>
      <c r="I85" s="45">
        <v>30</v>
      </c>
      <c r="J85" s="45">
        <v>30</v>
      </c>
      <c r="K85" s="45">
        <v>30</v>
      </c>
      <c r="L85" s="45">
        <v>30</v>
      </c>
      <c r="M85" s="45">
        <v>30</v>
      </c>
      <c r="N85" s="45">
        <v>30</v>
      </c>
      <c r="O85" s="45">
        <v>30</v>
      </c>
      <c r="P85" s="45">
        <v>30</v>
      </c>
      <c r="Q85" s="45">
        <v>30</v>
      </c>
      <c r="R85" s="45">
        <v>30</v>
      </c>
      <c r="S85" s="45">
        <v>30</v>
      </c>
      <c r="T85" s="45">
        <v>30</v>
      </c>
      <c r="U85" s="45">
        <v>30</v>
      </c>
      <c r="V85" s="45">
        <v>30</v>
      </c>
      <c r="W85" s="45">
        <v>30</v>
      </c>
      <c r="X85" s="45">
        <v>30</v>
      </c>
      <c r="Y85" s="45">
        <v>30</v>
      </c>
      <c r="Z85" s="45">
        <v>30</v>
      </c>
      <c r="AA85" s="45">
        <v>30</v>
      </c>
      <c r="AB85" s="45">
        <v>30</v>
      </c>
      <c r="AC85" s="45">
        <v>30</v>
      </c>
      <c r="AD85" s="45">
        <v>30</v>
      </c>
      <c r="AE85" s="45">
        <v>30</v>
      </c>
      <c r="AF85" s="45">
        <v>30</v>
      </c>
      <c r="AG85" s="45">
        <v>30</v>
      </c>
      <c r="AH85" s="45">
        <v>30</v>
      </c>
      <c r="AI85" s="45">
        <v>30</v>
      </c>
      <c r="AJ85" s="45">
        <v>28.17</v>
      </c>
      <c r="AK85" s="45">
        <v>24.37</v>
      </c>
      <c r="AL85" s="45">
        <v>21.04</v>
      </c>
      <c r="AM85" s="45">
        <v>18.12</v>
      </c>
      <c r="AN85" s="45">
        <v>15.57</v>
      </c>
      <c r="AO85" s="45">
        <v>13.35</v>
      </c>
      <c r="AP85" s="45">
        <v>11.43</v>
      </c>
      <c r="AQ85" s="45">
        <v>9.75</v>
      </c>
      <c r="AR85" s="45">
        <v>8.33</v>
      </c>
      <c r="AS85" s="45">
        <v>7.12</v>
      </c>
      <c r="AT85" s="45">
        <v>6.09</v>
      </c>
      <c r="AU85" s="45">
        <v>5.21</v>
      </c>
    </row>
    <row r="86" spans="1:47" x14ac:dyDescent="0.25">
      <c r="A86" s="43">
        <v>81</v>
      </c>
      <c r="B86" s="45">
        <v>30</v>
      </c>
      <c r="C86" s="45">
        <v>30</v>
      </c>
      <c r="D86" s="45">
        <v>30</v>
      </c>
      <c r="E86" s="45">
        <v>30</v>
      </c>
      <c r="F86" s="45">
        <v>30</v>
      </c>
      <c r="G86" s="45">
        <v>30</v>
      </c>
      <c r="H86" s="45">
        <v>30</v>
      </c>
      <c r="I86" s="45">
        <v>30</v>
      </c>
      <c r="J86" s="45">
        <v>30</v>
      </c>
      <c r="K86" s="45">
        <v>30</v>
      </c>
      <c r="L86" s="45">
        <v>30</v>
      </c>
      <c r="M86" s="45">
        <v>30</v>
      </c>
      <c r="N86" s="45">
        <v>30</v>
      </c>
      <c r="O86" s="45">
        <v>30</v>
      </c>
      <c r="P86" s="45">
        <v>30</v>
      </c>
      <c r="Q86" s="45">
        <v>30</v>
      </c>
      <c r="R86" s="45">
        <v>30</v>
      </c>
      <c r="S86" s="45">
        <v>30</v>
      </c>
      <c r="T86" s="45">
        <v>30</v>
      </c>
      <c r="U86" s="45">
        <v>30</v>
      </c>
      <c r="V86" s="45">
        <v>30</v>
      </c>
      <c r="W86" s="45">
        <v>30</v>
      </c>
      <c r="X86" s="45">
        <v>30</v>
      </c>
      <c r="Y86" s="45">
        <v>30</v>
      </c>
      <c r="Z86" s="45">
        <v>30</v>
      </c>
      <c r="AA86" s="45">
        <v>30</v>
      </c>
      <c r="AB86" s="45">
        <v>30</v>
      </c>
      <c r="AC86" s="45">
        <v>30</v>
      </c>
      <c r="AD86" s="45">
        <v>30</v>
      </c>
      <c r="AE86" s="45">
        <v>30</v>
      </c>
      <c r="AF86" s="45">
        <v>30</v>
      </c>
      <c r="AG86" s="45">
        <v>30</v>
      </c>
      <c r="AH86" s="45">
        <v>30</v>
      </c>
      <c r="AI86" s="45">
        <v>30</v>
      </c>
      <c r="AJ86" s="45">
        <v>30</v>
      </c>
      <c r="AK86" s="45">
        <v>27.8</v>
      </c>
      <c r="AL86" s="45">
        <v>24</v>
      </c>
      <c r="AM86" s="45">
        <v>20.65</v>
      </c>
      <c r="AN86" s="45">
        <v>17.739999999999998</v>
      </c>
      <c r="AO86" s="45">
        <v>15.2</v>
      </c>
      <c r="AP86" s="45">
        <v>12.99</v>
      </c>
      <c r="AQ86" s="45">
        <v>11.07</v>
      </c>
      <c r="AR86" s="45">
        <v>9.44</v>
      </c>
      <c r="AS86" s="45">
        <v>8.0500000000000007</v>
      </c>
      <c r="AT86" s="45">
        <v>6.86</v>
      </c>
      <c r="AU86" s="45">
        <v>5.85</v>
      </c>
    </row>
    <row r="87" spans="1:47" x14ac:dyDescent="0.25">
      <c r="A87" s="43">
        <v>82</v>
      </c>
      <c r="B87" s="45">
        <v>30</v>
      </c>
      <c r="C87" s="45">
        <v>30</v>
      </c>
      <c r="D87" s="45">
        <v>30</v>
      </c>
      <c r="E87" s="45">
        <v>30</v>
      </c>
      <c r="F87" s="45">
        <v>30</v>
      </c>
      <c r="G87" s="45">
        <v>30</v>
      </c>
      <c r="H87" s="45">
        <v>30</v>
      </c>
      <c r="I87" s="45">
        <v>30</v>
      </c>
      <c r="J87" s="45">
        <v>30</v>
      </c>
      <c r="K87" s="45">
        <v>30</v>
      </c>
      <c r="L87" s="45">
        <v>30</v>
      </c>
      <c r="M87" s="45">
        <v>30</v>
      </c>
      <c r="N87" s="45">
        <v>30</v>
      </c>
      <c r="O87" s="45">
        <v>30</v>
      </c>
      <c r="P87" s="45">
        <v>30</v>
      </c>
      <c r="Q87" s="45">
        <v>30</v>
      </c>
      <c r="R87" s="45">
        <v>30</v>
      </c>
      <c r="S87" s="45">
        <v>30</v>
      </c>
      <c r="T87" s="45">
        <v>30</v>
      </c>
      <c r="U87" s="45">
        <v>30</v>
      </c>
      <c r="V87" s="45">
        <v>30</v>
      </c>
      <c r="W87" s="45">
        <v>30</v>
      </c>
      <c r="X87" s="45">
        <v>30</v>
      </c>
      <c r="Y87" s="45">
        <v>30</v>
      </c>
      <c r="Z87" s="45">
        <v>30</v>
      </c>
      <c r="AA87" s="45">
        <v>30</v>
      </c>
      <c r="AB87" s="45">
        <v>30</v>
      </c>
      <c r="AC87" s="45">
        <v>30</v>
      </c>
      <c r="AD87" s="45">
        <v>30</v>
      </c>
      <c r="AE87" s="45">
        <v>30</v>
      </c>
      <c r="AF87" s="45">
        <v>30</v>
      </c>
      <c r="AG87" s="45">
        <v>30</v>
      </c>
      <c r="AH87" s="45">
        <v>30</v>
      </c>
      <c r="AI87" s="45">
        <v>30</v>
      </c>
      <c r="AJ87" s="45">
        <v>30</v>
      </c>
      <c r="AK87" s="45">
        <v>29.82</v>
      </c>
      <c r="AL87" s="45">
        <v>27.43</v>
      </c>
      <c r="AM87" s="45">
        <v>23.61</v>
      </c>
      <c r="AN87" s="45">
        <v>20.27</v>
      </c>
      <c r="AO87" s="45">
        <v>17.350000000000001</v>
      </c>
      <c r="AP87" s="45">
        <v>14.81</v>
      </c>
      <c r="AQ87" s="45">
        <v>12.6</v>
      </c>
      <c r="AR87" s="45">
        <v>10.73</v>
      </c>
      <c r="AS87" s="45">
        <v>9.1300000000000008</v>
      </c>
      <c r="AT87" s="45">
        <v>7.76</v>
      </c>
      <c r="AU87" s="45">
        <v>6.6</v>
      </c>
    </row>
    <row r="88" spans="1:47" x14ac:dyDescent="0.25">
      <c r="A88" s="43">
        <v>83</v>
      </c>
      <c r="B88" s="45">
        <v>30</v>
      </c>
      <c r="C88" s="45">
        <v>30</v>
      </c>
      <c r="D88" s="45">
        <v>30</v>
      </c>
      <c r="E88" s="45">
        <v>30</v>
      </c>
      <c r="F88" s="45">
        <v>30</v>
      </c>
      <c r="G88" s="45">
        <v>30</v>
      </c>
      <c r="H88" s="45">
        <v>30</v>
      </c>
      <c r="I88" s="45">
        <v>30</v>
      </c>
      <c r="J88" s="45">
        <v>30</v>
      </c>
      <c r="K88" s="45">
        <v>30</v>
      </c>
      <c r="L88" s="45">
        <v>30</v>
      </c>
      <c r="M88" s="45">
        <v>30</v>
      </c>
      <c r="N88" s="45">
        <v>30</v>
      </c>
      <c r="O88" s="45">
        <v>30</v>
      </c>
      <c r="P88" s="45">
        <v>30</v>
      </c>
      <c r="Q88" s="45">
        <v>30</v>
      </c>
      <c r="R88" s="45">
        <v>30</v>
      </c>
      <c r="S88" s="45">
        <v>30</v>
      </c>
      <c r="T88" s="45">
        <v>30</v>
      </c>
      <c r="U88" s="45">
        <v>30</v>
      </c>
      <c r="V88" s="45">
        <v>30</v>
      </c>
      <c r="W88" s="45">
        <v>30</v>
      </c>
      <c r="X88" s="45">
        <v>30</v>
      </c>
      <c r="Y88" s="45">
        <v>30</v>
      </c>
      <c r="Z88" s="45">
        <v>30</v>
      </c>
      <c r="AA88" s="45">
        <v>30</v>
      </c>
      <c r="AB88" s="45">
        <v>30</v>
      </c>
      <c r="AC88" s="45">
        <v>30</v>
      </c>
      <c r="AD88" s="45">
        <v>30</v>
      </c>
      <c r="AE88" s="45">
        <v>30</v>
      </c>
      <c r="AF88" s="45">
        <v>30</v>
      </c>
      <c r="AG88" s="45">
        <v>30</v>
      </c>
      <c r="AH88" s="45">
        <v>30</v>
      </c>
      <c r="AI88" s="45">
        <v>30</v>
      </c>
      <c r="AJ88" s="45">
        <v>30</v>
      </c>
      <c r="AK88" s="45">
        <v>30</v>
      </c>
      <c r="AL88" s="45">
        <v>29.64</v>
      </c>
      <c r="AM88" s="45">
        <v>27.05</v>
      </c>
      <c r="AN88" s="45">
        <v>23.22</v>
      </c>
      <c r="AO88" s="45">
        <v>19.86</v>
      </c>
      <c r="AP88" s="45">
        <v>16.95</v>
      </c>
      <c r="AQ88" s="45">
        <v>14.39</v>
      </c>
      <c r="AR88" s="45">
        <v>12.23</v>
      </c>
      <c r="AS88" s="45">
        <v>10.39</v>
      </c>
      <c r="AT88" s="45">
        <v>8.81</v>
      </c>
      <c r="AU88" s="45">
        <v>7.48</v>
      </c>
    </row>
    <row r="89" spans="1:47" x14ac:dyDescent="0.25">
      <c r="A89" s="43">
        <v>84</v>
      </c>
      <c r="B89" s="45">
        <v>30</v>
      </c>
      <c r="C89" s="45">
        <v>30</v>
      </c>
      <c r="D89" s="45">
        <v>30</v>
      </c>
      <c r="E89" s="45">
        <v>30</v>
      </c>
      <c r="F89" s="45">
        <v>30</v>
      </c>
      <c r="G89" s="45">
        <v>30</v>
      </c>
      <c r="H89" s="45">
        <v>30</v>
      </c>
      <c r="I89" s="45">
        <v>30</v>
      </c>
      <c r="J89" s="45">
        <v>30</v>
      </c>
      <c r="K89" s="45">
        <v>30</v>
      </c>
      <c r="L89" s="45">
        <v>30</v>
      </c>
      <c r="M89" s="45">
        <v>30</v>
      </c>
      <c r="N89" s="45">
        <v>30</v>
      </c>
      <c r="O89" s="45">
        <v>30</v>
      </c>
      <c r="P89" s="45">
        <v>30</v>
      </c>
      <c r="Q89" s="45">
        <v>30</v>
      </c>
      <c r="R89" s="45">
        <v>30</v>
      </c>
      <c r="S89" s="45">
        <v>30</v>
      </c>
      <c r="T89" s="45">
        <v>30</v>
      </c>
      <c r="U89" s="45">
        <v>30</v>
      </c>
      <c r="V89" s="45">
        <v>30</v>
      </c>
      <c r="W89" s="45">
        <v>30</v>
      </c>
      <c r="X89" s="45">
        <v>30</v>
      </c>
      <c r="Y89" s="45">
        <v>30</v>
      </c>
      <c r="Z89" s="45">
        <v>30</v>
      </c>
      <c r="AA89" s="45">
        <v>30</v>
      </c>
      <c r="AB89" s="45">
        <v>30</v>
      </c>
      <c r="AC89" s="45">
        <v>30</v>
      </c>
      <c r="AD89" s="45">
        <v>30</v>
      </c>
      <c r="AE89" s="45">
        <v>30</v>
      </c>
      <c r="AF89" s="45">
        <v>30</v>
      </c>
      <c r="AG89" s="45">
        <v>30</v>
      </c>
      <c r="AH89" s="45">
        <v>30</v>
      </c>
      <c r="AI89" s="45">
        <v>30</v>
      </c>
      <c r="AJ89" s="45">
        <v>30</v>
      </c>
      <c r="AK89" s="45">
        <v>30</v>
      </c>
      <c r="AL89" s="45">
        <v>30</v>
      </c>
      <c r="AM89" s="45">
        <v>29.45</v>
      </c>
      <c r="AN89" s="45">
        <v>26.67</v>
      </c>
      <c r="AO89" s="45">
        <v>22.81</v>
      </c>
      <c r="AP89" s="45">
        <v>19.45</v>
      </c>
      <c r="AQ89" s="45">
        <v>16.5</v>
      </c>
      <c r="AR89" s="45">
        <v>14</v>
      </c>
      <c r="AS89" s="45">
        <v>11.87</v>
      </c>
      <c r="AT89" s="45">
        <v>10.050000000000001</v>
      </c>
      <c r="AU89" s="45">
        <v>8.5</v>
      </c>
    </row>
    <row r="90" spans="1:47" x14ac:dyDescent="0.25">
      <c r="A90" s="43">
        <v>85</v>
      </c>
      <c r="B90" s="45">
        <v>30</v>
      </c>
      <c r="C90" s="45">
        <v>30</v>
      </c>
      <c r="D90" s="45">
        <v>30</v>
      </c>
      <c r="E90" s="45">
        <v>30</v>
      </c>
      <c r="F90" s="45">
        <v>30</v>
      </c>
      <c r="G90" s="45">
        <v>30</v>
      </c>
      <c r="H90" s="45">
        <v>30</v>
      </c>
      <c r="I90" s="45">
        <v>30</v>
      </c>
      <c r="J90" s="45">
        <v>30</v>
      </c>
      <c r="K90" s="45">
        <v>30</v>
      </c>
      <c r="L90" s="45">
        <v>30</v>
      </c>
      <c r="M90" s="45">
        <v>30</v>
      </c>
      <c r="N90" s="45">
        <v>30</v>
      </c>
      <c r="O90" s="45">
        <v>30</v>
      </c>
      <c r="P90" s="45">
        <v>30</v>
      </c>
      <c r="Q90" s="45">
        <v>30</v>
      </c>
      <c r="R90" s="45">
        <v>30</v>
      </c>
      <c r="S90" s="45">
        <v>30</v>
      </c>
      <c r="T90" s="45">
        <v>30</v>
      </c>
      <c r="U90" s="45">
        <v>30</v>
      </c>
      <c r="V90" s="45">
        <v>30</v>
      </c>
      <c r="W90" s="45">
        <v>30</v>
      </c>
      <c r="X90" s="45">
        <v>30</v>
      </c>
      <c r="Y90" s="45">
        <v>30</v>
      </c>
      <c r="Z90" s="45">
        <v>30</v>
      </c>
      <c r="AA90" s="45">
        <v>30</v>
      </c>
      <c r="AB90" s="45">
        <v>30</v>
      </c>
      <c r="AC90" s="45">
        <v>30</v>
      </c>
      <c r="AD90" s="45">
        <v>30</v>
      </c>
      <c r="AE90" s="45">
        <v>30</v>
      </c>
      <c r="AF90" s="45">
        <v>30</v>
      </c>
      <c r="AG90" s="45">
        <v>30</v>
      </c>
      <c r="AH90" s="45">
        <v>30</v>
      </c>
      <c r="AI90" s="45">
        <v>30</v>
      </c>
      <c r="AJ90" s="45">
        <v>30</v>
      </c>
      <c r="AK90" s="45">
        <v>30</v>
      </c>
      <c r="AL90" s="45">
        <v>30</v>
      </c>
      <c r="AM90" s="45">
        <v>30</v>
      </c>
      <c r="AN90" s="45">
        <v>29.27</v>
      </c>
      <c r="AO90" s="45">
        <v>26.27</v>
      </c>
      <c r="AP90" s="45">
        <v>22.38</v>
      </c>
      <c r="AQ90" s="45">
        <v>18.97</v>
      </c>
      <c r="AR90" s="45">
        <v>16.079999999999998</v>
      </c>
      <c r="AS90" s="45">
        <v>13.6</v>
      </c>
      <c r="AT90" s="45">
        <v>11.5</v>
      </c>
      <c r="AU90" s="45">
        <v>9.7100000000000009</v>
      </c>
    </row>
    <row r="91" spans="1:47" x14ac:dyDescent="0.25">
      <c r="A91" s="43">
        <v>86</v>
      </c>
      <c r="B91" s="45">
        <v>30</v>
      </c>
      <c r="C91" s="45">
        <v>30</v>
      </c>
      <c r="D91" s="45">
        <v>30</v>
      </c>
      <c r="E91" s="45">
        <v>30</v>
      </c>
      <c r="F91" s="45">
        <v>30</v>
      </c>
      <c r="G91" s="45">
        <v>30</v>
      </c>
      <c r="H91" s="45">
        <v>30</v>
      </c>
      <c r="I91" s="45">
        <v>30</v>
      </c>
      <c r="J91" s="45">
        <v>30</v>
      </c>
      <c r="K91" s="45">
        <v>30</v>
      </c>
      <c r="L91" s="45">
        <v>30</v>
      </c>
      <c r="M91" s="45">
        <v>30</v>
      </c>
      <c r="N91" s="45">
        <v>30</v>
      </c>
      <c r="O91" s="45">
        <v>30</v>
      </c>
      <c r="P91" s="45">
        <v>30</v>
      </c>
      <c r="Q91" s="45">
        <v>30</v>
      </c>
      <c r="R91" s="45">
        <v>30</v>
      </c>
      <c r="S91" s="45">
        <v>30</v>
      </c>
      <c r="T91" s="45">
        <v>30</v>
      </c>
      <c r="U91" s="45">
        <v>30</v>
      </c>
      <c r="V91" s="45">
        <v>30</v>
      </c>
      <c r="W91" s="45">
        <v>30</v>
      </c>
      <c r="X91" s="45">
        <v>30</v>
      </c>
      <c r="Y91" s="45">
        <v>30</v>
      </c>
      <c r="Z91" s="45">
        <v>30</v>
      </c>
      <c r="AA91" s="45">
        <v>30</v>
      </c>
      <c r="AB91" s="45">
        <v>30</v>
      </c>
      <c r="AC91" s="45">
        <v>30</v>
      </c>
      <c r="AD91" s="45">
        <v>30</v>
      </c>
      <c r="AE91" s="45">
        <v>30</v>
      </c>
      <c r="AF91" s="45">
        <v>30</v>
      </c>
      <c r="AG91" s="45">
        <v>30</v>
      </c>
      <c r="AH91" s="45">
        <v>30</v>
      </c>
      <c r="AI91" s="45">
        <v>30</v>
      </c>
      <c r="AJ91" s="45">
        <v>30</v>
      </c>
      <c r="AK91" s="45">
        <v>30</v>
      </c>
      <c r="AL91" s="45">
        <v>30</v>
      </c>
      <c r="AM91" s="45">
        <v>30</v>
      </c>
      <c r="AN91" s="45">
        <v>30</v>
      </c>
      <c r="AO91" s="45">
        <v>29.07</v>
      </c>
      <c r="AP91" s="45">
        <v>25.84</v>
      </c>
      <c r="AQ91" s="45">
        <v>21.87</v>
      </c>
      <c r="AR91" s="45">
        <v>18.52</v>
      </c>
      <c r="AS91" s="45">
        <v>15.65</v>
      </c>
      <c r="AT91" s="45">
        <v>13.2</v>
      </c>
      <c r="AU91" s="45">
        <v>11.13</v>
      </c>
    </row>
    <row r="92" spans="1:47" x14ac:dyDescent="0.25">
      <c r="A92" s="43">
        <v>87</v>
      </c>
      <c r="B92" s="45">
        <v>30</v>
      </c>
      <c r="C92" s="45">
        <v>30</v>
      </c>
      <c r="D92" s="45">
        <v>30</v>
      </c>
      <c r="E92" s="45">
        <v>30</v>
      </c>
      <c r="F92" s="45">
        <v>30</v>
      </c>
      <c r="G92" s="45">
        <v>30</v>
      </c>
      <c r="H92" s="45">
        <v>30</v>
      </c>
      <c r="I92" s="45">
        <v>30</v>
      </c>
      <c r="J92" s="45">
        <v>30</v>
      </c>
      <c r="K92" s="45">
        <v>30</v>
      </c>
      <c r="L92" s="45">
        <v>30</v>
      </c>
      <c r="M92" s="45">
        <v>30</v>
      </c>
      <c r="N92" s="45">
        <v>30</v>
      </c>
      <c r="O92" s="45">
        <v>30</v>
      </c>
      <c r="P92" s="45">
        <v>30</v>
      </c>
      <c r="Q92" s="45">
        <v>30</v>
      </c>
      <c r="R92" s="45">
        <v>30</v>
      </c>
      <c r="S92" s="45">
        <v>30</v>
      </c>
      <c r="T92" s="45">
        <v>30</v>
      </c>
      <c r="U92" s="45">
        <v>30</v>
      </c>
      <c r="V92" s="45">
        <v>30</v>
      </c>
      <c r="W92" s="45">
        <v>30</v>
      </c>
      <c r="X92" s="45">
        <v>30</v>
      </c>
      <c r="Y92" s="45">
        <v>30</v>
      </c>
      <c r="Z92" s="45">
        <v>30</v>
      </c>
      <c r="AA92" s="45">
        <v>30</v>
      </c>
      <c r="AB92" s="45">
        <v>30</v>
      </c>
      <c r="AC92" s="45">
        <v>30</v>
      </c>
      <c r="AD92" s="45">
        <v>30</v>
      </c>
      <c r="AE92" s="45">
        <v>30</v>
      </c>
      <c r="AF92" s="45">
        <v>30</v>
      </c>
      <c r="AG92" s="45">
        <v>30</v>
      </c>
      <c r="AH92" s="45">
        <v>30</v>
      </c>
      <c r="AI92" s="45">
        <v>30</v>
      </c>
      <c r="AJ92" s="45">
        <v>30</v>
      </c>
      <c r="AK92" s="45">
        <v>30</v>
      </c>
      <c r="AL92" s="45">
        <v>30</v>
      </c>
      <c r="AM92" s="45">
        <v>30</v>
      </c>
      <c r="AN92" s="45">
        <v>30</v>
      </c>
      <c r="AO92" s="45">
        <v>30</v>
      </c>
      <c r="AP92" s="45">
        <v>28.85</v>
      </c>
      <c r="AQ92" s="45">
        <v>25.3</v>
      </c>
      <c r="AR92" s="45">
        <v>21.41</v>
      </c>
      <c r="AS92" s="45">
        <v>18.07</v>
      </c>
      <c r="AT92" s="45">
        <v>15.22</v>
      </c>
      <c r="AU92" s="45">
        <v>12.8</v>
      </c>
    </row>
    <row r="93" spans="1:47" x14ac:dyDescent="0.25">
      <c r="A93" s="43">
        <v>88</v>
      </c>
      <c r="B93" s="45">
        <v>30</v>
      </c>
      <c r="C93" s="45">
        <v>30</v>
      </c>
      <c r="D93" s="45">
        <v>30</v>
      </c>
      <c r="E93" s="45">
        <v>30</v>
      </c>
      <c r="F93" s="45">
        <v>30</v>
      </c>
      <c r="G93" s="45">
        <v>30</v>
      </c>
      <c r="H93" s="45">
        <v>30</v>
      </c>
      <c r="I93" s="45">
        <v>30</v>
      </c>
      <c r="J93" s="45">
        <v>30</v>
      </c>
      <c r="K93" s="45">
        <v>30</v>
      </c>
      <c r="L93" s="45">
        <v>30</v>
      </c>
      <c r="M93" s="45">
        <v>30</v>
      </c>
      <c r="N93" s="45">
        <v>30</v>
      </c>
      <c r="O93" s="45">
        <v>30</v>
      </c>
      <c r="P93" s="45">
        <v>30</v>
      </c>
      <c r="Q93" s="45">
        <v>30</v>
      </c>
      <c r="R93" s="45">
        <v>30</v>
      </c>
      <c r="S93" s="45">
        <v>30</v>
      </c>
      <c r="T93" s="45">
        <v>30</v>
      </c>
      <c r="U93" s="45">
        <v>30</v>
      </c>
      <c r="V93" s="45">
        <v>30</v>
      </c>
      <c r="W93" s="45">
        <v>30</v>
      </c>
      <c r="X93" s="45">
        <v>30</v>
      </c>
      <c r="Y93" s="45">
        <v>30</v>
      </c>
      <c r="Z93" s="45">
        <v>30</v>
      </c>
      <c r="AA93" s="45">
        <v>30</v>
      </c>
      <c r="AB93" s="45">
        <v>30</v>
      </c>
      <c r="AC93" s="45">
        <v>30</v>
      </c>
      <c r="AD93" s="45">
        <v>30</v>
      </c>
      <c r="AE93" s="45">
        <v>30</v>
      </c>
      <c r="AF93" s="45">
        <v>30</v>
      </c>
      <c r="AG93" s="45">
        <v>30</v>
      </c>
      <c r="AH93" s="45">
        <v>30</v>
      </c>
      <c r="AI93" s="45">
        <v>30</v>
      </c>
      <c r="AJ93" s="45">
        <v>30</v>
      </c>
      <c r="AK93" s="45">
        <v>30</v>
      </c>
      <c r="AL93" s="45">
        <v>30</v>
      </c>
      <c r="AM93" s="45">
        <v>30</v>
      </c>
      <c r="AN93" s="45">
        <v>30</v>
      </c>
      <c r="AO93" s="45">
        <v>30</v>
      </c>
      <c r="AP93" s="45">
        <v>30</v>
      </c>
      <c r="AQ93" s="45">
        <v>28.58</v>
      </c>
      <c r="AR93" s="45">
        <v>24.81</v>
      </c>
      <c r="AS93" s="45">
        <v>20.91</v>
      </c>
      <c r="AT93" s="45">
        <v>17.59</v>
      </c>
      <c r="AU93" s="45">
        <v>14.77</v>
      </c>
    </row>
    <row r="94" spans="1:47" x14ac:dyDescent="0.25">
      <c r="A94" s="43">
        <v>89</v>
      </c>
      <c r="B94" s="45">
        <v>30</v>
      </c>
      <c r="C94" s="45">
        <v>30</v>
      </c>
      <c r="D94" s="45">
        <v>30</v>
      </c>
      <c r="E94" s="45">
        <v>30</v>
      </c>
      <c r="F94" s="45">
        <v>30</v>
      </c>
      <c r="G94" s="45">
        <v>30</v>
      </c>
      <c r="H94" s="45">
        <v>30</v>
      </c>
      <c r="I94" s="45">
        <v>30</v>
      </c>
      <c r="J94" s="45">
        <v>30</v>
      </c>
      <c r="K94" s="45">
        <v>30</v>
      </c>
      <c r="L94" s="45">
        <v>30</v>
      </c>
      <c r="M94" s="45">
        <v>30</v>
      </c>
      <c r="N94" s="45">
        <v>30</v>
      </c>
      <c r="O94" s="45">
        <v>30</v>
      </c>
      <c r="P94" s="45">
        <v>30</v>
      </c>
      <c r="Q94" s="45">
        <v>30</v>
      </c>
      <c r="R94" s="45">
        <v>30</v>
      </c>
      <c r="S94" s="45">
        <v>30</v>
      </c>
      <c r="T94" s="45">
        <v>30</v>
      </c>
      <c r="U94" s="45">
        <v>30</v>
      </c>
      <c r="V94" s="45">
        <v>30</v>
      </c>
      <c r="W94" s="45">
        <v>30</v>
      </c>
      <c r="X94" s="45">
        <v>30</v>
      </c>
      <c r="Y94" s="45">
        <v>30</v>
      </c>
      <c r="Z94" s="45">
        <v>30</v>
      </c>
      <c r="AA94" s="45">
        <v>30</v>
      </c>
      <c r="AB94" s="45">
        <v>30</v>
      </c>
      <c r="AC94" s="45">
        <v>30</v>
      </c>
      <c r="AD94" s="45">
        <v>30</v>
      </c>
      <c r="AE94" s="45">
        <v>30</v>
      </c>
      <c r="AF94" s="45">
        <v>30</v>
      </c>
      <c r="AG94" s="45">
        <v>30</v>
      </c>
      <c r="AH94" s="45">
        <v>30</v>
      </c>
      <c r="AI94" s="45">
        <v>30</v>
      </c>
      <c r="AJ94" s="45">
        <v>30</v>
      </c>
      <c r="AK94" s="45">
        <v>30</v>
      </c>
      <c r="AL94" s="45">
        <v>30</v>
      </c>
      <c r="AM94" s="45">
        <v>30</v>
      </c>
      <c r="AN94" s="45">
        <v>30</v>
      </c>
      <c r="AO94" s="45">
        <v>30</v>
      </c>
      <c r="AP94" s="45">
        <v>30</v>
      </c>
      <c r="AQ94" s="45">
        <v>30</v>
      </c>
      <c r="AR94" s="45">
        <v>28.32</v>
      </c>
      <c r="AS94" s="45">
        <v>24.27</v>
      </c>
      <c r="AT94" s="45">
        <v>20.39</v>
      </c>
      <c r="AU94" s="45">
        <v>17.09</v>
      </c>
    </row>
    <row r="95" spans="1:47" x14ac:dyDescent="0.25">
      <c r="A95" s="43">
        <v>90</v>
      </c>
      <c r="B95" s="45">
        <v>30</v>
      </c>
      <c r="C95" s="45">
        <v>30</v>
      </c>
      <c r="D95" s="45">
        <v>30</v>
      </c>
      <c r="E95" s="45">
        <v>30</v>
      </c>
      <c r="F95" s="45">
        <v>30</v>
      </c>
      <c r="G95" s="45">
        <v>30</v>
      </c>
      <c r="H95" s="45">
        <v>30</v>
      </c>
      <c r="I95" s="45">
        <v>30</v>
      </c>
      <c r="J95" s="45">
        <v>30</v>
      </c>
      <c r="K95" s="45">
        <v>30</v>
      </c>
      <c r="L95" s="45">
        <v>30</v>
      </c>
      <c r="M95" s="45">
        <v>30</v>
      </c>
      <c r="N95" s="45">
        <v>30</v>
      </c>
      <c r="O95" s="45">
        <v>30</v>
      </c>
      <c r="P95" s="45">
        <v>30</v>
      </c>
      <c r="Q95" s="45">
        <v>30</v>
      </c>
      <c r="R95" s="45">
        <v>30</v>
      </c>
      <c r="S95" s="45">
        <v>30</v>
      </c>
      <c r="T95" s="45">
        <v>30</v>
      </c>
      <c r="U95" s="45">
        <v>30</v>
      </c>
      <c r="V95" s="45">
        <v>30</v>
      </c>
      <c r="W95" s="45">
        <v>30</v>
      </c>
      <c r="X95" s="45">
        <v>30</v>
      </c>
      <c r="Y95" s="45">
        <v>30</v>
      </c>
      <c r="Z95" s="45">
        <v>30</v>
      </c>
      <c r="AA95" s="45">
        <v>30</v>
      </c>
      <c r="AB95" s="45">
        <v>30</v>
      </c>
      <c r="AC95" s="45">
        <v>30</v>
      </c>
      <c r="AD95" s="45">
        <v>30</v>
      </c>
      <c r="AE95" s="45">
        <v>30</v>
      </c>
      <c r="AF95" s="45">
        <v>30</v>
      </c>
      <c r="AG95" s="45">
        <v>30</v>
      </c>
      <c r="AH95" s="45">
        <v>30</v>
      </c>
      <c r="AI95" s="45">
        <v>30</v>
      </c>
      <c r="AJ95" s="45">
        <v>30</v>
      </c>
      <c r="AK95" s="45">
        <v>30</v>
      </c>
      <c r="AL95" s="45">
        <v>30</v>
      </c>
      <c r="AM95" s="45">
        <v>30</v>
      </c>
      <c r="AN95" s="45">
        <v>30</v>
      </c>
      <c r="AO95" s="45">
        <v>30</v>
      </c>
      <c r="AP95" s="45">
        <v>30</v>
      </c>
      <c r="AQ95" s="45">
        <v>30</v>
      </c>
      <c r="AR95" s="45">
        <v>30</v>
      </c>
      <c r="AS95" s="45">
        <v>28.04</v>
      </c>
      <c r="AT95" s="45">
        <v>23.69</v>
      </c>
      <c r="AU95" s="45">
        <v>19.829999999999998</v>
      </c>
    </row>
    <row r="96" spans="1:47" x14ac:dyDescent="0.25">
      <c r="A96" s="43">
        <v>91</v>
      </c>
      <c r="B96" s="45">
        <v>30</v>
      </c>
      <c r="C96" s="45">
        <v>30</v>
      </c>
      <c r="D96" s="45">
        <v>30</v>
      </c>
      <c r="E96" s="45">
        <v>30</v>
      </c>
      <c r="F96" s="45">
        <v>30</v>
      </c>
      <c r="G96" s="45">
        <v>30</v>
      </c>
      <c r="H96" s="45">
        <v>30</v>
      </c>
      <c r="I96" s="45">
        <v>30</v>
      </c>
      <c r="J96" s="45">
        <v>30</v>
      </c>
      <c r="K96" s="45">
        <v>30</v>
      </c>
      <c r="L96" s="45">
        <v>30</v>
      </c>
      <c r="M96" s="45">
        <v>30</v>
      </c>
      <c r="N96" s="45">
        <v>30</v>
      </c>
      <c r="O96" s="45">
        <v>30</v>
      </c>
      <c r="P96" s="45">
        <v>30</v>
      </c>
      <c r="Q96" s="45">
        <v>30</v>
      </c>
      <c r="R96" s="45">
        <v>30</v>
      </c>
      <c r="S96" s="45">
        <v>30</v>
      </c>
      <c r="T96" s="45">
        <v>30</v>
      </c>
      <c r="U96" s="45">
        <v>30</v>
      </c>
      <c r="V96" s="45">
        <v>30</v>
      </c>
      <c r="W96" s="45">
        <v>30</v>
      </c>
      <c r="X96" s="45">
        <v>30</v>
      </c>
      <c r="Y96" s="45">
        <v>30</v>
      </c>
      <c r="Z96" s="45">
        <v>30</v>
      </c>
      <c r="AA96" s="45">
        <v>30</v>
      </c>
      <c r="AB96" s="45">
        <v>30</v>
      </c>
      <c r="AC96" s="45">
        <v>30</v>
      </c>
      <c r="AD96" s="45">
        <v>30</v>
      </c>
      <c r="AE96" s="45">
        <v>30</v>
      </c>
      <c r="AF96" s="45">
        <v>30</v>
      </c>
      <c r="AG96" s="45">
        <v>30</v>
      </c>
      <c r="AH96" s="45">
        <v>30</v>
      </c>
      <c r="AI96" s="45">
        <v>30</v>
      </c>
      <c r="AJ96" s="45">
        <v>30</v>
      </c>
      <c r="AK96" s="45">
        <v>30</v>
      </c>
      <c r="AL96" s="45">
        <v>30</v>
      </c>
      <c r="AM96" s="45">
        <v>30</v>
      </c>
      <c r="AN96" s="45">
        <v>30</v>
      </c>
      <c r="AO96" s="45">
        <v>30</v>
      </c>
      <c r="AP96" s="45">
        <v>30</v>
      </c>
      <c r="AQ96" s="45">
        <v>30</v>
      </c>
      <c r="AR96" s="45">
        <v>30</v>
      </c>
      <c r="AS96" s="45">
        <v>30</v>
      </c>
      <c r="AT96" s="45">
        <v>27.57</v>
      </c>
      <c r="AU96" s="45">
        <v>23.06</v>
      </c>
    </row>
    <row r="97" spans="1:47" x14ac:dyDescent="0.25">
      <c r="A97" s="43">
        <v>92</v>
      </c>
      <c r="B97" s="45">
        <v>30</v>
      </c>
      <c r="C97" s="45">
        <v>30</v>
      </c>
      <c r="D97" s="45">
        <v>30</v>
      </c>
      <c r="E97" s="45">
        <v>30</v>
      </c>
      <c r="F97" s="45">
        <v>30</v>
      </c>
      <c r="G97" s="45">
        <v>30</v>
      </c>
      <c r="H97" s="45">
        <v>30</v>
      </c>
      <c r="I97" s="45">
        <v>30</v>
      </c>
      <c r="J97" s="45">
        <v>30</v>
      </c>
      <c r="K97" s="45">
        <v>30</v>
      </c>
      <c r="L97" s="45">
        <v>30</v>
      </c>
      <c r="M97" s="45">
        <v>30</v>
      </c>
      <c r="N97" s="45">
        <v>30</v>
      </c>
      <c r="O97" s="45">
        <v>30</v>
      </c>
      <c r="P97" s="45">
        <v>30</v>
      </c>
      <c r="Q97" s="45">
        <v>30</v>
      </c>
      <c r="R97" s="45">
        <v>30</v>
      </c>
      <c r="S97" s="45">
        <v>30</v>
      </c>
      <c r="T97" s="45">
        <v>30</v>
      </c>
      <c r="U97" s="45">
        <v>30</v>
      </c>
      <c r="V97" s="45">
        <v>30</v>
      </c>
      <c r="W97" s="45">
        <v>30</v>
      </c>
      <c r="X97" s="45">
        <v>30</v>
      </c>
      <c r="Y97" s="45">
        <v>30</v>
      </c>
      <c r="Z97" s="45">
        <v>30</v>
      </c>
      <c r="AA97" s="45">
        <v>30</v>
      </c>
      <c r="AB97" s="45">
        <v>30</v>
      </c>
      <c r="AC97" s="45">
        <v>30</v>
      </c>
      <c r="AD97" s="45">
        <v>30</v>
      </c>
      <c r="AE97" s="45">
        <v>30</v>
      </c>
      <c r="AF97" s="45">
        <v>30</v>
      </c>
      <c r="AG97" s="45">
        <v>30</v>
      </c>
      <c r="AH97" s="45">
        <v>30</v>
      </c>
      <c r="AI97" s="45">
        <v>30</v>
      </c>
      <c r="AJ97" s="45">
        <v>30</v>
      </c>
      <c r="AK97" s="45">
        <v>30</v>
      </c>
      <c r="AL97" s="45">
        <v>30</v>
      </c>
      <c r="AM97" s="45">
        <v>30</v>
      </c>
      <c r="AN97" s="45">
        <v>30</v>
      </c>
      <c r="AO97" s="45">
        <v>30</v>
      </c>
      <c r="AP97" s="45">
        <v>30</v>
      </c>
      <c r="AQ97" s="45">
        <v>30</v>
      </c>
      <c r="AR97" s="45">
        <v>30</v>
      </c>
      <c r="AS97" s="45">
        <v>30</v>
      </c>
      <c r="AT97" s="45">
        <v>29.84</v>
      </c>
      <c r="AU97" s="45">
        <v>26.84</v>
      </c>
    </row>
    <row r="98" spans="1:47" x14ac:dyDescent="0.25">
      <c r="A98" s="43">
        <v>93</v>
      </c>
      <c r="B98" s="45">
        <v>30</v>
      </c>
      <c r="C98" s="45">
        <v>30</v>
      </c>
      <c r="D98" s="45">
        <v>30</v>
      </c>
      <c r="E98" s="45">
        <v>30</v>
      </c>
      <c r="F98" s="45">
        <v>30</v>
      </c>
      <c r="G98" s="45">
        <v>30</v>
      </c>
      <c r="H98" s="45">
        <v>30</v>
      </c>
      <c r="I98" s="45">
        <v>30</v>
      </c>
      <c r="J98" s="45">
        <v>30</v>
      </c>
      <c r="K98" s="45">
        <v>30</v>
      </c>
      <c r="L98" s="45">
        <v>30</v>
      </c>
      <c r="M98" s="45">
        <v>30</v>
      </c>
      <c r="N98" s="45">
        <v>30</v>
      </c>
      <c r="O98" s="45">
        <v>30</v>
      </c>
      <c r="P98" s="45">
        <v>30</v>
      </c>
      <c r="Q98" s="45">
        <v>30</v>
      </c>
      <c r="R98" s="45">
        <v>30</v>
      </c>
      <c r="S98" s="45">
        <v>30</v>
      </c>
      <c r="T98" s="45">
        <v>30</v>
      </c>
      <c r="U98" s="45">
        <v>30</v>
      </c>
      <c r="V98" s="45">
        <v>30</v>
      </c>
      <c r="W98" s="45">
        <v>30</v>
      </c>
      <c r="X98" s="45">
        <v>30</v>
      </c>
      <c r="Y98" s="45">
        <v>30</v>
      </c>
      <c r="Z98" s="45">
        <v>30</v>
      </c>
      <c r="AA98" s="45">
        <v>30</v>
      </c>
      <c r="AB98" s="45">
        <v>30</v>
      </c>
      <c r="AC98" s="45">
        <v>30</v>
      </c>
      <c r="AD98" s="45">
        <v>30</v>
      </c>
      <c r="AE98" s="45">
        <v>30</v>
      </c>
      <c r="AF98" s="45">
        <v>30</v>
      </c>
      <c r="AG98" s="45">
        <v>30</v>
      </c>
      <c r="AH98" s="45">
        <v>30</v>
      </c>
      <c r="AI98" s="45">
        <v>30</v>
      </c>
      <c r="AJ98" s="45">
        <v>30</v>
      </c>
      <c r="AK98" s="45">
        <v>30</v>
      </c>
      <c r="AL98" s="45">
        <v>30</v>
      </c>
      <c r="AM98" s="45">
        <v>30</v>
      </c>
      <c r="AN98" s="45">
        <v>30</v>
      </c>
      <c r="AO98" s="45">
        <v>30</v>
      </c>
      <c r="AP98" s="45">
        <v>30</v>
      </c>
      <c r="AQ98" s="45">
        <v>30</v>
      </c>
      <c r="AR98" s="45">
        <v>30</v>
      </c>
      <c r="AS98" s="45">
        <v>30</v>
      </c>
      <c r="AT98" s="45">
        <v>30</v>
      </c>
      <c r="AU98" s="45">
        <v>29.44</v>
      </c>
    </row>
    <row r="99" spans="1:47" x14ac:dyDescent="0.25">
      <c r="A99" s="43">
        <v>94</v>
      </c>
      <c r="B99" s="45">
        <v>30</v>
      </c>
      <c r="C99" s="45">
        <v>30</v>
      </c>
      <c r="D99" s="45">
        <v>30</v>
      </c>
      <c r="E99" s="45">
        <v>30</v>
      </c>
      <c r="F99" s="45">
        <v>30</v>
      </c>
      <c r="G99" s="45">
        <v>30</v>
      </c>
      <c r="H99" s="45">
        <v>30</v>
      </c>
      <c r="I99" s="45">
        <v>30</v>
      </c>
      <c r="J99" s="45">
        <v>30</v>
      </c>
      <c r="K99" s="45">
        <v>30</v>
      </c>
      <c r="L99" s="45">
        <v>30</v>
      </c>
      <c r="M99" s="45">
        <v>30</v>
      </c>
      <c r="N99" s="45">
        <v>30</v>
      </c>
      <c r="O99" s="45">
        <v>30</v>
      </c>
      <c r="P99" s="45">
        <v>30</v>
      </c>
      <c r="Q99" s="45">
        <v>30</v>
      </c>
      <c r="R99" s="45">
        <v>30</v>
      </c>
      <c r="S99" s="45">
        <v>30</v>
      </c>
      <c r="T99" s="45">
        <v>30</v>
      </c>
      <c r="U99" s="45">
        <v>30</v>
      </c>
      <c r="V99" s="45">
        <v>30</v>
      </c>
      <c r="W99" s="45">
        <v>30</v>
      </c>
      <c r="X99" s="45">
        <v>30</v>
      </c>
      <c r="Y99" s="45">
        <v>30</v>
      </c>
      <c r="Z99" s="45">
        <v>30</v>
      </c>
      <c r="AA99" s="45">
        <v>30</v>
      </c>
      <c r="AB99" s="45">
        <v>30</v>
      </c>
      <c r="AC99" s="45">
        <v>30</v>
      </c>
      <c r="AD99" s="45">
        <v>30</v>
      </c>
      <c r="AE99" s="45">
        <v>30</v>
      </c>
      <c r="AF99" s="45">
        <v>30</v>
      </c>
      <c r="AG99" s="45">
        <v>30</v>
      </c>
      <c r="AH99" s="45">
        <v>30</v>
      </c>
      <c r="AI99" s="45">
        <v>30</v>
      </c>
      <c r="AJ99" s="45">
        <v>30</v>
      </c>
      <c r="AK99" s="45">
        <v>30</v>
      </c>
      <c r="AL99" s="45">
        <v>30</v>
      </c>
      <c r="AM99" s="45">
        <v>30</v>
      </c>
      <c r="AN99" s="45">
        <v>30</v>
      </c>
      <c r="AO99" s="45">
        <v>30</v>
      </c>
      <c r="AP99" s="45">
        <v>30</v>
      </c>
      <c r="AQ99" s="45">
        <v>30</v>
      </c>
      <c r="AR99" s="45">
        <v>30</v>
      </c>
      <c r="AS99" s="45">
        <v>30</v>
      </c>
      <c r="AT99" s="45">
        <v>30</v>
      </c>
      <c r="AU99" s="45">
        <v>30</v>
      </c>
    </row>
    <row r="100" spans="1:47" x14ac:dyDescent="0.25">
      <c r="A100" s="43">
        <v>95</v>
      </c>
      <c r="B100" s="45">
        <v>30</v>
      </c>
      <c r="C100" s="45">
        <v>30</v>
      </c>
      <c r="D100" s="45">
        <v>30</v>
      </c>
      <c r="E100" s="45">
        <v>30</v>
      </c>
      <c r="F100" s="45">
        <v>30</v>
      </c>
      <c r="G100" s="45">
        <v>30</v>
      </c>
      <c r="H100" s="45">
        <v>30</v>
      </c>
      <c r="I100" s="45">
        <v>30</v>
      </c>
      <c r="J100" s="45">
        <v>30</v>
      </c>
      <c r="K100" s="45">
        <v>30</v>
      </c>
      <c r="L100" s="45">
        <v>30</v>
      </c>
      <c r="M100" s="45">
        <v>30</v>
      </c>
      <c r="N100" s="45">
        <v>30</v>
      </c>
      <c r="O100" s="45">
        <v>30</v>
      </c>
      <c r="P100" s="45">
        <v>30</v>
      </c>
      <c r="Q100" s="45">
        <v>30</v>
      </c>
      <c r="R100" s="45">
        <v>30</v>
      </c>
      <c r="S100" s="45">
        <v>30</v>
      </c>
      <c r="T100" s="45">
        <v>30</v>
      </c>
      <c r="U100" s="45">
        <v>30</v>
      </c>
      <c r="V100" s="45">
        <v>30</v>
      </c>
      <c r="W100" s="45">
        <v>30</v>
      </c>
      <c r="X100" s="45">
        <v>30</v>
      </c>
      <c r="Y100" s="45">
        <v>30</v>
      </c>
      <c r="Z100" s="45">
        <v>30</v>
      </c>
      <c r="AA100" s="45">
        <v>30</v>
      </c>
      <c r="AB100" s="45">
        <v>30</v>
      </c>
      <c r="AC100" s="45">
        <v>30</v>
      </c>
      <c r="AD100" s="45">
        <v>30</v>
      </c>
      <c r="AE100" s="45">
        <v>30</v>
      </c>
      <c r="AF100" s="45">
        <v>30</v>
      </c>
      <c r="AG100" s="45">
        <v>30</v>
      </c>
      <c r="AH100" s="45">
        <v>30</v>
      </c>
      <c r="AI100" s="45">
        <v>30</v>
      </c>
      <c r="AJ100" s="45">
        <v>30</v>
      </c>
      <c r="AK100" s="45">
        <v>30</v>
      </c>
      <c r="AL100" s="45">
        <v>30</v>
      </c>
      <c r="AM100" s="45">
        <v>30</v>
      </c>
      <c r="AN100" s="45">
        <v>30</v>
      </c>
      <c r="AO100" s="45">
        <v>30</v>
      </c>
      <c r="AP100" s="45">
        <v>30</v>
      </c>
      <c r="AQ100" s="45">
        <v>30</v>
      </c>
      <c r="AR100" s="45">
        <v>30</v>
      </c>
      <c r="AS100" s="45">
        <v>30</v>
      </c>
      <c r="AT100" s="45">
        <v>30</v>
      </c>
      <c r="AU100" s="45">
        <v>30</v>
      </c>
    </row>
    <row r="101" spans="1:47" x14ac:dyDescent="0.25">
      <c r="A101" s="43">
        <v>96</v>
      </c>
      <c r="B101" s="45">
        <v>30</v>
      </c>
      <c r="C101" s="45">
        <v>30</v>
      </c>
      <c r="D101" s="45">
        <v>30</v>
      </c>
      <c r="E101" s="45">
        <v>30</v>
      </c>
      <c r="F101" s="45">
        <v>30</v>
      </c>
      <c r="G101" s="45">
        <v>30</v>
      </c>
      <c r="H101" s="45">
        <v>30</v>
      </c>
      <c r="I101" s="45">
        <v>30</v>
      </c>
      <c r="J101" s="45">
        <v>30</v>
      </c>
      <c r="K101" s="45">
        <v>30</v>
      </c>
      <c r="L101" s="45">
        <v>30</v>
      </c>
      <c r="M101" s="45">
        <v>30</v>
      </c>
      <c r="N101" s="45">
        <v>30</v>
      </c>
      <c r="O101" s="45">
        <v>30</v>
      </c>
      <c r="P101" s="45">
        <v>30</v>
      </c>
      <c r="Q101" s="45">
        <v>30</v>
      </c>
      <c r="R101" s="45">
        <v>30</v>
      </c>
      <c r="S101" s="45">
        <v>30</v>
      </c>
      <c r="T101" s="45">
        <v>30</v>
      </c>
      <c r="U101" s="45">
        <v>30</v>
      </c>
      <c r="V101" s="45">
        <v>30</v>
      </c>
      <c r="W101" s="45">
        <v>30</v>
      </c>
      <c r="X101" s="45">
        <v>30</v>
      </c>
      <c r="Y101" s="45">
        <v>30</v>
      </c>
      <c r="Z101" s="45">
        <v>30</v>
      </c>
      <c r="AA101" s="45">
        <v>30</v>
      </c>
      <c r="AB101" s="45">
        <v>30</v>
      </c>
      <c r="AC101" s="45">
        <v>30</v>
      </c>
      <c r="AD101" s="45">
        <v>30</v>
      </c>
      <c r="AE101" s="45">
        <v>30</v>
      </c>
      <c r="AF101" s="45">
        <v>30</v>
      </c>
      <c r="AG101" s="45">
        <v>30</v>
      </c>
      <c r="AH101" s="45">
        <v>30</v>
      </c>
      <c r="AI101" s="45">
        <v>30</v>
      </c>
      <c r="AJ101" s="45">
        <v>30</v>
      </c>
      <c r="AK101" s="45">
        <v>30</v>
      </c>
      <c r="AL101" s="45">
        <v>30</v>
      </c>
      <c r="AM101" s="45">
        <v>30</v>
      </c>
      <c r="AN101" s="45">
        <v>30</v>
      </c>
      <c r="AO101" s="45">
        <v>30</v>
      </c>
      <c r="AP101" s="45">
        <v>30</v>
      </c>
      <c r="AQ101" s="45">
        <v>30</v>
      </c>
      <c r="AR101" s="45">
        <v>30</v>
      </c>
      <c r="AS101" s="45">
        <v>30</v>
      </c>
      <c r="AT101" s="45">
        <v>30</v>
      </c>
      <c r="AU101" s="45">
        <v>30</v>
      </c>
    </row>
    <row r="102" spans="1:47" x14ac:dyDescent="0.25">
      <c r="A102" s="43">
        <v>97</v>
      </c>
      <c r="B102" s="45">
        <v>30</v>
      </c>
      <c r="C102" s="45">
        <v>30</v>
      </c>
      <c r="D102" s="45">
        <v>30</v>
      </c>
      <c r="E102" s="45">
        <v>30</v>
      </c>
      <c r="F102" s="45">
        <v>30</v>
      </c>
      <c r="G102" s="45">
        <v>30</v>
      </c>
      <c r="H102" s="45">
        <v>30</v>
      </c>
      <c r="I102" s="45">
        <v>30</v>
      </c>
      <c r="J102" s="45">
        <v>30</v>
      </c>
      <c r="K102" s="45">
        <v>30</v>
      </c>
      <c r="L102" s="45">
        <v>30</v>
      </c>
      <c r="M102" s="45">
        <v>30</v>
      </c>
      <c r="N102" s="45">
        <v>30</v>
      </c>
      <c r="O102" s="45">
        <v>30</v>
      </c>
      <c r="P102" s="45">
        <v>30</v>
      </c>
      <c r="Q102" s="45">
        <v>30</v>
      </c>
      <c r="R102" s="45">
        <v>30</v>
      </c>
      <c r="S102" s="45">
        <v>30</v>
      </c>
      <c r="T102" s="45">
        <v>30</v>
      </c>
      <c r="U102" s="45">
        <v>30</v>
      </c>
      <c r="V102" s="45">
        <v>30</v>
      </c>
      <c r="W102" s="45">
        <v>30</v>
      </c>
      <c r="X102" s="45">
        <v>30</v>
      </c>
      <c r="Y102" s="45">
        <v>30</v>
      </c>
      <c r="Z102" s="45">
        <v>30</v>
      </c>
      <c r="AA102" s="45">
        <v>30</v>
      </c>
      <c r="AB102" s="45">
        <v>30</v>
      </c>
      <c r="AC102" s="45">
        <v>30</v>
      </c>
      <c r="AD102" s="45">
        <v>30</v>
      </c>
      <c r="AE102" s="45">
        <v>30</v>
      </c>
      <c r="AF102" s="45">
        <v>30</v>
      </c>
      <c r="AG102" s="45">
        <v>30</v>
      </c>
      <c r="AH102" s="45">
        <v>30</v>
      </c>
      <c r="AI102" s="45">
        <v>30</v>
      </c>
      <c r="AJ102" s="45">
        <v>30</v>
      </c>
      <c r="AK102" s="45">
        <v>30</v>
      </c>
      <c r="AL102" s="45">
        <v>30</v>
      </c>
      <c r="AM102" s="45">
        <v>30</v>
      </c>
      <c r="AN102" s="45">
        <v>30</v>
      </c>
      <c r="AO102" s="45">
        <v>30</v>
      </c>
      <c r="AP102" s="45">
        <v>30</v>
      </c>
      <c r="AQ102" s="45">
        <v>30</v>
      </c>
      <c r="AR102" s="45">
        <v>30</v>
      </c>
      <c r="AS102" s="45">
        <v>30</v>
      </c>
      <c r="AT102" s="45">
        <v>30</v>
      </c>
      <c r="AU102" s="45">
        <v>30</v>
      </c>
    </row>
    <row r="103" spans="1:47" x14ac:dyDescent="0.25">
      <c r="A103" s="43">
        <v>98</v>
      </c>
      <c r="B103" s="45">
        <v>30</v>
      </c>
      <c r="C103" s="45">
        <v>30</v>
      </c>
      <c r="D103" s="45">
        <v>30</v>
      </c>
      <c r="E103" s="45">
        <v>30</v>
      </c>
      <c r="F103" s="45">
        <v>30</v>
      </c>
      <c r="G103" s="45">
        <v>30</v>
      </c>
      <c r="H103" s="45">
        <v>30</v>
      </c>
      <c r="I103" s="45">
        <v>30</v>
      </c>
      <c r="J103" s="45">
        <v>30</v>
      </c>
      <c r="K103" s="45">
        <v>30</v>
      </c>
      <c r="L103" s="45">
        <v>30</v>
      </c>
      <c r="M103" s="45">
        <v>30</v>
      </c>
      <c r="N103" s="45">
        <v>30</v>
      </c>
      <c r="O103" s="45">
        <v>30</v>
      </c>
      <c r="P103" s="45">
        <v>30</v>
      </c>
      <c r="Q103" s="45">
        <v>30</v>
      </c>
      <c r="R103" s="45">
        <v>30</v>
      </c>
      <c r="S103" s="45">
        <v>30</v>
      </c>
      <c r="T103" s="45">
        <v>30</v>
      </c>
      <c r="U103" s="45">
        <v>30</v>
      </c>
      <c r="V103" s="45">
        <v>30</v>
      </c>
      <c r="W103" s="45">
        <v>30</v>
      </c>
      <c r="X103" s="45">
        <v>30</v>
      </c>
      <c r="Y103" s="45">
        <v>30</v>
      </c>
      <c r="Z103" s="45">
        <v>30</v>
      </c>
      <c r="AA103" s="45">
        <v>30</v>
      </c>
      <c r="AB103" s="45">
        <v>30</v>
      </c>
      <c r="AC103" s="45">
        <v>30</v>
      </c>
      <c r="AD103" s="45">
        <v>30</v>
      </c>
      <c r="AE103" s="45">
        <v>30</v>
      </c>
      <c r="AF103" s="45">
        <v>30</v>
      </c>
      <c r="AG103" s="45">
        <v>30</v>
      </c>
      <c r="AH103" s="45">
        <v>30</v>
      </c>
      <c r="AI103" s="45">
        <v>30</v>
      </c>
      <c r="AJ103" s="45">
        <v>30</v>
      </c>
      <c r="AK103" s="45">
        <v>30</v>
      </c>
      <c r="AL103" s="45">
        <v>30</v>
      </c>
      <c r="AM103" s="45">
        <v>30</v>
      </c>
      <c r="AN103" s="45">
        <v>30</v>
      </c>
      <c r="AO103" s="45">
        <v>30</v>
      </c>
      <c r="AP103" s="45">
        <v>30</v>
      </c>
      <c r="AQ103" s="45">
        <v>30</v>
      </c>
      <c r="AR103" s="45">
        <v>30</v>
      </c>
      <c r="AS103" s="45">
        <v>30</v>
      </c>
      <c r="AT103" s="45">
        <v>30</v>
      </c>
      <c r="AU103" s="45">
        <v>30</v>
      </c>
    </row>
    <row r="104" spans="1:47" x14ac:dyDescent="0.25">
      <c r="A104" s="43" t="s">
        <v>618</v>
      </c>
      <c r="B104" s="45">
        <v>30</v>
      </c>
      <c r="C104" s="45">
        <v>30</v>
      </c>
      <c r="D104" s="45">
        <v>30</v>
      </c>
      <c r="E104" s="45">
        <v>30</v>
      </c>
      <c r="F104" s="45">
        <v>30</v>
      </c>
      <c r="G104" s="45">
        <v>30</v>
      </c>
      <c r="H104" s="45">
        <v>30</v>
      </c>
      <c r="I104" s="45">
        <v>30</v>
      </c>
      <c r="J104" s="45">
        <v>30</v>
      </c>
      <c r="K104" s="45">
        <v>30</v>
      </c>
      <c r="L104" s="45">
        <v>30</v>
      </c>
      <c r="M104" s="45">
        <v>30</v>
      </c>
      <c r="N104" s="45">
        <v>30</v>
      </c>
      <c r="O104" s="45">
        <v>30</v>
      </c>
      <c r="P104" s="45">
        <v>30</v>
      </c>
      <c r="Q104" s="45">
        <v>30</v>
      </c>
      <c r="R104" s="45">
        <v>30</v>
      </c>
      <c r="S104" s="45">
        <v>30</v>
      </c>
      <c r="T104" s="45">
        <v>30</v>
      </c>
      <c r="U104" s="45">
        <v>30</v>
      </c>
      <c r="V104" s="45">
        <v>30</v>
      </c>
      <c r="W104" s="45">
        <v>30</v>
      </c>
      <c r="X104" s="45">
        <v>30</v>
      </c>
      <c r="Y104" s="45">
        <v>30</v>
      </c>
      <c r="Z104" s="45">
        <v>30</v>
      </c>
      <c r="AA104" s="45">
        <v>30</v>
      </c>
      <c r="AB104" s="45">
        <v>30</v>
      </c>
      <c r="AC104" s="45">
        <v>30</v>
      </c>
      <c r="AD104" s="45">
        <v>30</v>
      </c>
      <c r="AE104" s="45">
        <v>30</v>
      </c>
      <c r="AF104" s="45">
        <v>30</v>
      </c>
      <c r="AG104" s="45">
        <v>30</v>
      </c>
      <c r="AH104" s="45">
        <v>30</v>
      </c>
      <c r="AI104" s="45">
        <v>30</v>
      </c>
      <c r="AJ104" s="45">
        <v>30</v>
      </c>
      <c r="AK104" s="45">
        <v>30</v>
      </c>
      <c r="AL104" s="45">
        <v>30</v>
      </c>
      <c r="AM104" s="45">
        <v>30</v>
      </c>
      <c r="AN104" s="45">
        <v>30</v>
      </c>
      <c r="AO104" s="45">
        <v>30</v>
      </c>
      <c r="AP104" s="45">
        <v>30</v>
      </c>
      <c r="AQ104" s="45">
        <v>30</v>
      </c>
      <c r="AR104" s="45">
        <v>30</v>
      </c>
      <c r="AS104" s="45">
        <v>30</v>
      </c>
      <c r="AT104" s="45">
        <v>30</v>
      </c>
      <c r="AU104" s="45">
        <v>30</v>
      </c>
    </row>
  </sheetData>
  <sheetProtection algorithmName="SHA-512" hashValue="OtpWoC45i7/z0fJ7DCoU2BRfBQoa3+Sgb6oPtZmNORsFIL+XwzbCQ0Bdu9uwCNkjzZLbzo5wJMbwN3/KbZ6R/A==" saltValue="PEW6B4i6xNKUyParmZUzKw==" spinCount="100000" sheet="1" objects="1" scenarios="1"/>
  <conditionalFormatting sqref="A6:A21">
    <cfRule type="expression" dxfId="39" priority="1" stopIfTrue="1">
      <formula>MOD(ROW(),2)=0</formula>
    </cfRule>
    <cfRule type="expression" dxfId="38" priority="2" stopIfTrue="1">
      <formula>MOD(ROW(),2)&lt;&gt;0</formula>
    </cfRule>
  </conditionalFormatting>
  <conditionalFormatting sqref="B6:M21">
    <cfRule type="expression" dxfId="37" priority="3" stopIfTrue="1">
      <formula>MOD(ROW(),2)=0</formula>
    </cfRule>
    <cfRule type="expression" dxfId="36" priority="4" stopIfTrue="1">
      <formula>MOD(ROW(),2)&lt;&gt;0</formula>
    </cfRule>
  </conditionalFormatting>
  <conditionalFormatting sqref="A26:A104">
    <cfRule type="expression" dxfId="35" priority="5" stopIfTrue="1">
      <formula>MOD(ROW(),2)=0</formula>
    </cfRule>
    <cfRule type="expression" dxfId="34" priority="6" stopIfTrue="1">
      <formula>MOD(ROW(),2)&lt;&gt;0</formula>
    </cfRule>
  </conditionalFormatting>
  <conditionalFormatting sqref="B26:AU104">
    <cfRule type="expression" dxfId="33" priority="7" stopIfTrue="1">
      <formula>MOD(ROW(),2)=0</formula>
    </cfRule>
    <cfRule type="expression" dxfId="32" priority="8" stopIfTrue="1">
      <formula>MOD(ROW(),2)&lt;&gt;0</formula>
    </cfRule>
  </conditionalFormatting>
  <pageMargins left="0.7" right="0.7" top="0.75" bottom="0.75" header="0.3" footer="0.3"/>
  <tableParts count="1">
    <tablePart r:id="rId1"/>
  </tableParts>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EF84B-0ECE-451A-A7C0-D44FEA95ECBB}">
  <sheetPr codeName="Sheet116"/>
  <dimension ref="A1:AA104"/>
  <sheetViews>
    <sheetView showGridLines="0" workbookViewId="0">
      <selection activeCell="A6" sqref="A6"/>
    </sheetView>
  </sheetViews>
  <sheetFormatPr defaultRowHeight="12.5" x14ac:dyDescent="0.25"/>
  <cols>
    <col min="1" max="1" width="31.453125" customWidth="1"/>
    <col min="2" max="27"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Allocation - x-825</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t="s">
        <v>185</v>
      </c>
      <c r="C8" s="46"/>
      <c r="D8" s="46"/>
      <c r="E8" s="46"/>
      <c r="F8" s="46"/>
      <c r="G8" s="46"/>
      <c r="H8" s="46"/>
      <c r="I8" s="46"/>
      <c r="J8" s="46"/>
      <c r="K8" s="46"/>
      <c r="L8" s="46"/>
      <c r="M8" s="46"/>
    </row>
    <row r="9" spans="1:13" x14ac:dyDescent="0.25">
      <c r="A9" s="40" t="s">
        <v>142</v>
      </c>
      <c r="B9" s="46" t="s">
        <v>524</v>
      </c>
      <c r="C9" s="46"/>
      <c r="D9" s="46"/>
      <c r="E9" s="46"/>
      <c r="F9" s="46"/>
      <c r="G9" s="46"/>
      <c r="H9" s="46"/>
      <c r="I9" s="46"/>
      <c r="J9" s="46"/>
      <c r="K9" s="46"/>
      <c r="L9" s="46"/>
      <c r="M9" s="46"/>
    </row>
    <row r="10" spans="1:13" x14ac:dyDescent="0.25">
      <c r="A10" s="40" t="s">
        <v>6</v>
      </c>
      <c r="B10" s="46" t="s">
        <v>525</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526</v>
      </c>
      <c r="C12" s="46"/>
      <c r="D12" s="46"/>
      <c r="E12" s="46"/>
      <c r="F12" s="46"/>
      <c r="G12" s="46"/>
      <c r="H12" s="46"/>
      <c r="I12" s="46"/>
      <c r="J12" s="46"/>
      <c r="K12" s="46"/>
      <c r="L12" s="46"/>
      <c r="M12" s="46"/>
    </row>
    <row r="13" spans="1:13" x14ac:dyDescent="0.25">
      <c r="A13" s="40" t="s">
        <v>538</v>
      </c>
      <c r="B13" s="46">
        <v>1</v>
      </c>
      <c r="C13" s="46"/>
      <c r="D13" s="46"/>
      <c r="E13" s="46"/>
      <c r="F13" s="46"/>
      <c r="G13" s="46"/>
      <c r="H13" s="46"/>
      <c r="I13" s="46"/>
      <c r="J13" s="46"/>
      <c r="K13" s="46"/>
      <c r="L13" s="46"/>
      <c r="M13" s="46"/>
    </row>
    <row r="14" spans="1:13" x14ac:dyDescent="0.25">
      <c r="A14" s="40" t="s">
        <v>146</v>
      </c>
      <c r="B14" s="46">
        <v>825</v>
      </c>
      <c r="C14" s="46"/>
      <c r="D14" s="46"/>
      <c r="E14" s="46"/>
      <c r="F14" s="46"/>
      <c r="G14" s="46"/>
      <c r="H14" s="46"/>
      <c r="I14" s="46"/>
      <c r="J14" s="46"/>
      <c r="K14" s="46"/>
      <c r="L14" s="46"/>
      <c r="M14" s="46"/>
    </row>
    <row r="15" spans="1:13" x14ac:dyDescent="0.25">
      <c r="A15" s="40" t="s">
        <v>539</v>
      </c>
      <c r="B15" s="46" t="s">
        <v>528</v>
      </c>
      <c r="C15" s="46"/>
      <c r="D15" s="46"/>
      <c r="E15" s="46"/>
      <c r="F15" s="46"/>
      <c r="G15" s="46"/>
      <c r="H15" s="46"/>
      <c r="I15" s="46"/>
      <c r="J15" s="46"/>
      <c r="K15" s="46"/>
      <c r="L15" s="46"/>
      <c r="M15" s="46"/>
    </row>
    <row r="16" spans="1:13" x14ac:dyDescent="0.25">
      <c r="A16" s="40" t="s">
        <v>148</v>
      </c>
      <c r="B16" s="46" t="s">
        <v>529</v>
      </c>
      <c r="C16" s="46"/>
      <c r="D16" s="46"/>
      <c r="E16" s="46"/>
      <c r="F16" s="46"/>
      <c r="G16" s="46"/>
      <c r="H16" s="46"/>
      <c r="I16" s="46"/>
      <c r="J16" s="46"/>
      <c r="K16" s="46"/>
      <c r="L16" s="46"/>
      <c r="M16" s="46"/>
    </row>
    <row r="17" spans="1:27" x14ac:dyDescent="0.25">
      <c r="A17" s="41" t="s">
        <v>540</v>
      </c>
      <c r="B17" s="46"/>
      <c r="C17" s="46"/>
      <c r="D17" s="46"/>
      <c r="E17" s="46"/>
      <c r="F17" s="46"/>
      <c r="G17" s="46"/>
      <c r="H17" s="46"/>
      <c r="I17" s="46"/>
      <c r="J17" s="46"/>
      <c r="K17" s="46"/>
      <c r="L17" s="46"/>
      <c r="M17" s="46"/>
    </row>
    <row r="18" spans="1:27" x14ac:dyDescent="0.25">
      <c r="A18" s="40" t="s">
        <v>150</v>
      </c>
      <c r="B18" s="48">
        <v>45202</v>
      </c>
      <c r="C18" s="48"/>
      <c r="D18" s="48"/>
      <c r="E18" s="48"/>
      <c r="F18" s="48"/>
      <c r="G18" s="48"/>
      <c r="H18" s="48"/>
      <c r="I18" s="48"/>
      <c r="J18" s="48"/>
      <c r="K18" s="48"/>
      <c r="L18" s="48"/>
      <c r="M18" s="48"/>
    </row>
    <row r="19" spans="1:27" x14ac:dyDescent="0.25">
      <c r="A19" s="40" t="s">
        <v>151</v>
      </c>
      <c r="B19" s="48">
        <v>45202</v>
      </c>
      <c r="C19" s="48"/>
      <c r="D19" s="48"/>
      <c r="E19" s="48"/>
      <c r="F19" s="48"/>
      <c r="G19" s="48"/>
      <c r="H19" s="48"/>
      <c r="I19" s="48"/>
      <c r="J19" s="48"/>
      <c r="K19" s="48"/>
      <c r="L19" s="48"/>
      <c r="M19" s="48"/>
    </row>
    <row r="20" spans="1:27" x14ac:dyDescent="0.25">
      <c r="A20" s="40" t="s">
        <v>152</v>
      </c>
      <c r="B20" s="46" t="s">
        <v>160</v>
      </c>
      <c r="C20" s="46"/>
      <c r="D20" s="46"/>
      <c r="E20" s="46"/>
      <c r="F20" s="46"/>
      <c r="G20" s="46"/>
      <c r="H20" s="46"/>
      <c r="I20" s="46"/>
      <c r="J20" s="46"/>
      <c r="K20" s="46"/>
      <c r="L20" s="46"/>
      <c r="M20" s="46"/>
    </row>
    <row r="21" spans="1:27" x14ac:dyDescent="0.25">
      <c r="A21" s="40" t="s">
        <v>541</v>
      </c>
      <c r="B21" s="46" t="s">
        <v>76</v>
      </c>
      <c r="C21" s="46"/>
      <c r="D21" s="46"/>
      <c r="E21" s="46"/>
      <c r="F21" s="46"/>
      <c r="G21" s="46"/>
      <c r="H21" s="46"/>
      <c r="I21" s="46"/>
      <c r="J21" s="46"/>
      <c r="K21" s="46"/>
      <c r="L21" s="46"/>
      <c r="M21" s="46"/>
    </row>
    <row r="23" spans="1:27" x14ac:dyDescent="0.25">
      <c r="A23" s="23" t="str">
        <f>HYPERLINK("#'Factor List'!A1", "Back to Factor List")</f>
        <v>Back to Factor List</v>
      </c>
      <c r="B23" s="23" t="str">
        <f>HYPERLINK("#'Assumptions'!A1", "Assumptions")</f>
        <v>Assumptions</v>
      </c>
    </row>
    <row r="26" spans="1:27" s="55" customFormat="1" ht="13" x14ac:dyDescent="0.25">
      <c r="A26" s="56" t="s">
        <v>263</v>
      </c>
      <c r="B26" s="54">
        <v>50</v>
      </c>
      <c r="C26" s="54">
        <v>51</v>
      </c>
      <c r="D26" s="54">
        <v>52</v>
      </c>
      <c r="E26" s="54">
        <v>53</v>
      </c>
      <c r="F26" s="54">
        <v>54</v>
      </c>
      <c r="G26" s="54">
        <v>55</v>
      </c>
      <c r="H26" s="54">
        <v>56</v>
      </c>
      <c r="I26" s="54">
        <v>57</v>
      </c>
      <c r="J26" s="54">
        <v>58</v>
      </c>
      <c r="K26" s="54">
        <v>59</v>
      </c>
      <c r="L26" s="54">
        <v>60</v>
      </c>
      <c r="M26" s="54">
        <v>61</v>
      </c>
      <c r="N26" s="54">
        <v>62</v>
      </c>
      <c r="O26" s="54">
        <v>63</v>
      </c>
      <c r="P26" s="54">
        <v>64</v>
      </c>
      <c r="Q26" s="54">
        <v>65</v>
      </c>
      <c r="R26" s="54">
        <v>66</v>
      </c>
      <c r="S26" s="54">
        <v>67</v>
      </c>
      <c r="T26" s="54">
        <v>68</v>
      </c>
      <c r="U26" s="54">
        <v>69</v>
      </c>
      <c r="V26" s="54">
        <v>70</v>
      </c>
      <c r="W26" s="54">
        <v>71</v>
      </c>
      <c r="X26" s="54">
        <v>72</v>
      </c>
      <c r="Y26" s="54">
        <v>73</v>
      </c>
      <c r="Z26" s="54">
        <v>74</v>
      </c>
      <c r="AA26" s="54">
        <v>75</v>
      </c>
    </row>
    <row r="27" spans="1:27" x14ac:dyDescent="0.25">
      <c r="A27" s="43">
        <v>22</v>
      </c>
      <c r="B27" s="45">
        <v>2.17</v>
      </c>
      <c r="C27" s="45">
        <v>2.0499999999999998</v>
      </c>
      <c r="D27" s="45">
        <v>1.93</v>
      </c>
      <c r="E27" s="45">
        <v>1.82</v>
      </c>
      <c r="F27" s="45">
        <v>1.71</v>
      </c>
      <c r="G27" s="45">
        <v>1.61</v>
      </c>
      <c r="H27" s="45">
        <v>1.52</v>
      </c>
      <c r="I27" s="45">
        <v>1.43</v>
      </c>
      <c r="J27" s="45">
        <v>1.35</v>
      </c>
      <c r="K27" s="45">
        <v>1.27</v>
      </c>
      <c r="L27" s="45">
        <v>1.19</v>
      </c>
      <c r="M27" s="45">
        <v>1.1200000000000001</v>
      </c>
      <c r="N27" s="45">
        <v>1.06</v>
      </c>
      <c r="O27" s="45">
        <v>0.99</v>
      </c>
      <c r="P27" s="45">
        <v>0.93</v>
      </c>
      <c r="Q27" s="45">
        <v>0.88</v>
      </c>
      <c r="R27" s="45">
        <v>0.82</v>
      </c>
      <c r="S27" s="45">
        <v>0.77</v>
      </c>
      <c r="T27" s="45">
        <v>0.72</v>
      </c>
      <c r="U27" s="45">
        <v>0.68</v>
      </c>
      <c r="V27" s="45">
        <v>0.63</v>
      </c>
      <c r="W27" s="45">
        <v>0.59</v>
      </c>
      <c r="X27" s="45">
        <v>0.55000000000000004</v>
      </c>
      <c r="Y27" s="45">
        <v>0.51</v>
      </c>
      <c r="Z27" s="45">
        <v>0.48</v>
      </c>
      <c r="AA27" s="45">
        <v>0.45</v>
      </c>
    </row>
    <row r="28" spans="1:27" x14ac:dyDescent="0.25">
      <c r="A28" s="43">
        <v>23</v>
      </c>
      <c r="B28" s="45">
        <v>2.23</v>
      </c>
      <c r="C28" s="45">
        <v>2.1</v>
      </c>
      <c r="D28" s="45">
        <v>1.97</v>
      </c>
      <c r="E28" s="45">
        <v>1.86</v>
      </c>
      <c r="F28" s="45">
        <v>1.75</v>
      </c>
      <c r="G28" s="45">
        <v>1.65</v>
      </c>
      <c r="H28" s="45">
        <v>1.55</v>
      </c>
      <c r="I28" s="45">
        <v>1.46</v>
      </c>
      <c r="J28" s="45">
        <v>1.37</v>
      </c>
      <c r="K28" s="45">
        <v>1.29</v>
      </c>
      <c r="L28" s="45">
        <v>1.22</v>
      </c>
      <c r="M28" s="45">
        <v>1.1399999999999999</v>
      </c>
      <c r="N28" s="45">
        <v>1.08</v>
      </c>
      <c r="O28" s="45">
        <v>1.01</v>
      </c>
      <c r="P28" s="45">
        <v>0.95</v>
      </c>
      <c r="Q28" s="45">
        <v>0.89</v>
      </c>
      <c r="R28" s="45">
        <v>0.84</v>
      </c>
      <c r="S28" s="45">
        <v>0.78</v>
      </c>
      <c r="T28" s="45">
        <v>0.73</v>
      </c>
      <c r="U28" s="45">
        <v>0.69</v>
      </c>
      <c r="V28" s="45">
        <v>0.64</v>
      </c>
      <c r="W28" s="45">
        <v>0.6</v>
      </c>
      <c r="X28" s="45">
        <v>0.56000000000000005</v>
      </c>
      <c r="Y28" s="45">
        <v>0.52</v>
      </c>
      <c r="Z28" s="45">
        <v>0.49</v>
      </c>
      <c r="AA28" s="45">
        <v>0.45</v>
      </c>
    </row>
    <row r="29" spans="1:27" x14ac:dyDescent="0.25">
      <c r="A29" s="43">
        <v>24</v>
      </c>
      <c r="B29" s="45">
        <v>2.29</v>
      </c>
      <c r="C29" s="45">
        <v>2.15</v>
      </c>
      <c r="D29" s="45">
        <v>2.02</v>
      </c>
      <c r="E29" s="45">
        <v>1.9</v>
      </c>
      <c r="F29" s="45">
        <v>1.79</v>
      </c>
      <c r="G29" s="45">
        <v>1.68</v>
      </c>
      <c r="H29" s="45">
        <v>1.58</v>
      </c>
      <c r="I29" s="45">
        <v>1.49</v>
      </c>
      <c r="J29" s="45">
        <v>1.4</v>
      </c>
      <c r="K29" s="45">
        <v>1.32</v>
      </c>
      <c r="L29" s="45">
        <v>1.24</v>
      </c>
      <c r="M29" s="45">
        <v>1.17</v>
      </c>
      <c r="N29" s="45">
        <v>1.1000000000000001</v>
      </c>
      <c r="O29" s="45">
        <v>1.03</v>
      </c>
      <c r="P29" s="45">
        <v>0.97</v>
      </c>
      <c r="Q29" s="45">
        <v>0.91</v>
      </c>
      <c r="R29" s="45">
        <v>0.85</v>
      </c>
      <c r="S29" s="45">
        <v>0.8</v>
      </c>
      <c r="T29" s="45">
        <v>0.75</v>
      </c>
      <c r="U29" s="45">
        <v>0.7</v>
      </c>
      <c r="V29" s="45">
        <v>0.65</v>
      </c>
      <c r="W29" s="45">
        <v>0.61</v>
      </c>
      <c r="X29" s="45">
        <v>0.56999999999999995</v>
      </c>
      <c r="Y29" s="45">
        <v>0.53</v>
      </c>
      <c r="Z29" s="45">
        <v>0.49</v>
      </c>
      <c r="AA29" s="45">
        <v>0.46</v>
      </c>
    </row>
    <row r="30" spans="1:27" x14ac:dyDescent="0.25">
      <c r="A30" s="43">
        <v>25</v>
      </c>
      <c r="B30" s="45">
        <v>2.35</v>
      </c>
      <c r="C30" s="45">
        <v>2.21</v>
      </c>
      <c r="D30" s="45">
        <v>2.08</v>
      </c>
      <c r="E30" s="45">
        <v>1.95</v>
      </c>
      <c r="F30" s="45">
        <v>1.83</v>
      </c>
      <c r="G30" s="45">
        <v>1.72</v>
      </c>
      <c r="H30" s="45">
        <v>1.62</v>
      </c>
      <c r="I30" s="45">
        <v>1.52</v>
      </c>
      <c r="J30" s="45">
        <v>1.43</v>
      </c>
      <c r="K30" s="45">
        <v>1.35</v>
      </c>
      <c r="L30" s="45">
        <v>1.26</v>
      </c>
      <c r="M30" s="45">
        <v>1.19</v>
      </c>
      <c r="N30" s="45">
        <v>1.1200000000000001</v>
      </c>
      <c r="O30" s="45">
        <v>1.05</v>
      </c>
      <c r="P30" s="45">
        <v>0.98</v>
      </c>
      <c r="Q30" s="45">
        <v>0.92</v>
      </c>
      <c r="R30" s="45">
        <v>0.86</v>
      </c>
      <c r="S30" s="45">
        <v>0.81</v>
      </c>
      <c r="T30" s="45">
        <v>0.76</v>
      </c>
      <c r="U30" s="45">
        <v>0.71</v>
      </c>
      <c r="V30" s="45">
        <v>0.66</v>
      </c>
      <c r="W30" s="45">
        <v>0.62</v>
      </c>
      <c r="X30" s="45">
        <v>0.57999999999999996</v>
      </c>
      <c r="Y30" s="45">
        <v>0.54</v>
      </c>
      <c r="Z30" s="45">
        <v>0.5</v>
      </c>
      <c r="AA30" s="45">
        <v>0.46</v>
      </c>
    </row>
    <row r="31" spans="1:27" x14ac:dyDescent="0.25">
      <c r="A31" s="43">
        <v>26</v>
      </c>
      <c r="B31" s="45">
        <v>2.42</v>
      </c>
      <c r="C31" s="45">
        <v>2.27</v>
      </c>
      <c r="D31" s="45">
        <v>2.13</v>
      </c>
      <c r="E31" s="45">
        <v>2</v>
      </c>
      <c r="F31" s="45">
        <v>1.88</v>
      </c>
      <c r="G31" s="45">
        <v>1.77</v>
      </c>
      <c r="H31" s="45">
        <v>1.66</v>
      </c>
      <c r="I31" s="45">
        <v>1.56</v>
      </c>
      <c r="J31" s="45">
        <v>1.46</v>
      </c>
      <c r="K31" s="45">
        <v>1.37</v>
      </c>
      <c r="L31" s="45">
        <v>1.29</v>
      </c>
      <c r="M31" s="45">
        <v>1.21</v>
      </c>
      <c r="N31" s="45">
        <v>1.1399999999999999</v>
      </c>
      <c r="O31" s="45">
        <v>1.07</v>
      </c>
      <c r="P31" s="45">
        <v>1</v>
      </c>
      <c r="Q31" s="45">
        <v>0.94</v>
      </c>
      <c r="R31" s="45">
        <v>0.88</v>
      </c>
      <c r="S31" s="45">
        <v>0.82</v>
      </c>
      <c r="T31" s="45">
        <v>0.77</v>
      </c>
      <c r="U31" s="45">
        <v>0.72</v>
      </c>
      <c r="V31" s="45">
        <v>0.67</v>
      </c>
      <c r="W31" s="45">
        <v>0.63</v>
      </c>
      <c r="X31" s="45">
        <v>0.57999999999999996</v>
      </c>
      <c r="Y31" s="45">
        <v>0.54</v>
      </c>
      <c r="Z31" s="45">
        <v>0.51</v>
      </c>
      <c r="AA31" s="45">
        <v>0.47</v>
      </c>
    </row>
    <row r="32" spans="1:27" x14ac:dyDescent="0.25">
      <c r="A32" s="43">
        <v>27</v>
      </c>
      <c r="B32" s="45">
        <v>2.4900000000000002</v>
      </c>
      <c r="C32" s="45">
        <v>2.34</v>
      </c>
      <c r="D32" s="45">
        <v>2.19</v>
      </c>
      <c r="E32" s="45">
        <v>2.06</v>
      </c>
      <c r="F32" s="45">
        <v>1.93</v>
      </c>
      <c r="G32" s="45">
        <v>1.81</v>
      </c>
      <c r="H32" s="45">
        <v>1.7</v>
      </c>
      <c r="I32" s="45">
        <v>1.59</v>
      </c>
      <c r="J32" s="45">
        <v>1.5</v>
      </c>
      <c r="K32" s="45">
        <v>1.4</v>
      </c>
      <c r="L32" s="45">
        <v>1.32</v>
      </c>
      <c r="M32" s="45">
        <v>1.24</v>
      </c>
      <c r="N32" s="45">
        <v>1.1599999999999999</v>
      </c>
      <c r="O32" s="45">
        <v>1.0900000000000001</v>
      </c>
      <c r="P32" s="45">
        <v>1.02</v>
      </c>
      <c r="Q32" s="45">
        <v>0.96</v>
      </c>
      <c r="R32" s="45">
        <v>0.9</v>
      </c>
      <c r="S32" s="45">
        <v>0.84</v>
      </c>
      <c r="T32" s="45">
        <v>0.78</v>
      </c>
      <c r="U32" s="45">
        <v>0.73</v>
      </c>
      <c r="V32" s="45">
        <v>0.68</v>
      </c>
      <c r="W32" s="45">
        <v>0.64</v>
      </c>
      <c r="X32" s="45">
        <v>0.59</v>
      </c>
      <c r="Y32" s="45">
        <v>0.55000000000000004</v>
      </c>
      <c r="Z32" s="45">
        <v>0.51</v>
      </c>
      <c r="AA32" s="45">
        <v>0.48</v>
      </c>
    </row>
    <row r="33" spans="1:27" x14ac:dyDescent="0.25">
      <c r="A33" s="43">
        <v>28</v>
      </c>
      <c r="B33" s="45">
        <v>2.57</v>
      </c>
      <c r="C33" s="45">
        <v>2.41</v>
      </c>
      <c r="D33" s="45">
        <v>2.25</v>
      </c>
      <c r="E33" s="45">
        <v>2.11</v>
      </c>
      <c r="F33" s="45">
        <v>1.98</v>
      </c>
      <c r="G33" s="45">
        <v>1.86</v>
      </c>
      <c r="H33" s="45">
        <v>1.74</v>
      </c>
      <c r="I33" s="45">
        <v>1.63</v>
      </c>
      <c r="J33" s="45">
        <v>1.53</v>
      </c>
      <c r="K33" s="45">
        <v>1.44</v>
      </c>
      <c r="L33" s="45">
        <v>1.35</v>
      </c>
      <c r="M33" s="45">
        <v>1.26</v>
      </c>
      <c r="N33" s="45">
        <v>1.18</v>
      </c>
      <c r="O33" s="45">
        <v>1.1100000000000001</v>
      </c>
      <c r="P33" s="45">
        <v>1.04</v>
      </c>
      <c r="Q33" s="45">
        <v>0.97</v>
      </c>
      <c r="R33" s="45">
        <v>0.91</v>
      </c>
      <c r="S33" s="45">
        <v>0.85</v>
      </c>
      <c r="T33" s="45">
        <v>0.8</v>
      </c>
      <c r="U33" s="45">
        <v>0.74</v>
      </c>
      <c r="V33" s="45">
        <v>0.69</v>
      </c>
      <c r="W33" s="45">
        <v>0.65</v>
      </c>
      <c r="X33" s="45">
        <v>0.6</v>
      </c>
      <c r="Y33" s="45">
        <v>0.56000000000000005</v>
      </c>
      <c r="Z33" s="45">
        <v>0.52</v>
      </c>
      <c r="AA33" s="45">
        <v>0.48</v>
      </c>
    </row>
    <row r="34" spans="1:27" x14ac:dyDescent="0.25">
      <c r="A34" s="43">
        <v>29</v>
      </c>
      <c r="B34" s="45">
        <v>2.65</v>
      </c>
      <c r="C34" s="45">
        <v>2.48</v>
      </c>
      <c r="D34" s="45">
        <v>2.3199999999999998</v>
      </c>
      <c r="E34" s="45">
        <v>2.17</v>
      </c>
      <c r="F34" s="45">
        <v>2.04</v>
      </c>
      <c r="G34" s="45">
        <v>1.91</v>
      </c>
      <c r="H34" s="45">
        <v>1.79</v>
      </c>
      <c r="I34" s="45">
        <v>1.67</v>
      </c>
      <c r="J34" s="45">
        <v>1.57</v>
      </c>
      <c r="K34" s="45">
        <v>1.47</v>
      </c>
      <c r="L34" s="45">
        <v>1.38</v>
      </c>
      <c r="M34" s="45">
        <v>1.29</v>
      </c>
      <c r="N34" s="45">
        <v>1.21</v>
      </c>
      <c r="O34" s="45">
        <v>1.1299999999999999</v>
      </c>
      <c r="P34" s="45">
        <v>1.06</v>
      </c>
      <c r="Q34" s="45">
        <v>0.99</v>
      </c>
      <c r="R34" s="45">
        <v>0.93</v>
      </c>
      <c r="S34" s="45">
        <v>0.87</v>
      </c>
      <c r="T34" s="45">
        <v>0.81</v>
      </c>
      <c r="U34" s="45">
        <v>0.76</v>
      </c>
      <c r="V34" s="45">
        <v>0.71</v>
      </c>
      <c r="W34" s="45">
        <v>0.66</v>
      </c>
      <c r="X34" s="45">
        <v>0.61</v>
      </c>
      <c r="Y34" s="45">
        <v>0.56999999999999995</v>
      </c>
      <c r="Z34" s="45">
        <v>0.53</v>
      </c>
      <c r="AA34" s="45">
        <v>0.49</v>
      </c>
    </row>
    <row r="35" spans="1:27" x14ac:dyDescent="0.25">
      <c r="A35" s="43">
        <v>30</v>
      </c>
      <c r="B35" s="45">
        <v>2.74</v>
      </c>
      <c r="C35" s="45">
        <v>2.56</v>
      </c>
      <c r="D35" s="45">
        <v>2.4</v>
      </c>
      <c r="E35" s="45">
        <v>2.2400000000000002</v>
      </c>
      <c r="F35" s="45">
        <v>2.1</v>
      </c>
      <c r="G35" s="45">
        <v>1.96</v>
      </c>
      <c r="H35" s="45">
        <v>1.84</v>
      </c>
      <c r="I35" s="45">
        <v>1.72</v>
      </c>
      <c r="J35" s="45">
        <v>1.61</v>
      </c>
      <c r="K35" s="45">
        <v>1.51</v>
      </c>
      <c r="L35" s="45">
        <v>1.41</v>
      </c>
      <c r="M35" s="45">
        <v>1.32</v>
      </c>
      <c r="N35" s="45">
        <v>1.24</v>
      </c>
      <c r="O35" s="45">
        <v>1.1599999999999999</v>
      </c>
      <c r="P35" s="45">
        <v>1.08</v>
      </c>
      <c r="Q35" s="45">
        <v>1.01</v>
      </c>
      <c r="R35" s="45">
        <v>0.95</v>
      </c>
      <c r="S35" s="45">
        <v>0.89</v>
      </c>
      <c r="T35" s="45">
        <v>0.83</v>
      </c>
      <c r="U35" s="45">
        <v>0.77</v>
      </c>
      <c r="V35" s="45">
        <v>0.72</v>
      </c>
      <c r="W35" s="45">
        <v>0.67</v>
      </c>
      <c r="X35" s="45">
        <v>0.62</v>
      </c>
      <c r="Y35" s="45">
        <v>0.57999999999999996</v>
      </c>
      <c r="Z35" s="45">
        <v>0.54</v>
      </c>
      <c r="AA35" s="45">
        <v>0.5</v>
      </c>
    </row>
    <row r="36" spans="1:27" x14ac:dyDescent="0.25">
      <c r="A36" s="43">
        <v>31</v>
      </c>
      <c r="B36" s="45">
        <v>2.84</v>
      </c>
      <c r="C36" s="45">
        <v>2.65</v>
      </c>
      <c r="D36" s="45">
        <v>2.4700000000000002</v>
      </c>
      <c r="E36" s="45">
        <v>2.31</v>
      </c>
      <c r="F36" s="45">
        <v>2.16</v>
      </c>
      <c r="G36" s="45">
        <v>2.02</v>
      </c>
      <c r="H36" s="45">
        <v>1.89</v>
      </c>
      <c r="I36" s="45">
        <v>1.77</v>
      </c>
      <c r="J36" s="45">
        <v>1.65</v>
      </c>
      <c r="K36" s="45">
        <v>1.55</v>
      </c>
      <c r="L36" s="45">
        <v>1.45</v>
      </c>
      <c r="M36" s="45">
        <v>1.35</v>
      </c>
      <c r="N36" s="45">
        <v>1.27</v>
      </c>
      <c r="O36" s="45">
        <v>1.18</v>
      </c>
      <c r="P36" s="45">
        <v>1.1100000000000001</v>
      </c>
      <c r="Q36" s="45">
        <v>1.04</v>
      </c>
      <c r="R36" s="45">
        <v>0.97</v>
      </c>
      <c r="S36" s="45">
        <v>0.9</v>
      </c>
      <c r="T36" s="45">
        <v>0.84</v>
      </c>
      <c r="U36" s="45">
        <v>0.79</v>
      </c>
      <c r="V36" s="45">
        <v>0.73</v>
      </c>
      <c r="W36" s="45">
        <v>0.68</v>
      </c>
      <c r="X36" s="45">
        <v>0.63</v>
      </c>
      <c r="Y36" s="45">
        <v>0.59</v>
      </c>
      <c r="Z36" s="45">
        <v>0.55000000000000004</v>
      </c>
      <c r="AA36" s="45">
        <v>0.51</v>
      </c>
    </row>
    <row r="37" spans="1:27" x14ac:dyDescent="0.25">
      <c r="A37" s="43">
        <v>32</v>
      </c>
      <c r="B37" s="45">
        <v>2.95</v>
      </c>
      <c r="C37" s="45">
        <v>2.75</v>
      </c>
      <c r="D37" s="45">
        <v>2.56</v>
      </c>
      <c r="E37" s="45">
        <v>2.39</v>
      </c>
      <c r="F37" s="45">
        <v>2.23</v>
      </c>
      <c r="G37" s="45">
        <v>2.08</v>
      </c>
      <c r="H37" s="45">
        <v>1.94</v>
      </c>
      <c r="I37" s="45">
        <v>1.82</v>
      </c>
      <c r="J37" s="45">
        <v>1.7</v>
      </c>
      <c r="K37" s="45">
        <v>1.59</v>
      </c>
      <c r="L37" s="45">
        <v>1.48</v>
      </c>
      <c r="M37" s="45">
        <v>1.39</v>
      </c>
      <c r="N37" s="45">
        <v>1.3</v>
      </c>
      <c r="O37" s="45">
        <v>1.21</v>
      </c>
      <c r="P37" s="45">
        <v>1.1299999999999999</v>
      </c>
      <c r="Q37" s="45">
        <v>1.06</v>
      </c>
      <c r="R37" s="45">
        <v>0.99</v>
      </c>
      <c r="S37" s="45">
        <v>0.92</v>
      </c>
      <c r="T37" s="45">
        <v>0.86</v>
      </c>
      <c r="U37" s="45">
        <v>0.8</v>
      </c>
      <c r="V37" s="45">
        <v>0.75</v>
      </c>
      <c r="W37" s="45">
        <v>0.69</v>
      </c>
      <c r="X37" s="45">
        <v>0.65</v>
      </c>
      <c r="Y37" s="45">
        <v>0.6</v>
      </c>
      <c r="Z37" s="45">
        <v>0.56000000000000005</v>
      </c>
      <c r="AA37" s="45">
        <v>0.52</v>
      </c>
    </row>
    <row r="38" spans="1:27" x14ac:dyDescent="0.25">
      <c r="A38" s="43">
        <v>33</v>
      </c>
      <c r="B38" s="45">
        <v>3.06</v>
      </c>
      <c r="C38" s="45">
        <v>2.85</v>
      </c>
      <c r="D38" s="45">
        <v>2.65</v>
      </c>
      <c r="E38" s="45">
        <v>2.4700000000000002</v>
      </c>
      <c r="F38" s="45">
        <v>2.2999999999999998</v>
      </c>
      <c r="G38" s="45">
        <v>2.15</v>
      </c>
      <c r="H38" s="45">
        <v>2</v>
      </c>
      <c r="I38" s="45">
        <v>1.87</v>
      </c>
      <c r="J38" s="45">
        <v>1.75</v>
      </c>
      <c r="K38" s="45">
        <v>1.63</v>
      </c>
      <c r="L38" s="45">
        <v>1.52</v>
      </c>
      <c r="M38" s="45">
        <v>1.42</v>
      </c>
      <c r="N38" s="45">
        <v>1.33</v>
      </c>
      <c r="O38" s="45">
        <v>1.24</v>
      </c>
      <c r="P38" s="45">
        <v>1.1599999999999999</v>
      </c>
      <c r="Q38" s="45">
        <v>1.08</v>
      </c>
      <c r="R38" s="45">
        <v>1.01</v>
      </c>
      <c r="S38" s="45">
        <v>0.94</v>
      </c>
      <c r="T38" s="45">
        <v>0.88</v>
      </c>
      <c r="U38" s="45">
        <v>0.82</v>
      </c>
      <c r="V38" s="45">
        <v>0.76</v>
      </c>
      <c r="W38" s="45">
        <v>0.71</v>
      </c>
      <c r="X38" s="45">
        <v>0.66</v>
      </c>
      <c r="Y38" s="45">
        <v>0.61</v>
      </c>
      <c r="Z38" s="45">
        <v>0.56999999999999995</v>
      </c>
      <c r="AA38" s="45">
        <v>0.52</v>
      </c>
    </row>
    <row r="39" spans="1:27" x14ac:dyDescent="0.25">
      <c r="A39" s="43">
        <v>34</v>
      </c>
      <c r="B39" s="45">
        <v>3.18</v>
      </c>
      <c r="C39" s="45">
        <v>2.96</v>
      </c>
      <c r="D39" s="45">
        <v>2.75</v>
      </c>
      <c r="E39" s="45">
        <v>2.56</v>
      </c>
      <c r="F39" s="45">
        <v>2.38</v>
      </c>
      <c r="G39" s="45">
        <v>2.2200000000000002</v>
      </c>
      <c r="H39" s="45">
        <v>2.0699999999999998</v>
      </c>
      <c r="I39" s="45">
        <v>1.93</v>
      </c>
      <c r="J39" s="45">
        <v>1.8</v>
      </c>
      <c r="K39" s="45">
        <v>1.68</v>
      </c>
      <c r="L39" s="45">
        <v>1.56</v>
      </c>
      <c r="M39" s="45">
        <v>1.46</v>
      </c>
      <c r="N39" s="45">
        <v>1.36</v>
      </c>
      <c r="O39" s="45">
        <v>1.27</v>
      </c>
      <c r="P39" s="45">
        <v>1.19</v>
      </c>
      <c r="Q39" s="45">
        <v>1.1100000000000001</v>
      </c>
      <c r="R39" s="45">
        <v>1.03</v>
      </c>
      <c r="S39" s="45">
        <v>0.96</v>
      </c>
      <c r="T39" s="45">
        <v>0.9</v>
      </c>
      <c r="U39" s="45">
        <v>0.83</v>
      </c>
      <c r="V39" s="45">
        <v>0.78</v>
      </c>
      <c r="W39" s="45">
        <v>0.72</v>
      </c>
      <c r="X39" s="45">
        <v>0.67</v>
      </c>
      <c r="Y39" s="45">
        <v>0.62</v>
      </c>
      <c r="Z39" s="45">
        <v>0.57999999999999996</v>
      </c>
      <c r="AA39" s="45">
        <v>0.53</v>
      </c>
    </row>
    <row r="40" spans="1:27" x14ac:dyDescent="0.25">
      <c r="A40" s="43">
        <v>35</v>
      </c>
      <c r="B40" s="45">
        <v>3.32</v>
      </c>
      <c r="C40" s="45">
        <v>3.08</v>
      </c>
      <c r="D40" s="45">
        <v>2.85</v>
      </c>
      <c r="E40" s="45">
        <v>2.65</v>
      </c>
      <c r="F40" s="45">
        <v>2.4700000000000002</v>
      </c>
      <c r="G40" s="45">
        <v>2.29</v>
      </c>
      <c r="H40" s="45">
        <v>2.14</v>
      </c>
      <c r="I40" s="45">
        <v>1.99</v>
      </c>
      <c r="J40" s="45">
        <v>1.85</v>
      </c>
      <c r="K40" s="45">
        <v>1.73</v>
      </c>
      <c r="L40" s="45">
        <v>1.61</v>
      </c>
      <c r="M40" s="45">
        <v>1.5</v>
      </c>
      <c r="N40" s="45">
        <v>1.4</v>
      </c>
      <c r="O40" s="45">
        <v>1.31</v>
      </c>
      <c r="P40" s="45">
        <v>1.22</v>
      </c>
      <c r="Q40" s="45">
        <v>1.1299999999999999</v>
      </c>
      <c r="R40" s="45">
        <v>1.06</v>
      </c>
      <c r="S40" s="45">
        <v>0.98</v>
      </c>
      <c r="T40" s="45">
        <v>0.92</v>
      </c>
      <c r="U40" s="45">
        <v>0.85</v>
      </c>
      <c r="V40" s="45">
        <v>0.79</v>
      </c>
      <c r="W40" s="45">
        <v>0.74</v>
      </c>
      <c r="X40" s="45">
        <v>0.68</v>
      </c>
      <c r="Y40" s="45">
        <v>0.63</v>
      </c>
      <c r="Z40" s="45">
        <v>0.59</v>
      </c>
      <c r="AA40" s="45">
        <v>0.54</v>
      </c>
    </row>
    <row r="41" spans="1:27" x14ac:dyDescent="0.25">
      <c r="A41" s="43">
        <v>36</v>
      </c>
      <c r="B41" s="45">
        <v>3.46</v>
      </c>
      <c r="C41" s="45">
        <v>3.2</v>
      </c>
      <c r="D41" s="45">
        <v>2.97</v>
      </c>
      <c r="E41" s="45">
        <v>2.75</v>
      </c>
      <c r="F41" s="45">
        <v>2.56</v>
      </c>
      <c r="G41" s="45">
        <v>2.38</v>
      </c>
      <c r="H41" s="45">
        <v>2.21</v>
      </c>
      <c r="I41" s="45">
        <v>2.0499999999999998</v>
      </c>
      <c r="J41" s="45">
        <v>1.91</v>
      </c>
      <c r="K41" s="45">
        <v>1.78</v>
      </c>
      <c r="L41" s="45">
        <v>1.66</v>
      </c>
      <c r="M41" s="45">
        <v>1.54</v>
      </c>
      <c r="N41" s="45">
        <v>1.44</v>
      </c>
      <c r="O41" s="45">
        <v>1.34</v>
      </c>
      <c r="P41" s="45">
        <v>1.25</v>
      </c>
      <c r="Q41" s="45">
        <v>1.1599999999999999</v>
      </c>
      <c r="R41" s="45">
        <v>1.08</v>
      </c>
      <c r="S41" s="45">
        <v>1.01</v>
      </c>
      <c r="T41" s="45">
        <v>0.94</v>
      </c>
      <c r="U41" s="45">
        <v>0.87</v>
      </c>
      <c r="V41" s="45">
        <v>0.81</v>
      </c>
      <c r="W41" s="45">
        <v>0.75</v>
      </c>
      <c r="X41" s="45">
        <v>0.7</v>
      </c>
      <c r="Y41" s="45">
        <v>0.65</v>
      </c>
      <c r="Z41" s="45">
        <v>0.6</v>
      </c>
      <c r="AA41" s="45">
        <v>0.55000000000000004</v>
      </c>
    </row>
    <row r="42" spans="1:27" x14ac:dyDescent="0.25">
      <c r="A42" s="43">
        <v>37</v>
      </c>
      <c r="B42" s="45">
        <v>3.62</v>
      </c>
      <c r="C42" s="45">
        <v>3.34</v>
      </c>
      <c r="D42" s="45">
        <v>3.09</v>
      </c>
      <c r="E42" s="45">
        <v>2.87</v>
      </c>
      <c r="F42" s="45">
        <v>2.66</v>
      </c>
      <c r="G42" s="45">
        <v>2.46</v>
      </c>
      <c r="H42" s="45">
        <v>2.29</v>
      </c>
      <c r="I42" s="45">
        <v>2.13</v>
      </c>
      <c r="J42" s="45">
        <v>1.98</v>
      </c>
      <c r="K42" s="45">
        <v>1.84</v>
      </c>
      <c r="L42" s="45">
        <v>1.71</v>
      </c>
      <c r="M42" s="45">
        <v>1.59</v>
      </c>
      <c r="N42" s="45">
        <v>1.48</v>
      </c>
      <c r="O42" s="45">
        <v>1.38</v>
      </c>
      <c r="P42" s="45">
        <v>1.28</v>
      </c>
      <c r="Q42" s="45">
        <v>1.19</v>
      </c>
      <c r="R42" s="45">
        <v>1.1100000000000001</v>
      </c>
      <c r="S42" s="45">
        <v>1.03</v>
      </c>
      <c r="T42" s="45">
        <v>0.96</v>
      </c>
      <c r="U42" s="45">
        <v>0.89</v>
      </c>
      <c r="V42" s="45">
        <v>0.83</v>
      </c>
      <c r="W42" s="45">
        <v>0.77</v>
      </c>
      <c r="X42" s="45">
        <v>0.71</v>
      </c>
      <c r="Y42" s="45">
        <v>0.66</v>
      </c>
      <c r="Z42" s="45">
        <v>0.61</v>
      </c>
      <c r="AA42" s="45">
        <v>0.56000000000000005</v>
      </c>
    </row>
    <row r="43" spans="1:27" x14ac:dyDescent="0.25">
      <c r="A43" s="43">
        <v>38</v>
      </c>
      <c r="B43" s="45">
        <v>3.79</v>
      </c>
      <c r="C43" s="45">
        <v>3.5</v>
      </c>
      <c r="D43" s="45">
        <v>3.23</v>
      </c>
      <c r="E43" s="45">
        <v>2.99</v>
      </c>
      <c r="F43" s="45">
        <v>2.76</v>
      </c>
      <c r="G43" s="45">
        <v>2.56</v>
      </c>
      <c r="H43" s="45">
        <v>2.37</v>
      </c>
      <c r="I43" s="45">
        <v>2.2000000000000002</v>
      </c>
      <c r="J43" s="45">
        <v>2.04</v>
      </c>
      <c r="K43" s="45">
        <v>1.9</v>
      </c>
      <c r="L43" s="45">
        <v>1.76</v>
      </c>
      <c r="M43" s="45">
        <v>1.64</v>
      </c>
      <c r="N43" s="45">
        <v>1.52</v>
      </c>
      <c r="O43" s="45">
        <v>1.42</v>
      </c>
      <c r="P43" s="45">
        <v>1.32</v>
      </c>
      <c r="Q43" s="45">
        <v>1.22</v>
      </c>
      <c r="R43" s="45">
        <v>1.1399999999999999</v>
      </c>
      <c r="S43" s="45">
        <v>1.06</v>
      </c>
      <c r="T43" s="45">
        <v>0.98</v>
      </c>
      <c r="U43" s="45">
        <v>0.91</v>
      </c>
      <c r="V43" s="45">
        <v>0.85</v>
      </c>
      <c r="W43" s="45">
        <v>0.78</v>
      </c>
      <c r="X43" s="45">
        <v>0.73</v>
      </c>
      <c r="Y43" s="45">
        <v>0.67</v>
      </c>
      <c r="Z43" s="45">
        <v>0.62</v>
      </c>
      <c r="AA43" s="45">
        <v>0.57999999999999996</v>
      </c>
    </row>
    <row r="44" spans="1:27" x14ac:dyDescent="0.25">
      <c r="A44" s="43">
        <v>39</v>
      </c>
      <c r="B44" s="45">
        <v>3.98</v>
      </c>
      <c r="C44" s="45">
        <v>3.67</v>
      </c>
      <c r="D44" s="45">
        <v>3.38</v>
      </c>
      <c r="E44" s="45">
        <v>3.12</v>
      </c>
      <c r="F44" s="45">
        <v>2.88</v>
      </c>
      <c r="G44" s="45">
        <v>2.66</v>
      </c>
      <c r="H44" s="45">
        <v>2.4700000000000002</v>
      </c>
      <c r="I44" s="45">
        <v>2.2799999999999998</v>
      </c>
      <c r="J44" s="45">
        <v>2.12</v>
      </c>
      <c r="K44" s="45">
        <v>1.96</v>
      </c>
      <c r="L44" s="45">
        <v>1.82</v>
      </c>
      <c r="M44" s="45">
        <v>1.69</v>
      </c>
      <c r="N44" s="45">
        <v>1.57</v>
      </c>
      <c r="O44" s="45">
        <v>1.46</v>
      </c>
      <c r="P44" s="45">
        <v>1.36</v>
      </c>
      <c r="Q44" s="45">
        <v>1.26</v>
      </c>
      <c r="R44" s="45">
        <v>1.17</v>
      </c>
      <c r="S44" s="45">
        <v>1.0900000000000001</v>
      </c>
      <c r="T44" s="45">
        <v>1.01</v>
      </c>
      <c r="U44" s="45">
        <v>0.93</v>
      </c>
      <c r="V44" s="45">
        <v>0.87</v>
      </c>
      <c r="W44" s="45">
        <v>0.8</v>
      </c>
      <c r="X44" s="45">
        <v>0.74</v>
      </c>
      <c r="Y44" s="45">
        <v>0.69</v>
      </c>
      <c r="Z44" s="45">
        <v>0.64</v>
      </c>
      <c r="AA44" s="45">
        <v>0.59</v>
      </c>
    </row>
    <row r="45" spans="1:27" x14ac:dyDescent="0.25">
      <c r="A45" s="43">
        <v>40</v>
      </c>
      <c r="B45" s="45">
        <v>4.1900000000000004</v>
      </c>
      <c r="C45" s="45">
        <v>3.85</v>
      </c>
      <c r="D45" s="45">
        <v>3.54</v>
      </c>
      <c r="E45" s="45">
        <v>3.26</v>
      </c>
      <c r="F45" s="45">
        <v>3.01</v>
      </c>
      <c r="G45" s="45">
        <v>2.78</v>
      </c>
      <c r="H45" s="45">
        <v>2.57</v>
      </c>
      <c r="I45" s="45">
        <v>2.37</v>
      </c>
      <c r="J45" s="45">
        <v>2.2000000000000002</v>
      </c>
      <c r="K45" s="45">
        <v>2.04</v>
      </c>
      <c r="L45" s="45">
        <v>1.89</v>
      </c>
      <c r="M45" s="45">
        <v>1.75</v>
      </c>
      <c r="N45" s="45">
        <v>1.62</v>
      </c>
      <c r="O45" s="45">
        <v>1.5</v>
      </c>
      <c r="P45" s="45">
        <v>1.4</v>
      </c>
      <c r="Q45" s="45">
        <v>1.3</v>
      </c>
      <c r="R45" s="45">
        <v>1.2</v>
      </c>
      <c r="S45" s="45">
        <v>1.1200000000000001</v>
      </c>
      <c r="T45" s="45">
        <v>1.03</v>
      </c>
      <c r="U45" s="45">
        <v>0.96</v>
      </c>
      <c r="V45" s="45">
        <v>0.89</v>
      </c>
      <c r="W45" s="45">
        <v>0.82</v>
      </c>
      <c r="X45" s="45">
        <v>0.76</v>
      </c>
      <c r="Y45" s="45">
        <v>0.7</v>
      </c>
      <c r="Z45" s="45">
        <v>0.65</v>
      </c>
      <c r="AA45" s="45">
        <v>0.6</v>
      </c>
    </row>
    <row r="46" spans="1:27" x14ac:dyDescent="0.25">
      <c r="A46" s="43">
        <v>41</v>
      </c>
      <c r="B46" s="45">
        <v>4.42</v>
      </c>
      <c r="C46" s="45">
        <v>4.05</v>
      </c>
      <c r="D46" s="45">
        <v>3.72</v>
      </c>
      <c r="E46" s="45">
        <v>3.42</v>
      </c>
      <c r="F46" s="45">
        <v>3.15</v>
      </c>
      <c r="G46" s="45">
        <v>2.9</v>
      </c>
      <c r="H46" s="45">
        <v>2.68</v>
      </c>
      <c r="I46" s="45">
        <v>2.4700000000000002</v>
      </c>
      <c r="J46" s="45">
        <v>2.2799999999999998</v>
      </c>
      <c r="K46" s="45">
        <v>2.11</v>
      </c>
      <c r="L46" s="45">
        <v>1.95</v>
      </c>
      <c r="M46" s="45">
        <v>1.81</v>
      </c>
      <c r="N46" s="45">
        <v>1.68</v>
      </c>
      <c r="O46" s="45">
        <v>1.55</v>
      </c>
      <c r="P46" s="45">
        <v>1.44</v>
      </c>
      <c r="Q46" s="45">
        <v>1.34</v>
      </c>
      <c r="R46" s="45">
        <v>1.24</v>
      </c>
      <c r="S46" s="45">
        <v>1.1499999999999999</v>
      </c>
      <c r="T46" s="45">
        <v>1.06</v>
      </c>
      <c r="U46" s="45">
        <v>0.98</v>
      </c>
      <c r="V46" s="45">
        <v>0.91</v>
      </c>
      <c r="W46" s="45">
        <v>0.84</v>
      </c>
      <c r="X46" s="45">
        <v>0.78</v>
      </c>
      <c r="Y46" s="45">
        <v>0.72</v>
      </c>
      <c r="Z46" s="45">
        <v>0.66</v>
      </c>
      <c r="AA46" s="45">
        <v>0.61</v>
      </c>
    </row>
    <row r="47" spans="1:27" x14ac:dyDescent="0.25">
      <c r="A47" s="43">
        <v>42</v>
      </c>
      <c r="B47" s="45">
        <v>4.67</v>
      </c>
      <c r="C47" s="45">
        <v>4.2699999999999996</v>
      </c>
      <c r="D47" s="45">
        <v>3.91</v>
      </c>
      <c r="E47" s="45">
        <v>3.59</v>
      </c>
      <c r="F47" s="45">
        <v>3.3</v>
      </c>
      <c r="G47" s="45">
        <v>3.03</v>
      </c>
      <c r="H47" s="45">
        <v>2.79</v>
      </c>
      <c r="I47" s="45">
        <v>2.58</v>
      </c>
      <c r="J47" s="45">
        <v>2.38</v>
      </c>
      <c r="K47" s="45">
        <v>2.2000000000000002</v>
      </c>
      <c r="L47" s="45">
        <v>2.0299999999999998</v>
      </c>
      <c r="M47" s="45">
        <v>1.88</v>
      </c>
      <c r="N47" s="45">
        <v>1.74</v>
      </c>
      <c r="O47" s="45">
        <v>1.61</v>
      </c>
      <c r="P47" s="45">
        <v>1.49</v>
      </c>
      <c r="Q47" s="45">
        <v>1.38</v>
      </c>
      <c r="R47" s="45">
        <v>1.27</v>
      </c>
      <c r="S47" s="45">
        <v>1.18</v>
      </c>
      <c r="T47" s="45">
        <v>1.0900000000000001</v>
      </c>
      <c r="U47" s="45">
        <v>1.01</v>
      </c>
      <c r="V47" s="45">
        <v>0.93</v>
      </c>
      <c r="W47" s="45">
        <v>0.86</v>
      </c>
      <c r="X47" s="45">
        <v>0.8</v>
      </c>
      <c r="Y47" s="45">
        <v>0.74</v>
      </c>
      <c r="Z47" s="45">
        <v>0.68</v>
      </c>
      <c r="AA47" s="45">
        <v>0.63</v>
      </c>
    </row>
    <row r="48" spans="1:27" x14ac:dyDescent="0.25">
      <c r="A48" s="43">
        <v>43</v>
      </c>
      <c r="B48" s="45">
        <v>4.95</v>
      </c>
      <c r="C48" s="45">
        <v>4.5199999999999996</v>
      </c>
      <c r="D48" s="45">
        <v>4.13</v>
      </c>
      <c r="E48" s="45">
        <v>3.78</v>
      </c>
      <c r="F48" s="45">
        <v>3.47</v>
      </c>
      <c r="G48" s="45">
        <v>3.18</v>
      </c>
      <c r="H48" s="45">
        <v>2.92</v>
      </c>
      <c r="I48" s="45">
        <v>2.69</v>
      </c>
      <c r="J48" s="45">
        <v>2.48</v>
      </c>
      <c r="K48" s="45">
        <v>2.29</v>
      </c>
      <c r="L48" s="45">
        <v>2.11</v>
      </c>
      <c r="M48" s="45">
        <v>1.95</v>
      </c>
      <c r="N48" s="45">
        <v>1.8</v>
      </c>
      <c r="O48" s="45">
        <v>1.66</v>
      </c>
      <c r="P48" s="45">
        <v>1.54</v>
      </c>
      <c r="Q48" s="45">
        <v>1.42</v>
      </c>
      <c r="R48" s="45">
        <v>1.32</v>
      </c>
      <c r="S48" s="45">
        <v>1.22</v>
      </c>
      <c r="T48" s="45">
        <v>1.1200000000000001</v>
      </c>
      <c r="U48" s="45">
        <v>1.04</v>
      </c>
      <c r="V48" s="45">
        <v>0.96</v>
      </c>
      <c r="W48" s="45">
        <v>0.89</v>
      </c>
      <c r="X48" s="45">
        <v>0.82</v>
      </c>
      <c r="Y48" s="45">
        <v>0.76</v>
      </c>
      <c r="Z48" s="45">
        <v>0.7</v>
      </c>
      <c r="AA48" s="45">
        <v>0.64</v>
      </c>
    </row>
    <row r="49" spans="1:27" x14ac:dyDescent="0.25">
      <c r="A49" s="43">
        <v>44</v>
      </c>
      <c r="B49" s="45">
        <v>5.26</v>
      </c>
      <c r="C49" s="45">
        <v>4.79</v>
      </c>
      <c r="D49" s="45">
        <v>4.3600000000000003</v>
      </c>
      <c r="E49" s="45">
        <v>3.99</v>
      </c>
      <c r="F49" s="45">
        <v>3.65</v>
      </c>
      <c r="G49" s="45">
        <v>3.34</v>
      </c>
      <c r="H49" s="45">
        <v>3.07</v>
      </c>
      <c r="I49" s="45">
        <v>2.82</v>
      </c>
      <c r="J49" s="45">
        <v>2.59</v>
      </c>
      <c r="K49" s="45">
        <v>2.38</v>
      </c>
      <c r="L49" s="45">
        <v>2.2000000000000002</v>
      </c>
      <c r="M49" s="45">
        <v>2.02</v>
      </c>
      <c r="N49" s="45">
        <v>1.87</v>
      </c>
      <c r="O49" s="45">
        <v>1.72</v>
      </c>
      <c r="P49" s="45">
        <v>1.59</v>
      </c>
      <c r="Q49" s="45">
        <v>1.47</v>
      </c>
      <c r="R49" s="45">
        <v>1.36</v>
      </c>
      <c r="S49" s="45">
        <v>1.26</v>
      </c>
      <c r="T49" s="45">
        <v>1.1599999999999999</v>
      </c>
      <c r="U49" s="45">
        <v>1.07</v>
      </c>
      <c r="V49" s="45">
        <v>0.99</v>
      </c>
      <c r="W49" s="45">
        <v>0.91</v>
      </c>
      <c r="X49" s="45">
        <v>0.84</v>
      </c>
      <c r="Y49" s="45">
        <v>0.78</v>
      </c>
      <c r="Z49" s="45">
        <v>0.71</v>
      </c>
      <c r="AA49" s="45">
        <v>0.66</v>
      </c>
    </row>
    <row r="50" spans="1:27" x14ac:dyDescent="0.25">
      <c r="A50" s="43">
        <v>45</v>
      </c>
      <c r="B50" s="45">
        <v>5.6</v>
      </c>
      <c r="C50" s="45">
        <v>5.08</v>
      </c>
      <c r="D50" s="45">
        <v>4.63</v>
      </c>
      <c r="E50" s="45">
        <v>4.22</v>
      </c>
      <c r="F50" s="45">
        <v>3.85</v>
      </c>
      <c r="G50" s="45">
        <v>3.52</v>
      </c>
      <c r="H50" s="45">
        <v>3.22</v>
      </c>
      <c r="I50" s="45">
        <v>2.95</v>
      </c>
      <c r="J50" s="45">
        <v>2.71</v>
      </c>
      <c r="K50" s="45">
        <v>2.4900000000000002</v>
      </c>
      <c r="L50" s="45">
        <v>2.29</v>
      </c>
      <c r="M50" s="45">
        <v>2.11</v>
      </c>
      <c r="N50" s="45">
        <v>1.94</v>
      </c>
      <c r="O50" s="45">
        <v>1.79</v>
      </c>
      <c r="P50" s="45">
        <v>1.65</v>
      </c>
      <c r="Q50" s="45">
        <v>1.52</v>
      </c>
      <c r="R50" s="45">
        <v>1.41</v>
      </c>
      <c r="S50" s="45">
        <v>1.3</v>
      </c>
      <c r="T50" s="45">
        <v>1.2</v>
      </c>
      <c r="U50" s="45">
        <v>1.1000000000000001</v>
      </c>
      <c r="V50" s="45">
        <v>1.02</v>
      </c>
      <c r="W50" s="45">
        <v>0.94</v>
      </c>
      <c r="X50" s="45">
        <v>0.86</v>
      </c>
      <c r="Y50" s="45">
        <v>0.8</v>
      </c>
      <c r="Z50" s="45">
        <v>0.73</v>
      </c>
      <c r="AA50" s="45">
        <v>0.67</v>
      </c>
    </row>
    <row r="51" spans="1:27" x14ac:dyDescent="0.25">
      <c r="A51" s="43">
        <v>46</v>
      </c>
      <c r="B51" s="45">
        <v>5.98</v>
      </c>
      <c r="C51" s="45">
        <v>5.42</v>
      </c>
      <c r="D51" s="45">
        <v>4.92</v>
      </c>
      <c r="E51" s="45">
        <v>4.47</v>
      </c>
      <c r="F51" s="45">
        <v>4.07</v>
      </c>
      <c r="G51" s="45">
        <v>3.71</v>
      </c>
      <c r="H51" s="45">
        <v>3.39</v>
      </c>
      <c r="I51" s="45">
        <v>3.1</v>
      </c>
      <c r="J51" s="45">
        <v>2.84</v>
      </c>
      <c r="K51" s="45">
        <v>2.61</v>
      </c>
      <c r="L51" s="45">
        <v>2.39</v>
      </c>
      <c r="M51" s="45">
        <v>2.2000000000000002</v>
      </c>
      <c r="N51" s="45">
        <v>2.02</v>
      </c>
      <c r="O51" s="45">
        <v>1.86</v>
      </c>
      <c r="P51" s="45">
        <v>1.71</v>
      </c>
      <c r="Q51" s="45">
        <v>1.58</v>
      </c>
      <c r="R51" s="45">
        <v>1.45</v>
      </c>
      <c r="S51" s="45">
        <v>1.34</v>
      </c>
      <c r="T51" s="45">
        <v>1.24</v>
      </c>
      <c r="U51" s="45">
        <v>1.1399999999999999</v>
      </c>
      <c r="V51" s="45">
        <v>1.05</v>
      </c>
      <c r="W51" s="45">
        <v>0.97</v>
      </c>
      <c r="X51" s="45">
        <v>0.89</v>
      </c>
      <c r="Y51" s="45">
        <v>0.82</v>
      </c>
      <c r="Z51" s="45">
        <v>0.75</v>
      </c>
      <c r="AA51" s="45">
        <v>0.69</v>
      </c>
    </row>
    <row r="52" spans="1:27" x14ac:dyDescent="0.25">
      <c r="A52" s="43">
        <v>47</v>
      </c>
      <c r="B52" s="45">
        <v>6.4</v>
      </c>
      <c r="C52" s="45">
        <v>5.78</v>
      </c>
      <c r="D52" s="45">
        <v>5.24</v>
      </c>
      <c r="E52" s="45">
        <v>4.75</v>
      </c>
      <c r="F52" s="45">
        <v>4.32</v>
      </c>
      <c r="G52" s="45">
        <v>3.93</v>
      </c>
      <c r="H52" s="45">
        <v>3.58</v>
      </c>
      <c r="I52" s="45">
        <v>3.27</v>
      </c>
      <c r="J52" s="45">
        <v>2.99</v>
      </c>
      <c r="K52" s="45">
        <v>2.73</v>
      </c>
      <c r="L52" s="45">
        <v>2.5</v>
      </c>
      <c r="M52" s="45">
        <v>2.2999999999999998</v>
      </c>
      <c r="N52" s="45">
        <v>2.11</v>
      </c>
      <c r="O52" s="45">
        <v>1.94</v>
      </c>
      <c r="P52" s="45">
        <v>1.78</v>
      </c>
      <c r="Q52" s="45">
        <v>1.64</v>
      </c>
      <c r="R52" s="45">
        <v>1.51</v>
      </c>
      <c r="S52" s="45">
        <v>1.39</v>
      </c>
      <c r="T52" s="45">
        <v>1.28</v>
      </c>
      <c r="U52" s="45">
        <v>1.18</v>
      </c>
      <c r="V52" s="45">
        <v>1.08</v>
      </c>
      <c r="W52" s="45">
        <v>1</v>
      </c>
      <c r="X52" s="45">
        <v>0.92</v>
      </c>
      <c r="Y52" s="45">
        <v>0.84</v>
      </c>
      <c r="Z52" s="45">
        <v>0.77</v>
      </c>
      <c r="AA52" s="45">
        <v>0.71</v>
      </c>
    </row>
    <row r="53" spans="1:27" x14ac:dyDescent="0.25">
      <c r="A53" s="43">
        <v>48</v>
      </c>
      <c r="B53" s="45">
        <v>6.87</v>
      </c>
      <c r="C53" s="45">
        <v>6.19</v>
      </c>
      <c r="D53" s="45">
        <v>5.59</v>
      </c>
      <c r="E53" s="45">
        <v>5.0599999999999996</v>
      </c>
      <c r="F53" s="45">
        <v>4.59</v>
      </c>
      <c r="G53" s="45">
        <v>4.16</v>
      </c>
      <c r="H53" s="45">
        <v>3.79</v>
      </c>
      <c r="I53" s="45">
        <v>3.45</v>
      </c>
      <c r="J53" s="45">
        <v>3.15</v>
      </c>
      <c r="K53" s="45">
        <v>2.87</v>
      </c>
      <c r="L53" s="45">
        <v>2.63</v>
      </c>
      <c r="M53" s="45">
        <v>2.41</v>
      </c>
      <c r="N53" s="45">
        <v>2.2000000000000002</v>
      </c>
      <c r="O53" s="45">
        <v>2.02</v>
      </c>
      <c r="P53" s="45">
        <v>1.86</v>
      </c>
      <c r="Q53" s="45">
        <v>1.71</v>
      </c>
      <c r="R53" s="45">
        <v>1.57</v>
      </c>
      <c r="S53" s="45">
        <v>1.44</v>
      </c>
      <c r="T53" s="45">
        <v>1.32</v>
      </c>
      <c r="U53" s="45">
        <v>1.22</v>
      </c>
      <c r="V53" s="45">
        <v>1.1200000000000001</v>
      </c>
      <c r="W53" s="45">
        <v>1.03</v>
      </c>
      <c r="X53" s="45">
        <v>0.94</v>
      </c>
      <c r="Y53" s="45">
        <v>0.87</v>
      </c>
      <c r="Z53" s="45">
        <v>0.8</v>
      </c>
      <c r="AA53" s="45">
        <v>0.73</v>
      </c>
    </row>
    <row r="54" spans="1:27" x14ac:dyDescent="0.25">
      <c r="A54" s="43">
        <v>49</v>
      </c>
      <c r="B54" s="45">
        <v>7.4</v>
      </c>
      <c r="C54" s="45">
        <v>6.65</v>
      </c>
      <c r="D54" s="45">
        <v>5.99</v>
      </c>
      <c r="E54" s="45">
        <v>5.41</v>
      </c>
      <c r="F54" s="45">
        <v>4.8899999999999997</v>
      </c>
      <c r="G54" s="45">
        <v>4.43</v>
      </c>
      <c r="H54" s="45">
        <v>4.0199999999999996</v>
      </c>
      <c r="I54" s="45">
        <v>3.65</v>
      </c>
      <c r="J54" s="45">
        <v>3.32</v>
      </c>
      <c r="K54" s="45">
        <v>3.03</v>
      </c>
      <c r="L54" s="45">
        <v>2.76</v>
      </c>
      <c r="M54" s="45">
        <v>2.52</v>
      </c>
      <c r="N54" s="45">
        <v>2.31</v>
      </c>
      <c r="O54" s="45">
        <v>2.11</v>
      </c>
      <c r="P54" s="45">
        <v>1.94</v>
      </c>
      <c r="Q54" s="45">
        <v>1.78</v>
      </c>
      <c r="R54" s="45">
        <v>1.63</v>
      </c>
      <c r="S54" s="45">
        <v>1.5</v>
      </c>
      <c r="T54" s="45">
        <v>1.37</v>
      </c>
      <c r="U54" s="45">
        <v>1.26</v>
      </c>
      <c r="V54" s="45">
        <v>1.1599999999999999</v>
      </c>
      <c r="W54" s="45">
        <v>1.06</v>
      </c>
      <c r="X54" s="45">
        <v>0.97</v>
      </c>
      <c r="Y54" s="45">
        <v>0.89</v>
      </c>
      <c r="Z54" s="45">
        <v>0.82</v>
      </c>
      <c r="AA54" s="45">
        <v>0.75</v>
      </c>
    </row>
    <row r="55" spans="1:27" x14ac:dyDescent="0.25">
      <c r="A55" s="43">
        <v>50</v>
      </c>
      <c r="B55" s="45">
        <v>7.98</v>
      </c>
      <c r="C55" s="45">
        <v>7.16</v>
      </c>
      <c r="D55" s="45">
        <v>6.44</v>
      </c>
      <c r="E55" s="45">
        <v>5.79</v>
      </c>
      <c r="F55" s="45">
        <v>5.23</v>
      </c>
      <c r="G55" s="45">
        <v>4.72</v>
      </c>
      <c r="H55" s="45">
        <v>4.2699999999999996</v>
      </c>
      <c r="I55" s="45">
        <v>3.87</v>
      </c>
      <c r="J55" s="45">
        <v>3.52</v>
      </c>
      <c r="K55" s="45">
        <v>3.2</v>
      </c>
      <c r="L55" s="45">
        <v>2.91</v>
      </c>
      <c r="M55" s="45">
        <v>2.65</v>
      </c>
      <c r="N55" s="45">
        <v>2.42</v>
      </c>
      <c r="O55" s="45">
        <v>2.21</v>
      </c>
      <c r="P55" s="45">
        <v>2.0299999999999998</v>
      </c>
      <c r="Q55" s="45">
        <v>1.85</v>
      </c>
      <c r="R55" s="45">
        <v>1.7</v>
      </c>
      <c r="S55" s="45">
        <v>1.56</v>
      </c>
      <c r="T55" s="45">
        <v>1.43</v>
      </c>
      <c r="U55" s="45">
        <v>1.31</v>
      </c>
      <c r="V55" s="45">
        <v>1.2</v>
      </c>
      <c r="W55" s="45">
        <v>1.1000000000000001</v>
      </c>
      <c r="X55" s="45">
        <v>1.01</v>
      </c>
      <c r="Y55" s="45">
        <v>0.92</v>
      </c>
      <c r="Z55" s="45">
        <v>0.85</v>
      </c>
      <c r="AA55" s="45">
        <v>0.78</v>
      </c>
    </row>
    <row r="56" spans="1:27" x14ac:dyDescent="0.25">
      <c r="A56" s="43">
        <v>51</v>
      </c>
      <c r="B56" s="45">
        <v>8.64</v>
      </c>
      <c r="C56" s="45">
        <v>7.73</v>
      </c>
      <c r="D56" s="45">
        <v>6.93</v>
      </c>
      <c r="E56" s="45">
        <v>6.23</v>
      </c>
      <c r="F56" s="45">
        <v>5.6</v>
      </c>
      <c r="G56" s="45">
        <v>5.05</v>
      </c>
      <c r="H56" s="45">
        <v>4.55</v>
      </c>
      <c r="I56" s="45">
        <v>4.12</v>
      </c>
      <c r="J56" s="45">
        <v>3.73</v>
      </c>
      <c r="K56" s="45">
        <v>3.38</v>
      </c>
      <c r="L56" s="45">
        <v>3.07</v>
      </c>
      <c r="M56" s="45">
        <v>2.8</v>
      </c>
      <c r="N56" s="45">
        <v>2.5499999999999998</v>
      </c>
      <c r="O56" s="45">
        <v>2.3199999999999998</v>
      </c>
      <c r="P56" s="45">
        <v>2.12</v>
      </c>
      <c r="Q56" s="45">
        <v>1.94</v>
      </c>
      <c r="R56" s="45">
        <v>1.77</v>
      </c>
      <c r="S56" s="45">
        <v>1.62</v>
      </c>
      <c r="T56" s="45">
        <v>1.48</v>
      </c>
      <c r="U56" s="45">
        <v>1.36</v>
      </c>
      <c r="V56" s="45">
        <v>1.24</v>
      </c>
      <c r="W56" s="45">
        <v>1.1399999999999999</v>
      </c>
      <c r="X56" s="45">
        <v>1.04</v>
      </c>
      <c r="Y56" s="45">
        <v>0.95</v>
      </c>
      <c r="Z56" s="45">
        <v>0.87</v>
      </c>
      <c r="AA56" s="45">
        <v>0.8</v>
      </c>
    </row>
    <row r="57" spans="1:27" x14ac:dyDescent="0.25">
      <c r="A57" s="43">
        <v>52</v>
      </c>
      <c r="B57" s="45">
        <v>9.3800000000000008</v>
      </c>
      <c r="C57" s="45">
        <v>8.3699999999999992</v>
      </c>
      <c r="D57" s="45">
        <v>7.49</v>
      </c>
      <c r="E57" s="45">
        <v>6.71</v>
      </c>
      <c r="F57" s="45">
        <v>6.02</v>
      </c>
      <c r="G57" s="45">
        <v>5.41</v>
      </c>
      <c r="H57" s="45">
        <v>4.87</v>
      </c>
      <c r="I57" s="45">
        <v>4.3899999999999997</v>
      </c>
      <c r="J57" s="45">
        <v>3.97</v>
      </c>
      <c r="K57" s="45">
        <v>3.59</v>
      </c>
      <c r="L57" s="45">
        <v>3.26</v>
      </c>
      <c r="M57" s="45">
        <v>2.96</v>
      </c>
      <c r="N57" s="45">
        <v>2.69</v>
      </c>
      <c r="O57" s="45">
        <v>2.4500000000000002</v>
      </c>
      <c r="P57" s="45">
        <v>2.23</v>
      </c>
      <c r="Q57" s="45">
        <v>2.0299999999999998</v>
      </c>
      <c r="R57" s="45">
        <v>1.85</v>
      </c>
      <c r="S57" s="45">
        <v>1.69</v>
      </c>
      <c r="T57" s="45">
        <v>1.55</v>
      </c>
      <c r="U57" s="45">
        <v>1.41</v>
      </c>
      <c r="V57" s="45">
        <v>1.29</v>
      </c>
      <c r="W57" s="45">
        <v>1.18</v>
      </c>
      <c r="X57" s="45">
        <v>1.08</v>
      </c>
      <c r="Y57" s="45">
        <v>0.99</v>
      </c>
      <c r="Z57" s="45">
        <v>0.9</v>
      </c>
      <c r="AA57" s="45">
        <v>0.83</v>
      </c>
    </row>
    <row r="58" spans="1:27" x14ac:dyDescent="0.25">
      <c r="A58" s="43">
        <v>53</v>
      </c>
      <c r="B58" s="45">
        <v>10.199999999999999</v>
      </c>
      <c r="C58" s="45">
        <v>9.09</v>
      </c>
      <c r="D58" s="45">
        <v>8.11</v>
      </c>
      <c r="E58" s="45">
        <v>7.25</v>
      </c>
      <c r="F58" s="45">
        <v>6.49</v>
      </c>
      <c r="G58" s="45">
        <v>5.81</v>
      </c>
      <c r="H58" s="45">
        <v>5.22</v>
      </c>
      <c r="I58" s="45">
        <v>4.7</v>
      </c>
      <c r="J58" s="45">
        <v>4.2300000000000004</v>
      </c>
      <c r="K58" s="45">
        <v>3.82</v>
      </c>
      <c r="L58" s="45">
        <v>3.46</v>
      </c>
      <c r="M58" s="45">
        <v>3.13</v>
      </c>
      <c r="N58" s="45">
        <v>2.84</v>
      </c>
      <c r="O58" s="45">
        <v>2.58</v>
      </c>
      <c r="P58" s="45">
        <v>2.34</v>
      </c>
      <c r="Q58" s="45">
        <v>2.13</v>
      </c>
      <c r="R58" s="45">
        <v>1.94</v>
      </c>
      <c r="S58" s="45">
        <v>1.77</v>
      </c>
      <c r="T58" s="45">
        <v>1.62</v>
      </c>
      <c r="U58" s="45">
        <v>1.48</v>
      </c>
      <c r="V58" s="45">
        <v>1.35</v>
      </c>
      <c r="W58" s="45">
        <v>1.23</v>
      </c>
      <c r="X58" s="45">
        <v>1.1200000000000001</v>
      </c>
      <c r="Y58" s="45">
        <v>1.02</v>
      </c>
      <c r="Z58" s="45">
        <v>0.94</v>
      </c>
      <c r="AA58" s="45">
        <v>0.85</v>
      </c>
    </row>
    <row r="59" spans="1:27" x14ac:dyDescent="0.25">
      <c r="A59" s="43">
        <v>54</v>
      </c>
      <c r="B59" s="45">
        <v>11.12</v>
      </c>
      <c r="C59" s="45">
        <v>9.89</v>
      </c>
      <c r="D59" s="45">
        <v>8.81</v>
      </c>
      <c r="E59" s="45">
        <v>7.85</v>
      </c>
      <c r="F59" s="45">
        <v>7.01</v>
      </c>
      <c r="G59" s="45">
        <v>6.27</v>
      </c>
      <c r="H59" s="45">
        <v>5.62</v>
      </c>
      <c r="I59" s="45">
        <v>5.04</v>
      </c>
      <c r="J59" s="45">
        <v>4.53</v>
      </c>
      <c r="K59" s="45">
        <v>4.08</v>
      </c>
      <c r="L59" s="45">
        <v>3.68</v>
      </c>
      <c r="M59" s="45">
        <v>3.32</v>
      </c>
      <c r="N59" s="45">
        <v>3.01</v>
      </c>
      <c r="O59" s="45">
        <v>2.73</v>
      </c>
      <c r="P59" s="45">
        <v>2.4700000000000002</v>
      </c>
      <c r="Q59" s="45">
        <v>2.25</v>
      </c>
      <c r="R59" s="45">
        <v>2.04</v>
      </c>
      <c r="S59" s="45">
        <v>1.86</v>
      </c>
      <c r="T59" s="45">
        <v>1.69</v>
      </c>
      <c r="U59" s="45">
        <v>1.54</v>
      </c>
      <c r="V59" s="45">
        <v>1.4</v>
      </c>
      <c r="W59" s="45">
        <v>1.28</v>
      </c>
      <c r="X59" s="45">
        <v>1.17</v>
      </c>
      <c r="Y59" s="45">
        <v>1.06</v>
      </c>
      <c r="Z59" s="45">
        <v>0.97</v>
      </c>
      <c r="AA59" s="45">
        <v>0.88</v>
      </c>
    </row>
    <row r="60" spans="1:27" x14ac:dyDescent="0.25">
      <c r="A60" s="43">
        <v>55</v>
      </c>
      <c r="B60" s="45">
        <v>12.16</v>
      </c>
      <c r="C60" s="45">
        <v>10.79</v>
      </c>
      <c r="D60" s="45">
        <v>9.59</v>
      </c>
      <c r="E60" s="45">
        <v>8.5299999999999994</v>
      </c>
      <c r="F60" s="45">
        <v>7.6</v>
      </c>
      <c r="G60" s="45">
        <v>6.78</v>
      </c>
      <c r="H60" s="45">
        <v>6.06</v>
      </c>
      <c r="I60" s="45">
        <v>5.42</v>
      </c>
      <c r="J60" s="45">
        <v>4.8600000000000003</v>
      </c>
      <c r="K60" s="45">
        <v>4.37</v>
      </c>
      <c r="L60" s="45">
        <v>3.93</v>
      </c>
      <c r="M60" s="45">
        <v>3.54</v>
      </c>
      <c r="N60" s="45">
        <v>3.2</v>
      </c>
      <c r="O60" s="45">
        <v>2.89</v>
      </c>
      <c r="P60" s="45">
        <v>2.61</v>
      </c>
      <c r="Q60" s="45">
        <v>2.37</v>
      </c>
      <c r="R60" s="45">
        <v>2.15</v>
      </c>
      <c r="S60" s="45">
        <v>1.95</v>
      </c>
      <c r="T60" s="45">
        <v>1.77</v>
      </c>
      <c r="U60" s="45">
        <v>1.61</v>
      </c>
      <c r="V60" s="45">
        <v>1.47</v>
      </c>
      <c r="W60" s="45">
        <v>1.34</v>
      </c>
      <c r="X60" s="45">
        <v>1.22</v>
      </c>
      <c r="Y60" s="45">
        <v>1.1100000000000001</v>
      </c>
      <c r="Z60" s="45">
        <v>1.01</v>
      </c>
      <c r="AA60" s="45">
        <v>0.92</v>
      </c>
    </row>
    <row r="61" spans="1:27" x14ac:dyDescent="0.25">
      <c r="A61" s="43">
        <v>56</v>
      </c>
      <c r="B61" s="45">
        <v>13.32</v>
      </c>
      <c r="C61" s="45">
        <v>11.8</v>
      </c>
      <c r="D61" s="45">
        <v>10.47</v>
      </c>
      <c r="E61" s="45">
        <v>9.2899999999999991</v>
      </c>
      <c r="F61" s="45">
        <v>8.26</v>
      </c>
      <c r="G61" s="45">
        <v>7.35</v>
      </c>
      <c r="H61" s="45">
        <v>6.55</v>
      </c>
      <c r="I61" s="45">
        <v>5.85</v>
      </c>
      <c r="J61" s="45">
        <v>5.23</v>
      </c>
      <c r="K61" s="45">
        <v>4.6900000000000004</v>
      </c>
      <c r="L61" s="45">
        <v>4.21</v>
      </c>
      <c r="M61" s="45">
        <v>3.78</v>
      </c>
      <c r="N61" s="45">
        <v>3.4</v>
      </c>
      <c r="O61" s="45">
        <v>3.07</v>
      </c>
      <c r="P61" s="45">
        <v>2.77</v>
      </c>
      <c r="Q61" s="45">
        <v>2.5099999999999998</v>
      </c>
      <c r="R61" s="45">
        <v>2.27</v>
      </c>
      <c r="S61" s="45">
        <v>2.06</v>
      </c>
      <c r="T61" s="45">
        <v>1.86</v>
      </c>
      <c r="U61" s="45">
        <v>1.69</v>
      </c>
      <c r="V61" s="45">
        <v>1.54</v>
      </c>
      <c r="W61" s="45">
        <v>1.4</v>
      </c>
      <c r="X61" s="45">
        <v>1.27</v>
      </c>
      <c r="Y61" s="45">
        <v>1.1499999999999999</v>
      </c>
      <c r="Z61" s="45">
        <v>1.05</v>
      </c>
      <c r="AA61" s="45">
        <v>0.95</v>
      </c>
    </row>
    <row r="62" spans="1:27" x14ac:dyDescent="0.25">
      <c r="A62" s="43">
        <v>57</v>
      </c>
      <c r="B62" s="45">
        <v>14.61</v>
      </c>
      <c r="C62" s="45">
        <v>12.94</v>
      </c>
      <c r="D62" s="45">
        <v>11.46</v>
      </c>
      <c r="E62" s="45">
        <v>10.15</v>
      </c>
      <c r="F62" s="45">
        <v>9</v>
      </c>
      <c r="G62" s="45">
        <v>8</v>
      </c>
      <c r="H62" s="45">
        <v>7.11</v>
      </c>
      <c r="I62" s="45">
        <v>6.33</v>
      </c>
      <c r="J62" s="45">
        <v>5.65</v>
      </c>
      <c r="K62" s="45">
        <v>5.05</v>
      </c>
      <c r="L62" s="45">
        <v>4.5199999999999996</v>
      </c>
      <c r="M62" s="45">
        <v>4.05</v>
      </c>
      <c r="N62" s="45">
        <v>3.64</v>
      </c>
      <c r="O62" s="45">
        <v>3.27</v>
      </c>
      <c r="P62" s="45">
        <v>2.95</v>
      </c>
      <c r="Q62" s="45">
        <v>2.66</v>
      </c>
      <c r="R62" s="45">
        <v>2.4</v>
      </c>
      <c r="S62" s="45">
        <v>2.17</v>
      </c>
      <c r="T62" s="45">
        <v>1.96</v>
      </c>
      <c r="U62" s="45">
        <v>1.78</v>
      </c>
      <c r="V62" s="45">
        <v>1.61</v>
      </c>
      <c r="W62" s="45">
        <v>1.46</v>
      </c>
      <c r="X62" s="45">
        <v>1.33</v>
      </c>
      <c r="Y62" s="45">
        <v>1.2</v>
      </c>
      <c r="Z62" s="45">
        <v>1.0900000000000001</v>
      </c>
      <c r="AA62" s="45">
        <v>0.99</v>
      </c>
    </row>
    <row r="63" spans="1:27" x14ac:dyDescent="0.25">
      <c r="A63" s="43">
        <v>58</v>
      </c>
      <c r="B63" s="45">
        <v>16.07</v>
      </c>
      <c r="C63" s="45">
        <v>14.21</v>
      </c>
      <c r="D63" s="45">
        <v>12.56</v>
      </c>
      <c r="E63" s="45">
        <v>11.11</v>
      </c>
      <c r="F63" s="45">
        <v>9.84</v>
      </c>
      <c r="G63" s="45">
        <v>8.7200000000000006</v>
      </c>
      <c r="H63" s="45">
        <v>7.74</v>
      </c>
      <c r="I63" s="45">
        <v>6.87</v>
      </c>
      <c r="J63" s="45">
        <v>6.11</v>
      </c>
      <c r="K63" s="45">
        <v>5.45</v>
      </c>
      <c r="L63" s="45">
        <v>4.8600000000000003</v>
      </c>
      <c r="M63" s="45">
        <v>4.3499999999999996</v>
      </c>
      <c r="N63" s="45">
        <v>3.9</v>
      </c>
      <c r="O63" s="45">
        <v>3.5</v>
      </c>
      <c r="P63" s="45">
        <v>3.14</v>
      </c>
      <c r="Q63" s="45">
        <v>2.83</v>
      </c>
      <c r="R63" s="45">
        <v>2.5499999999999998</v>
      </c>
      <c r="S63" s="45">
        <v>2.2999999999999998</v>
      </c>
      <c r="T63" s="45">
        <v>2.0699999999999998</v>
      </c>
      <c r="U63" s="45">
        <v>1.88</v>
      </c>
      <c r="V63" s="45">
        <v>1.7</v>
      </c>
      <c r="W63" s="45">
        <v>1.53</v>
      </c>
      <c r="X63" s="45">
        <v>1.39</v>
      </c>
      <c r="Y63" s="45">
        <v>1.26</v>
      </c>
      <c r="Z63" s="45">
        <v>1.1399999999999999</v>
      </c>
      <c r="AA63" s="45">
        <v>1.03</v>
      </c>
    </row>
    <row r="64" spans="1:27" x14ac:dyDescent="0.25">
      <c r="A64" s="43">
        <v>59</v>
      </c>
      <c r="B64" s="45">
        <v>17.690000000000001</v>
      </c>
      <c r="C64" s="45">
        <v>15.63</v>
      </c>
      <c r="D64" s="45">
        <v>13.81</v>
      </c>
      <c r="E64" s="45">
        <v>12.2</v>
      </c>
      <c r="F64" s="45">
        <v>10.78</v>
      </c>
      <c r="G64" s="45">
        <v>9.5299999999999994</v>
      </c>
      <c r="H64" s="45">
        <v>8.44</v>
      </c>
      <c r="I64" s="45">
        <v>7.48</v>
      </c>
      <c r="J64" s="45">
        <v>6.64</v>
      </c>
      <c r="K64" s="45">
        <v>5.9</v>
      </c>
      <c r="L64" s="45">
        <v>5.26</v>
      </c>
      <c r="M64" s="45">
        <v>4.6900000000000004</v>
      </c>
      <c r="N64" s="45">
        <v>4.1900000000000004</v>
      </c>
      <c r="O64" s="45">
        <v>3.75</v>
      </c>
      <c r="P64" s="45">
        <v>3.36</v>
      </c>
      <c r="Q64" s="45">
        <v>3.01</v>
      </c>
      <c r="R64" s="45">
        <v>2.71</v>
      </c>
      <c r="S64" s="45">
        <v>2.44</v>
      </c>
      <c r="T64" s="45">
        <v>2.2000000000000002</v>
      </c>
      <c r="U64" s="45">
        <v>1.98</v>
      </c>
      <c r="V64" s="45">
        <v>1.79</v>
      </c>
      <c r="W64" s="45">
        <v>1.61</v>
      </c>
      <c r="X64" s="45">
        <v>1.46</v>
      </c>
      <c r="Y64" s="45">
        <v>1.32</v>
      </c>
      <c r="Z64" s="45">
        <v>1.19</v>
      </c>
      <c r="AA64" s="45">
        <v>1.08</v>
      </c>
    </row>
    <row r="65" spans="1:27" x14ac:dyDescent="0.25">
      <c r="A65" s="43">
        <v>60</v>
      </c>
      <c r="B65" s="45">
        <v>19.52</v>
      </c>
      <c r="C65" s="45">
        <v>17.23</v>
      </c>
      <c r="D65" s="45">
        <v>15.2</v>
      </c>
      <c r="E65" s="45">
        <v>13.41</v>
      </c>
      <c r="F65" s="45">
        <v>11.84</v>
      </c>
      <c r="G65" s="45">
        <v>10.45</v>
      </c>
      <c r="H65" s="45">
        <v>9.23</v>
      </c>
      <c r="I65" s="45">
        <v>8.17</v>
      </c>
      <c r="J65" s="45">
        <v>7.23</v>
      </c>
      <c r="K65" s="45">
        <v>6.41</v>
      </c>
      <c r="L65" s="45">
        <v>5.7</v>
      </c>
      <c r="M65" s="45">
        <v>5.07</v>
      </c>
      <c r="N65" s="45">
        <v>4.5199999999999996</v>
      </c>
      <c r="O65" s="45">
        <v>4.03</v>
      </c>
      <c r="P65" s="45">
        <v>3.6</v>
      </c>
      <c r="Q65" s="45">
        <v>3.23</v>
      </c>
      <c r="R65" s="45">
        <v>2.89</v>
      </c>
      <c r="S65" s="45">
        <v>2.6</v>
      </c>
      <c r="T65" s="45">
        <v>2.33</v>
      </c>
      <c r="U65" s="45">
        <v>2.1</v>
      </c>
      <c r="V65" s="45">
        <v>1.89</v>
      </c>
      <c r="W65" s="45">
        <v>1.7</v>
      </c>
      <c r="X65" s="45">
        <v>1.54</v>
      </c>
      <c r="Y65" s="45">
        <v>1.39</v>
      </c>
      <c r="Z65" s="45">
        <v>1.25</v>
      </c>
      <c r="AA65" s="45">
        <v>1.1299999999999999</v>
      </c>
    </row>
    <row r="66" spans="1:27" x14ac:dyDescent="0.25">
      <c r="A66" s="43">
        <v>61</v>
      </c>
      <c r="B66" s="45">
        <v>21.55</v>
      </c>
      <c r="C66" s="45">
        <v>19.02</v>
      </c>
      <c r="D66" s="45">
        <v>16.77</v>
      </c>
      <c r="E66" s="45">
        <v>14.78</v>
      </c>
      <c r="F66" s="45">
        <v>13.03</v>
      </c>
      <c r="G66" s="45">
        <v>11.48</v>
      </c>
      <c r="H66" s="45">
        <v>10.130000000000001</v>
      </c>
      <c r="I66" s="45">
        <v>8.94</v>
      </c>
      <c r="J66" s="45">
        <v>7.9</v>
      </c>
      <c r="K66" s="45">
        <v>6.99</v>
      </c>
      <c r="L66" s="45">
        <v>6.19</v>
      </c>
      <c r="M66" s="45">
        <v>5.5</v>
      </c>
      <c r="N66" s="45">
        <v>4.88</v>
      </c>
      <c r="O66" s="45">
        <v>4.3499999999999996</v>
      </c>
      <c r="P66" s="45">
        <v>3.87</v>
      </c>
      <c r="Q66" s="45">
        <v>3.46</v>
      </c>
      <c r="R66" s="45">
        <v>3.09</v>
      </c>
      <c r="S66" s="45">
        <v>2.77</v>
      </c>
      <c r="T66" s="45">
        <v>2.48</v>
      </c>
      <c r="U66" s="45">
        <v>2.23</v>
      </c>
      <c r="V66" s="45">
        <v>2</v>
      </c>
      <c r="W66" s="45">
        <v>1.8</v>
      </c>
      <c r="X66" s="45">
        <v>1.62</v>
      </c>
      <c r="Y66" s="45">
        <v>1.46</v>
      </c>
      <c r="Z66" s="45">
        <v>1.31</v>
      </c>
      <c r="AA66" s="45">
        <v>1.19</v>
      </c>
    </row>
    <row r="67" spans="1:27" x14ac:dyDescent="0.25">
      <c r="A67" s="43">
        <v>62</v>
      </c>
      <c r="B67" s="45">
        <v>23.83</v>
      </c>
      <c r="C67" s="45">
        <v>21.02</v>
      </c>
      <c r="D67" s="45">
        <v>18.53</v>
      </c>
      <c r="E67" s="45">
        <v>16.32</v>
      </c>
      <c r="F67" s="45">
        <v>14.37</v>
      </c>
      <c r="G67" s="45">
        <v>12.65</v>
      </c>
      <c r="H67" s="45">
        <v>11.14</v>
      </c>
      <c r="I67" s="45">
        <v>9.82</v>
      </c>
      <c r="J67" s="45">
        <v>8.66</v>
      </c>
      <c r="K67" s="45">
        <v>7.64</v>
      </c>
      <c r="L67" s="45">
        <v>6.75</v>
      </c>
      <c r="M67" s="45">
        <v>5.98</v>
      </c>
      <c r="N67" s="45">
        <v>5.3</v>
      </c>
      <c r="O67" s="45">
        <v>4.7</v>
      </c>
      <c r="P67" s="45">
        <v>4.18</v>
      </c>
      <c r="Q67" s="45">
        <v>3.72</v>
      </c>
      <c r="R67" s="45">
        <v>3.32</v>
      </c>
      <c r="S67" s="45">
        <v>2.97</v>
      </c>
      <c r="T67" s="45">
        <v>2.65</v>
      </c>
      <c r="U67" s="45">
        <v>2.37</v>
      </c>
      <c r="V67" s="45">
        <v>2.13</v>
      </c>
      <c r="W67" s="45">
        <v>1.91</v>
      </c>
      <c r="X67" s="45">
        <v>1.71</v>
      </c>
      <c r="Y67" s="45">
        <v>1.54</v>
      </c>
      <c r="Z67" s="45">
        <v>1.38</v>
      </c>
      <c r="AA67" s="45">
        <v>1.25</v>
      </c>
    </row>
    <row r="68" spans="1:27" x14ac:dyDescent="0.25">
      <c r="A68" s="43">
        <v>63</v>
      </c>
      <c r="B68" s="45">
        <v>26.37</v>
      </c>
      <c r="C68" s="45">
        <v>23.26</v>
      </c>
      <c r="D68" s="45">
        <v>20.5</v>
      </c>
      <c r="E68" s="45">
        <v>18.04</v>
      </c>
      <c r="F68" s="45">
        <v>15.87</v>
      </c>
      <c r="G68" s="45">
        <v>13.96</v>
      </c>
      <c r="H68" s="45">
        <v>12.28</v>
      </c>
      <c r="I68" s="45">
        <v>10.8</v>
      </c>
      <c r="J68" s="45">
        <v>9.51</v>
      </c>
      <c r="K68" s="45">
        <v>8.3800000000000008</v>
      </c>
      <c r="L68" s="45">
        <v>7.39</v>
      </c>
      <c r="M68" s="45">
        <v>6.52</v>
      </c>
      <c r="N68" s="45">
        <v>5.77</v>
      </c>
      <c r="O68" s="45">
        <v>5.1100000000000003</v>
      </c>
      <c r="P68" s="45">
        <v>4.53</v>
      </c>
      <c r="Q68" s="45">
        <v>4.0199999999999996</v>
      </c>
      <c r="R68" s="45">
        <v>3.58</v>
      </c>
      <c r="S68" s="45">
        <v>3.19</v>
      </c>
      <c r="T68" s="45">
        <v>2.84</v>
      </c>
      <c r="U68" s="45">
        <v>2.54</v>
      </c>
      <c r="V68" s="45">
        <v>2.27</v>
      </c>
      <c r="W68" s="45">
        <v>2.0299999999999998</v>
      </c>
      <c r="X68" s="45">
        <v>1.82</v>
      </c>
      <c r="Y68" s="45">
        <v>1.63</v>
      </c>
      <c r="Z68" s="45">
        <v>1.46</v>
      </c>
      <c r="AA68" s="45">
        <v>1.31</v>
      </c>
    </row>
    <row r="69" spans="1:27" x14ac:dyDescent="0.25">
      <c r="A69" s="43">
        <v>64</v>
      </c>
      <c r="B69" s="45">
        <v>28.85</v>
      </c>
      <c r="C69" s="45">
        <v>25.77</v>
      </c>
      <c r="D69" s="45">
        <v>22.71</v>
      </c>
      <c r="E69" s="45">
        <v>19.98</v>
      </c>
      <c r="F69" s="45">
        <v>17.57</v>
      </c>
      <c r="G69" s="45">
        <v>15.44</v>
      </c>
      <c r="H69" s="45">
        <v>13.56</v>
      </c>
      <c r="I69" s="45">
        <v>11.91</v>
      </c>
      <c r="J69" s="45">
        <v>10.47</v>
      </c>
      <c r="K69" s="45">
        <v>9.2100000000000009</v>
      </c>
      <c r="L69" s="45">
        <v>8.1</v>
      </c>
      <c r="M69" s="45">
        <v>7.14</v>
      </c>
      <c r="N69" s="45">
        <v>6.3</v>
      </c>
      <c r="O69" s="45">
        <v>5.56</v>
      </c>
      <c r="P69" s="45">
        <v>4.92</v>
      </c>
      <c r="Q69" s="45">
        <v>4.3600000000000003</v>
      </c>
      <c r="R69" s="45">
        <v>3.86</v>
      </c>
      <c r="S69" s="45">
        <v>3.43</v>
      </c>
      <c r="T69" s="45">
        <v>3.05</v>
      </c>
      <c r="U69" s="45">
        <v>2.72</v>
      </c>
      <c r="V69" s="45">
        <v>2.42</v>
      </c>
      <c r="W69" s="45">
        <v>2.16</v>
      </c>
      <c r="X69" s="45">
        <v>1.93</v>
      </c>
      <c r="Y69" s="45">
        <v>1.73</v>
      </c>
      <c r="Z69" s="45">
        <v>1.55</v>
      </c>
      <c r="AA69" s="45">
        <v>1.39</v>
      </c>
    </row>
    <row r="70" spans="1:27" x14ac:dyDescent="0.25">
      <c r="A70" s="43">
        <v>65</v>
      </c>
      <c r="B70" s="45">
        <v>30</v>
      </c>
      <c r="C70" s="45">
        <v>28.55</v>
      </c>
      <c r="D70" s="45">
        <v>25.18</v>
      </c>
      <c r="E70" s="45">
        <v>22.16</v>
      </c>
      <c r="F70" s="45">
        <v>19.48</v>
      </c>
      <c r="G70" s="45">
        <v>17.100000000000001</v>
      </c>
      <c r="H70" s="45">
        <v>15.01</v>
      </c>
      <c r="I70" s="45">
        <v>13.17</v>
      </c>
      <c r="J70" s="45">
        <v>11.56</v>
      </c>
      <c r="K70" s="45">
        <v>10.15</v>
      </c>
      <c r="L70" s="45">
        <v>8.92</v>
      </c>
      <c r="M70" s="45">
        <v>7.84</v>
      </c>
      <c r="N70" s="45">
        <v>6.9</v>
      </c>
      <c r="O70" s="45">
        <v>6.08</v>
      </c>
      <c r="P70" s="45">
        <v>5.36</v>
      </c>
      <c r="Q70" s="45">
        <v>4.74</v>
      </c>
      <c r="R70" s="45">
        <v>4.1900000000000004</v>
      </c>
      <c r="S70" s="45">
        <v>3.71</v>
      </c>
      <c r="T70" s="45">
        <v>3.29</v>
      </c>
      <c r="U70" s="45">
        <v>2.92</v>
      </c>
      <c r="V70" s="45">
        <v>2.6</v>
      </c>
      <c r="W70" s="45">
        <v>2.31</v>
      </c>
      <c r="X70" s="45">
        <v>2.06</v>
      </c>
      <c r="Y70" s="45">
        <v>1.84</v>
      </c>
      <c r="Z70" s="45">
        <v>1.64</v>
      </c>
      <c r="AA70" s="45">
        <v>1.47</v>
      </c>
    </row>
    <row r="71" spans="1:27" x14ac:dyDescent="0.25">
      <c r="A71" s="43">
        <v>66</v>
      </c>
      <c r="B71" s="45">
        <v>30</v>
      </c>
      <c r="C71" s="45">
        <v>30</v>
      </c>
      <c r="D71" s="45">
        <v>27.96</v>
      </c>
      <c r="E71" s="45">
        <v>24.6</v>
      </c>
      <c r="F71" s="45">
        <v>21.62</v>
      </c>
      <c r="G71" s="45">
        <v>18.98</v>
      </c>
      <c r="H71" s="45">
        <v>16.649999999999999</v>
      </c>
      <c r="I71" s="45">
        <v>14.59</v>
      </c>
      <c r="J71" s="45">
        <v>12.79</v>
      </c>
      <c r="K71" s="45">
        <v>11.21</v>
      </c>
      <c r="L71" s="45">
        <v>9.83</v>
      </c>
      <c r="M71" s="45">
        <v>8.6300000000000008</v>
      </c>
      <c r="N71" s="45">
        <v>7.58</v>
      </c>
      <c r="O71" s="45">
        <v>6.66</v>
      </c>
      <c r="P71" s="45">
        <v>5.86</v>
      </c>
      <c r="Q71" s="45">
        <v>5.16</v>
      </c>
      <c r="R71" s="45">
        <v>4.5599999999999996</v>
      </c>
      <c r="S71" s="45">
        <v>4.0199999999999996</v>
      </c>
      <c r="T71" s="45">
        <v>3.56</v>
      </c>
      <c r="U71" s="45">
        <v>3.15</v>
      </c>
      <c r="V71" s="45">
        <v>2.79</v>
      </c>
      <c r="W71" s="45">
        <v>2.48</v>
      </c>
      <c r="X71" s="45">
        <v>2.2000000000000002</v>
      </c>
      <c r="Y71" s="45">
        <v>1.96</v>
      </c>
      <c r="Z71" s="45">
        <v>1.75</v>
      </c>
      <c r="AA71" s="45">
        <v>1.56</v>
      </c>
    </row>
    <row r="72" spans="1:27" x14ac:dyDescent="0.25">
      <c r="A72" s="43">
        <v>67</v>
      </c>
      <c r="B72" s="45">
        <v>30</v>
      </c>
      <c r="C72" s="45">
        <v>30</v>
      </c>
      <c r="D72" s="45">
        <v>29.71</v>
      </c>
      <c r="E72" s="45">
        <v>27.35</v>
      </c>
      <c r="F72" s="45">
        <v>24.04</v>
      </c>
      <c r="G72" s="45">
        <v>21.09</v>
      </c>
      <c r="H72" s="45">
        <v>18.489999999999998</v>
      </c>
      <c r="I72" s="45">
        <v>16.2</v>
      </c>
      <c r="J72" s="45">
        <v>14.19</v>
      </c>
      <c r="K72" s="45">
        <v>12.42</v>
      </c>
      <c r="L72" s="45">
        <v>10.88</v>
      </c>
      <c r="M72" s="45">
        <v>9.5299999999999994</v>
      </c>
      <c r="N72" s="45">
        <v>8.35</v>
      </c>
      <c r="O72" s="45">
        <v>7.33</v>
      </c>
      <c r="P72" s="45">
        <v>6.43</v>
      </c>
      <c r="Q72" s="45">
        <v>5.65</v>
      </c>
      <c r="R72" s="45">
        <v>4.97</v>
      </c>
      <c r="S72" s="45">
        <v>4.38</v>
      </c>
      <c r="T72" s="45">
        <v>3.86</v>
      </c>
      <c r="U72" s="45">
        <v>3.41</v>
      </c>
      <c r="V72" s="45">
        <v>3.01</v>
      </c>
      <c r="W72" s="45">
        <v>2.67</v>
      </c>
      <c r="X72" s="45">
        <v>2.36</v>
      </c>
      <c r="Y72" s="45">
        <v>2.1</v>
      </c>
      <c r="Z72" s="45">
        <v>1.86</v>
      </c>
      <c r="AA72" s="45">
        <v>1.66</v>
      </c>
    </row>
    <row r="73" spans="1:27" x14ac:dyDescent="0.25">
      <c r="A73" s="43">
        <v>68</v>
      </c>
      <c r="B73" s="45">
        <v>30</v>
      </c>
      <c r="C73" s="45">
        <v>30</v>
      </c>
      <c r="D73" s="45">
        <v>30</v>
      </c>
      <c r="E73" s="45">
        <v>29.4</v>
      </c>
      <c r="F73" s="45">
        <v>26.76</v>
      </c>
      <c r="G73" s="45">
        <v>23.48</v>
      </c>
      <c r="H73" s="45">
        <v>20.58</v>
      </c>
      <c r="I73" s="45">
        <v>18.02</v>
      </c>
      <c r="J73" s="45">
        <v>15.77</v>
      </c>
      <c r="K73" s="45">
        <v>13.79</v>
      </c>
      <c r="L73" s="45">
        <v>12.06</v>
      </c>
      <c r="M73" s="45">
        <v>10.55</v>
      </c>
      <c r="N73" s="45">
        <v>9.23</v>
      </c>
      <c r="O73" s="45">
        <v>8.08</v>
      </c>
      <c r="P73" s="45">
        <v>7.08</v>
      </c>
      <c r="Q73" s="45">
        <v>6.21</v>
      </c>
      <c r="R73" s="45">
        <v>5.45</v>
      </c>
      <c r="S73" s="45">
        <v>4.78</v>
      </c>
      <c r="T73" s="45">
        <v>4.21</v>
      </c>
      <c r="U73" s="45">
        <v>3.7</v>
      </c>
      <c r="V73" s="45">
        <v>3.26</v>
      </c>
      <c r="W73" s="45">
        <v>2.88</v>
      </c>
      <c r="X73" s="45">
        <v>2.54</v>
      </c>
      <c r="Y73" s="45">
        <v>2.25</v>
      </c>
      <c r="Z73" s="45">
        <v>2</v>
      </c>
      <c r="AA73" s="45">
        <v>1.77</v>
      </c>
    </row>
    <row r="74" spans="1:27" x14ac:dyDescent="0.25">
      <c r="A74" s="43">
        <v>69</v>
      </c>
      <c r="B74" s="45">
        <v>30</v>
      </c>
      <c r="C74" s="45">
        <v>30</v>
      </c>
      <c r="D74" s="45">
        <v>30</v>
      </c>
      <c r="E74" s="45">
        <v>30</v>
      </c>
      <c r="F74" s="45">
        <v>29.1</v>
      </c>
      <c r="G74" s="45">
        <v>26.17</v>
      </c>
      <c r="H74" s="45">
        <v>22.94</v>
      </c>
      <c r="I74" s="45">
        <v>20.079999999999998</v>
      </c>
      <c r="J74" s="45">
        <v>17.559999999999999</v>
      </c>
      <c r="K74" s="45">
        <v>15.35</v>
      </c>
      <c r="L74" s="45">
        <v>13.41</v>
      </c>
      <c r="M74" s="45">
        <v>11.72</v>
      </c>
      <c r="N74" s="45">
        <v>10.24</v>
      </c>
      <c r="O74" s="45">
        <v>8.94</v>
      </c>
      <c r="P74" s="45">
        <v>7.82</v>
      </c>
      <c r="Q74" s="45">
        <v>6.84</v>
      </c>
      <c r="R74" s="45">
        <v>5.99</v>
      </c>
      <c r="S74" s="45">
        <v>5.25</v>
      </c>
      <c r="T74" s="45">
        <v>4.5999999999999996</v>
      </c>
      <c r="U74" s="45">
        <v>4.04</v>
      </c>
      <c r="V74" s="45">
        <v>3.55</v>
      </c>
      <c r="W74" s="45">
        <v>3.12</v>
      </c>
      <c r="X74" s="45">
        <v>2.75</v>
      </c>
      <c r="Y74" s="45">
        <v>2.4300000000000002</v>
      </c>
      <c r="Z74" s="45">
        <v>2.14</v>
      </c>
      <c r="AA74" s="45">
        <v>1.9</v>
      </c>
    </row>
    <row r="75" spans="1:27" x14ac:dyDescent="0.25">
      <c r="A75" s="43">
        <v>70</v>
      </c>
      <c r="B75" s="45">
        <v>30</v>
      </c>
      <c r="C75" s="45">
        <v>30</v>
      </c>
      <c r="D75" s="45">
        <v>30</v>
      </c>
      <c r="E75" s="45">
        <v>30</v>
      </c>
      <c r="F75" s="45">
        <v>30</v>
      </c>
      <c r="G75" s="45">
        <v>28.8</v>
      </c>
      <c r="H75" s="45">
        <v>25.61</v>
      </c>
      <c r="I75" s="45">
        <v>22.42</v>
      </c>
      <c r="J75" s="45">
        <v>19.600000000000001</v>
      </c>
      <c r="K75" s="45">
        <v>17.12</v>
      </c>
      <c r="L75" s="45">
        <v>14.95</v>
      </c>
      <c r="M75" s="45">
        <v>13.04</v>
      </c>
      <c r="N75" s="45">
        <v>11.38</v>
      </c>
      <c r="O75" s="45">
        <v>9.93</v>
      </c>
      <c r="P75" s="45">
        <v>8.66</v>
      </c>
      <c r="Q75" s="45">
        <v>7.56</v>
      </c>
      <c r="R75" s="45">
        <v>6.61</v>
      </c>
      <c r="S75" s="45">
        <v>5.77</v>
      </c>
      <c r="T75" s="45">
        <v>5.05</v>
      </c>
      <c r="U75" s="45">
        <v>4.42</v>
      </c>
      <c r="V75" s="45">
        <v>3.87</v>
      </c>
      <c r="W75" s="45">
        <v>3.39</v>
      </c>
      <c r="X75" s="45">
        <v>2.98</v>
      </c>
      <c r="Y75" s="45">
        <v>2.62</v>
      </c>
      <c r="Z75" s="45">
        <v>2.31</v>
      </c>
      <c r="AA75" s="45">
        <v>2.04</v>
      </c>
    </row>
    <row r="76" spans="1:27" x14ac:dyDescent="0.25">
      <c r="A76" s="43">
        <v>71</v>
      </c>
      <c r="B76" s="45">
        <v>30</v>
      </c>
      <c r="C76" s="45">
        <v>30</v>
      </c>
      <c r="D76" s="45">
        <v>30</v>
      </c>
      <c r="E76" s="45">
        <v>30</v>
      </c>
      <c r="F76" s="45">
        <v>30</v>
      </c>
      <c r="G76" s="45">
        <v>30</v>
      </c>
      <c r="H76" s="45">
        <v>28.51</v>
      </c>
      <c r="I76" s="45">
        <v>25.06</v>
      </c>
      <c r="J76" s="45">
        <v>21.91</v>
      </c>
      <c r="K76" s="45">
        <v>19.13</v>
      </c>
      <c r="L76" s="45">
        <v>16.690000000000001</v>
      </c>
      <c r="M76" s="45">
        <v>14.55</v>
      </c>
      <c r="N76" s="45">
        <v>12.69</v>
      </c>
      <c r="O76" s="45">
        <v>11.05</v>
      </c>
      <c r="P76" s="45">
        <v>9.6300000000000008</v>
      </c>
      <c r="Q76" s="45">
        <v>8.39</v>
      </c>
      <c r="R76" s="45">
        <v>7.31</v>
      </c>
      <c r="S76" s="45">
        <v>6.37</v>
      </c>
      <c r="T76" s="45">
        <v>5.56</v>
      </c>
      <c r="U76" s="45">
        <v>4.8499999999999996</v>
      </c>
      <c r="V76" s="45">
        <v>4.24</v>
      </c>
      <c r="W76" s="45">
        <v>3.71</v>
      </c>
      <c r="X76" s="45">
        <v>3.25</v>
      </c>
      <c r="Y76" s="45">
        <v>2.85</v>
      </c>
      <c r="Z76" s="45">
        <v>2.5</v>
      </c>
      <c r="AA76" s="45">
        <v>2.2000000000000002</v>
      </c>
    </row>
    <row r="77" spans="1:27" x14ac:dyDescent="0.25">
      <c r="A77" s="43">
        <v>72</v>
      </c>
      <c r="B77" s="45">
        <v>30</v>
      </c>
      <c r="C77" s="45">
        <v>30</v>
      </c>
      <c r="D77" s="45">
        <v>30</v>
      </c>
      <c r="E77" s="45">
        <v>30</v>
      </c>
      <c r="F77" s="45">
        <v>30</v>
      </c>
      <c r="G77" s="45">
        <v>30</v>
      </c>
      <c r="H77" s="45">
        <v>30</v>
      </c>
      <c r="I77" s="45">
        <v>28.05</v>
      </c>
      <c r="J77" s="45">
        <v>24.53</v>
      </c>
      <c r="K77" s="45">
        <v>21.42</v>
      </c>
      <c r="L77" s="45">
        <v>18.68</v>
      </c>
      <c r="M77" s="45">
        <v>16.28</v>
      </c>
      <c r="N77" s="45">
        <v>14.17</v>
      </c>
      <c r="O77" s="45">
        <v>12.33</v>
      </c>
      <c r="P77" s="45">
        <v>10.73</v>
      </c>
      <c r="Q77" s="45">
        <v>9.33</v>
      </c>
      <c r="R77" s="45">
        <v>8.1199999999999992</v>
      </c>
      <c r="S77" s="45">
        <v>7.06</v>
      </c>
      <c r="T77" s="45">
        <v>6.15</v>
      </c>
      <c r="U77" s="45">
        <v>5.35</v>
      </c>
      <c r="V77" s="45">
        <v>4.66</v>
      </c>
      <c r="W77" s="45">
        <v>4.0599999999999996</v>
      </c>
      <c r="X77" s="45">
        <v>3.55</v>
      </c>
      <c r="Y77" s="45">
        <v>3.1</v>
      </c>
      <c r="Z77" s="45">
        <v>2.72</v>
      </c>
      <c r="AA77" s="45">
        <v>2.38</v>
      </c>
    </row>
    <row r="78" spans="1:27" x14ac:dyDescent="0.25">
      <c r="A78" s="43">
        <v>73</v>
      </c>
      <c r="B78" s="45">
        <v>30</v>
      </c>
      <c r="C78" s="45">
        <v>30</v>
      </c>
      <c r="D78" s="45">
        <v>30</v>
      </c>
      <c r="E78" s="45">
        <v>30</v>
      </c>
      <c r="F78" s="45">
        <v>30</v>
      </c>
      <c r="G78" s="45">
        <v>30</v>
      </c>
      <c r="H78" s="45">
        <v>30</v>
      </c>
      <c r="I78" s="45">
        <v>29.82</v>
      </c>
      <c r="J78" s="45">
        <v>27.5</v>
      </c>
      <c r="K78" s="45">
        <v>24.02</v>
      </c>
      <c r="L78" s="45">
        <v>20.94</v>
      </c>
      <c r="M78" s="45">
        <v>18.239999999999998</v>
      </c>
      <c r="N78" s="45">
        <v>15.88</v>
      </c>
      <c r="O78" s="45">
        <v>13.8</v>
      </c>
      <c r="P78" s="45">
        <v>11.99</v>
      </c>
      <c r="Q78" s="45">
        <v>10.42</v>
      </c>
      <c r="R78" s="45">
        <v>9.0500000000000007</v>
      </c>
      <c r="S78" s="45">
        <v>7.85</v>
      </c>
      <c r="T78" s="45">
        <v>6.82</v>
      </c>
      <c r="U78" s="45">
        <v>5.92</v>
      </c>
      <c r="V78" s="45">
        <v>5.14</v>
      </c>
      <c r="W78" s="45">
        <v>4.47</v>
      </c>
      <c r="X78" s="45">
        <v>3.89</v>
      </c>
      <c r="Y78" s="45">
        <v>3.39</v>
      </c>
      <c r="Z78" s="45">
        <v>2.96</v>
      </c>
      <c r="AA78" s="45">
        <v>2.59</v>
      </c>
    </row>
    <row r="79" spans="1:27" x14ac:dyDescent="0.25">
      <c r="A79" s="43">
        <v>74</v>
      </c>
      <c r="B79" s="45">
        <v>30</v>
      </c>
      <c r="C79" s="45">
        <v>30</v>
      </c>
      <c r="D79" s="45">
        <v>30</v>
      </c>
      <c r="E79" s="45">
        <v>30</v>
      </c>
      <c r="F79" s="45">
        <v>30</v>
      </c>
      <c r="G79" s="45">
        <v>30</v>
      </c>
      <c r="H79" s="45">
        <v>30</v>
      </c>
      <c r="I79" s="45">
        <v>30</v>
      </c>
      <c r="J79" s="45">
        <v>29.54</v>
      </c>
      <c r="K79" s="45">
        <v>26.98</v>
      </c>
      <c r="L79" s="45">
        <v>23.53</v>
      </c>
      <c r="M79" s="45">
        <v>20.49</v>
      </c>
      <c r="N79" s="45">
        <v>17.82</v>
      </c>
      <c r="O79" s="45">
        <v>15.49</v>
      </c>
      <c r="P79" s="45">
        <v>13.44</v>
      </c>
      <c r="Q79" s="45">
        <v>11.66</v>
      </c>
      <c r="R79" s="45">
        <v>10.11</v>
      </c>
      <c r="S79" s="45">
        <v>8.76</v>
      </c>
      <c r="T79" s="45">
        <v>7.59</v>
      </c>
      <c r="U79" s="45">
        <v>6.58</v>
      </c>
      <c r="V79" s="45">
        <v>5.7</v>
      </c>
      <c r="W79" s="45">
        <v>4.9400000000000004</v>
      </c>
      <c r="X79" s="45">
        <v>4.28</v>
      </c>
      <c r="Y79" s="45">
        <v>3.72</v>
      </c>
      <c r="Z79" s="45">
        <v>3.24</v>
      </c>
      <c r="AA79" s="45">
        <v>2.82</v>
      </c>
    </row>
    <row r="80" spans="1:27" x14ac:dyDescent="0.25">
      <c r="A80" s="43">
        <v>75</v>
      </c>
      <c r="B80" s="45">
        <v>30</v>
      </c>
      <c r="C80" s="45">
        <v>30</v>
      </c>
      <c r="D80" s="45">
        <v>30</v>
      </c>
      <c r="E80" s="45">
        <v>30</v>
      </c>
      <c r="F80" s="45">
        <v>30</v>
      </c>
      <c r="G80" s="45">
        <v>30</v>
      </c>
      <c r="H80" s="45">
        <v>30</v>
      </c>
      <c r="I80" s="45">
        <v>30</v>
      </c>
      <c r="J80" s="45">
        <v>30</v>
      </c>
      <c r="K80" s="45">
        <v>29.28</v>
      </c>
      <c r="L80" s="45">
        <v>26.48</v>
      </c>
      <c r="M80" s="45">
        <v>23.06</v>
      </c>
      <c r="N80" s="45">
        <v>20.059999999999999</v>
      </c>
      <c r="O80" s="45">
        <v>17.420000000000002</v>
      </c>
      <c r="P80" s="45">
        <v>15.11</v>
      </c>
      <c r="Q80" s="45">
        <v>13.1</v>
      </c>
      <c r="R80" s="45">
        <v>11.34</v>
      </c>
      <c r="S80" s="45">
        <v>9.81</v>
      </c>
      <c r="T80" s="45">
        <v>8.48</v>
      </c>
      <c r="U80" s="45">
        <v>7.33</v>
      </c>
      <c r="V80" s="45">
        <v>6.34</v>
      </c>
      <c r="W80" s="45">
        <v>5.47</v>
      </c>
      <c r="X80" s="45">
        <v>4.74</v>
      </c>
      <c r="Y80" s="45">
        <v>4.1100000000000003</v>
      </c>
      <c r="Z80" s="45">
        <v>3.56</v>
      </c>
      <c r="AA80" s="45">
        <v>3.09</v>
      </c>
    </row>
    <row r="81" spans="1:27" x14ac:dyDescent="0.25">
      <c r="A81" s="43">
        <v>76</v>
      </c>
      <c r="B81" s="45">
        <v>30</v>
      </c>
      <c r="C81" s="45">
        <v>30</v>
      </c>
      <c r="D81" s="45">
        <v>30</v>
      </c>
      <c r="E81" s="45">
        <v>30</v>
      </c>
      <c r="F81" s="45">
        <v>30</v>
      </c>
      <c r="G81" s="45">
        <v>30</v>
      </c>
      <c r="H81" s="45">
        <v>30</v>
      </c>
      <c r="I81" s="45">
        <v>30</v>
      </c>
      <c r="J81" s="45">
        <v>30</v>
      </c>
      <c r="K81" s="45">
        <v>30</v>
      </c>
      <c r="L81" s="45">
        <v>29.03</v>
      </c>
      <c r="M81" s="45">
        <v>26.01</v>
      </c>
      <c r="N81" s="45">
        <v>22.62</v>
      </c>
      <c r="O81" s="45">
        <v>19.64</v>
      </c>
      <c r="P81" s="45">
        <v>17.03</v>
      </c>
      <c r="Q81" s="45">
        <v>14.75</v>
      </c>
      <c r="R81" s="45">
        <v>12.76</v>
      </c>
      <c r="S81" s="45">
        <v>11.02</v>
      </c>
      <c r="T81" s="45">
        <v>9.51</v>
      </c>
      <c r="U81" s="45">
        <v>8.2100000000000009</v>
      </c>
      <c r="V81" s="45">
        <v>7.08</v>
      </c>
      <c r="W81" s="45">
        <v>6.1</v>
      </c>
      <c r="X81" s="45">
        <v>5.26</v>
      </c>
      <c r="Y81" s="45">
        <v>4.55</v>
      </c>
      <c r="Z81" s="45">
        <v>3.93</v>
      </c>
      <c r="AA81" s="45">
        <v>3.4</v>
      </c>
    </row>
    <row r="82" spans="1:27" x14ac:dyDescent="0.25">
      <c r="A82" s="43">
        <v>77</v>
      </c>
      <c r="B82" s="45">
        <v>30</v>
      </c>
      <c r="C82" s="45">
        <v>30</v>
      </c>
      <c r="D82" s="45">
        <v>30</v>
      </c>
      <c r="E82" s="45">
        <v>30</v>
      </c>
      <c r="F82" s="45">
        <v>30</v>
      </c>
      <c r="G82" s="45">
        <v>30</v>
      </c>
      <c r="H82" s="45">
        <v>30</v>
      </c>
      <c r="I82" s="45">
        <v>30</v>
      </c>
      <c r="J82" s="45">
        <v>30</v>
      </c>
      <c r="K82" s="45">
        <v>30</v>
      </c>
      <c r="L82" s="45">
        <v>30</v>
      </c>
      <c r="M82" s="45">
        <v>28.8</v>
      </c>
      <c r="N82" s="45">
        <v>25.57</v>
      </c>
      <c r="O82" s="45">
        <v>22.2</v>
      </c>
      <c r="P82" s="45">
        <v>19.239999999999998</v>
      </c>
      <c r="Q82" s="45">
        <v>16.66</v>
      </c>
      <c r="R82" s="45">
        <v>14.4</v>
      </c>
      <c r="S82" s="45">
        <v>12.42</v>
      </c>
      <c r="T82" s="45">
        <v>10.71</v>
      </c>
      <c r="U82" s="45">
        <v>9.2200000000000006</v>
      </c>
      <c r="V82" s="45">
        <v>7.93</v>
      </c>
      <c r="W82" s="45">
        <v>6.82</v>
      </c>
      <c r="X82" s="45">
        <v>5.87</v>
      </c>
      <c r="Y82" s="45">
        <v>5.05</v>
      </c>
      <c r="Z82" s="45">
        <v>4.3600000000000003</v>
      </c>
      <c r="AA82" s="45">
        <v>3.76</v>
      </c>
    </row>
    <row r="83" spans="1:27" x14ac:dyDescent="0.25">
      <c r="A83" s="43">
        <v>78</v>
      </c>
      <c r="B83" s="45">
        <v>30</v>
      </c>
      <c r="C83" s="45">
        <v>30</v>
      </c>
      <c r="D83" s="45">
        <v>30</v>
      </c>
      <c r="E83" s="45">
        <v>30</v>
      </c>
      <c r="F83" s="45">
        <v>30</v>
      </c>
      <c r="G83" s="45">
        <v>30</v>
      </c>
      <c r="H83" s="45">
        <v>30</v>
      </c>
      <c r="I83" s="45">
        <v>30</v>
      </c>
      <c r="J83" s="45">
        <v>30</v>
      </c>
      <c r="K83" s="45">
        <v>30</v>
      </c>
      <c r="L83" s="45">
        <v>30</v>
      </c>
      <c r="M83" s="45">
        <v>30</v>
      </c>
      <c r="N83" s="45">
        <v>28.58</v>
      </c>
      <c r="O83" s="45">
        <v>25.15</v>
      </c>
      <c r="P83" s="45">
        <v>21.8</v>
      </c>
      <c r="Q83" s="45">
        <v>18.86</v>
      </c>
      <c r="R83" s="45">
        <v>16.29</v>
      </c>
      <c r="S83" s="45">
        <v>14.05</v>
      </c>
      <c r="T83" s="45">
        <v>12.09</v>
      </c>
      <c r="U83" s="45">
        <v>10.39</v>
      </c>
      <c r="V83" s="45">
        <v>8.93</v>
      </c>
      <c r="W83" s="45">
        <v>7.65</v>
      </c>
      <c r="X83" s="45">
        <v>6.57</v>
      </c>
      <c r="Y83" s="45">
        <v>5.64</v>
      </c>
      <c r="Z83" s="45">
        <v>4.8499999999999996</v>
      </c>
      <c r="AA83" s="45">
        <v>4.17</v>
      </c>
    </row>
    <row r="84" spans="1:27" x14ac:dyDescent="0.25">
      <c r="A84" s="43">
        <v>79</v>
      </c>
      <c r="B84" s="45">
        <v>30</v>
      </c>
      <c r="C84" s="45">
        <v>30</v>
      </c>
      <c r="D84" s="45">
        <v>30</v>
      </c>
      <c r="E84" s="45">
        <v>30</v>
      </c>
      <c r="F84" s="45">
        <v>30</v>
      </c>
      <c r="G84" s="45">
        <v>30</v>
      </c>
      <c r="H84" s="45">
        <v>30</v>
      </c>
      <c r="I84" s="45">
        <v>30</v>
      </c>
      <c r="J84" s="45">
        <v>30</v>
      </c>
      <c r="K84" s="45">
        <v>30</v>
      </c>
      <c r="L84" s="45">
        <v>30</v>
      </c>
      <c r="M84" s="45">
        <v>30</v>
      </c>
      <c r="N84" s="45">
        <v>30</v>
      </c>
      <c r="O84" s="45">
        <v>28.37</v>
      </c>
      <c r="P84" s="45">
        <v>24.75</v>
      </c>
      <c r="Q84" s="45">
        <v>21.42</v>
      </c>
      <c r="R84" s="45">
        <v>18.489999999999998</v>
      </c>
      <c r="S84" s="45">
        <v>15.93</v>
      </c>
      <c r="T84" s="45">
        <v>13.7</v>
      </c>
      <c r="U84" s="45">
        <v>11.76</v>
      </c>
      <c r="V84" s="45">
        <v>10.08</v>
      </c>
      <c r="W84" s="45">
        <v>8.6199999999999992</v>
      </c>
      <c r="X84" s="45">
        <v>7.39</v>
      </c>
      <c r="Y84" s="45">
        <v>6.33</v>
      </c>
      <c r="Z84" s="45">
        <v>5.42</v>
      </c>
      <c r="AA84" s="45">
        <v>4.6500000000000004</v>
      </c>
    </row>
    <row r="85" spans="1:27" x14ac:dyDescent="0.25">
      <c r="A85" s="43">
        <v>80</v>
      </c>
      <c r="B85" s="45">
        <v>30</v>
      </c>
      <c r="C85" s="45">
        <v>30</v>
      </c>
      <c r="D85" s="45">
        <v>30</v>
      </c>
      <c r="E85" s="45">
        <v>30</v>
      </c>
      <c r="F85" s="45">
        <v>30</v>
      </c>
      <c r="G85" s="45">
        <v>30</v>
      </c>
      <c r="H85" s="45">
        <v>30</v>
      </c>
      <c r="I85" s="45">
        <v>30</v>
      </c>
      <c r="J85" s="45">
        <v>30</v>
      </c>
      <c r="K85" s="45">
        <v>30</v>
      </c>
      <c r="L85" s="45">
        <v>30</v>
      </c>
      <c r="M85" s="45">
        <v>30</v>
      </c>
      <c r="N85" s="45">
        <v>30</v>
      </c>
      <c r="O85" s="45">
        <v>30</v>
      </c>
      <c r="P85" s="45">
        <v>28.17</v>
      </c>
      <c r="Q85" s="45">
        <v>24.37</v>
      </c>
      <c r="R85" s="45">
        <v>21.04</v>
      </c>
      <c r="S85" s="45">
        <v>18.12</v>
      </c>
      <c r="T85" s="45">
        <v>15.57</v>
      </c>
      <c r="U85" s="45">
        <v>13.35</v>
      </c>
      <c r="V85" s="45">
        <v>11.43</v>
      </c>
      <c r="W85" s="45">
        <v>9.75</v>
      </c>
      <c r="X85" s="45">
        <v>8.33</v>
      </c>
      <c r="Y85" s="45">
        <v>7.12</v>
      </c>
      <c r="Z85" s="45">
        <v>6.09</v>
      </c>
      <c r="AA85" s="45">
        <v>5.21</v>
      </c>
    </row>
    <row r="86" spans="1:27" x14ac:dyDescent="0.25">
      <c r="A86" s="43">
        <v>81</v>
      </c>
      <c r="B86" s="45">
        <v>30</v>
      </c>
      <c r="C86" s="45">
        <v>30</v>
      </c>
      <c r="D86" s="45">
        <v>30</v>
      </c>
      <c r="E86" s="45">
        <v>30</v>
      </c>
      <c r="F86" s="45">
        <v>30</v>
      </c>
      <c r="G86" s="45">
        <v>30</v>
      </c>
      <c r="H86" s="45">
        <v>30</v>
      </c>
      <c r="I86" s="45">
        <v>30</v>
      </c>
      <c r="J86" s="45">
        <v>30</v>
      </c>
      <c r="K86" s="45">
        <v>30</v>
      </c>
      <c r="L86" s="45">
        <v>30</v>
      </c>
      <c r="M86" s="45">
        <v>30</v>
      </c>
      <c r="N86" s="45">
        <v>30</v>
      </c>
      <c r="O86" s="45">
        <v>30</v>
      </c>
      <c r="P86" s="45">
        <v>30</v>
      </c>
      <c r="Q86" s="45">
        <v>27.8</v>
      </c>
      <c r="R86" s="45">
        <v>24</v>
      </c>
      <c r="S86" s="45">
        <v>20.65</v>
      </c>
      <c r="T86" s="45">
        <v>17.739999999999998</v>
      </c>
      <c r="U86" s="45">
        <v>15.2</v>
      </c>
      <c r="V86" s="45">
        <v>12.99</v>
      </c>
      <c r="W86" s="45">
        <v>11.07</v>
      </c>
      <c r="X86" s="45">
        <v>9.44</v>
      </c>
      <c r="Y86" s="45">
        <v>8.0500000000000007</v>
      </c>
      <c r="Z86" s="45">
        <v>6.86</v>
      </c>
      <c r="AA86" s="45">
        <v>5.85</v>
      </c>
    </row>
    <row r="87" spans="1:27" x14ac:dyDescent="0.25">
      <c r="A87" s="43">
        <v>82</v>
      </c>
      <c r="B87" s="45">
        <v>30</v>
      </c>
      <c r="C87" s="45">
        <v>30</v>
      </c>
      <c r="D87" s="45">
        <v>30</v>
      </c>
      <c r="E87" s="45">
        <v>30</v>
      </c>
      <c r="F87" s="45">
        <v>30</v>
      </c>
      <c r="G87" s="45">
        <v>30</v>
      </c>
      <c r="H87" s="45">
        <v>30</v>
      </c>
      <c r="I87" s="45">
        <v>30</v>
      </c>
      <c r="J87" s="45">
        <v>30</v>
      </c>
      <c r="K87" s="45">
        <v>30</v>
      </c>
      <c r="L87" s="45">
        <v>30</v>
      </c>
      <c r="M87" s="45">
        <v>30</v>
      </c>
      <c r="N87" s="45">
        <v>30</v>
      </c>
      <c r="O87" s="45">
        <v>30</v>
      </c>
      <c r="P87" s="45">
        <v>30</v>
      </c>
      <c r="Q87" s="45">
        <v>29.82</v>
      </c>
      <c r="R87" s="45">
        <v>27.43</v>
      </c>
      <c r="S87" s="45">
        <v>23.61</v>
      </c>
      <c r="T87" s="45">
        <v>20.27</v>
      </c>
      <c r="U87" s="45">
        <v>17.350000000000001</v>
      </c>
      <c r="V87" s="45">
        <v>14.81</v>
      </c>
      <c r="W87" s="45">
        <v>12.6</v>
      </c>
      <c r="X87" s="45">
        <v>10.73</v>
      </c>
      <c r="Y87" s="45">
        <v>9.1300000000000008</v>
      </c>
      <c r="Z87" s="45">
        <v>7.76</v>
      </c>
      <c r="AA87" s="45">
        <v>6.6</v>
      </c>
    </row>
    <row r="88" spans="1:27" x14ac:dyDescent="0.25">
      <c r="A88" s="43">
        <v>83</v>
      </c>
      <c r="B88" s="45">
        <v>30</v>
      </c>
      <c r="C88" s="45">
        <v>30</v>
      </c>
      <c r="D88" s="45">
        <v>30</v>
      </c>
      <c r="E88" s="45">
        <v>30</v>
      </c>
      <c r="F88" s="45">
        <v>30</v>
      </c>
      <c r="G88" s="45">
        <v>30</v>
      </c>
      <c r="H88" s="45">
        <v>30</v>
      </c>
      <c r="I88" s="45">
        <v>30</v>
      </c>
      <c r="J88" s="45">
        <v>30</v>
      </c>
      <c r="K88" s="45">
        <v>30</v>
      </c>
      <c r="L88" s="45">
        <v>30</v>
      </c>
      <c r="M88" s="45">
        <v>30</v>
      </c>
      <c r="N88" s="45">
        <v>30</v>
      </c>
      <c r="O88" s="45">
        <v>30</v>
      </c>
      <c r="P88" s="45">
        <v>30</v>
      </c>
      <c r="Q88" s="45">
        <v>30</v>
      </c>
      <c r="R88" s="45">
        <v>29.64</v>
      </c>
      <c r="S88" s="45">
        <v>27.05</v>
      </c>
      <c r="T88" s="45">
        <v>23.22</v>
      </c>
      <c r="U88" s="45">
        <v>19.86</v>
      </c>
      <c r="V88" s="45">
        <v>16.95</v>
      </c>
      <c r="W88" s="45">
        <v>14.39</v>
      </c>
      <c r="X88" s="45">
        <v>12.23</v>
      </c>
      <c r="Y88" s="45">
        <v>10.39</v>
      </c>
      <c r="Z88" s="45">
        <v>8.81</v>
      </c>
      <c r="AA88" s="45">
        <v>7.48</v>
      </c>
    </row>
    <row r="89" spans="1:27" x14ac:dyDescent="0.25">
      <c r="A89" s="43">
        <v>84</v>
      </c>
      <c r="B89" s="45">
        <v>30</v>
      </c>
      <c r="C89" s="45">
        <v>30</v>
      </c>
      <c r="D89" s="45">
        <v>30</v>
      </c>
      <c r="E89" s="45">
        <v>30</v>
      </c>
      <c r="F89" s="45">
        <v>30</v>
      </c>
      <c r="G89" s="45">
        <v>30</v>
      </c>
      <c r="H89" s="45">
        <v>30</v>
      </c>
      <c r="I89" s="45">
        <v>30</v>
      </c>
      <c r="J89" s="45">
        <v>30</v>
      </c>
      <c r="K89" s="45">
        <v>30</v>
      </c>
      <c r="L89" s="45">
        <v>30</v>
      </c>
      <c r="M89" s="45">
        <v>30</v>
      </c>
      <c r="N89" s="45">
        <v>30</v>
      </c>
      <c r="O89" s="45">
        <v>30</v>
      </c>
      <c r="P89" s="45">
        <v>30</v>
      </c>
      <c r="Q89" s="45">
        <v>30</v>
      </c>
      <c r="R89" s="45">
        <v>30</v>
      </c>
      <c r="S89" s="45">
        <v>29.45</v>
      </c>
      <c r="T89" s="45">
        <v>26.67</v>
      </c>
      <c r="U89" s="45">
        <v>22.81</v>
      </c>
      <c r="V89" s="45">
        <v>19.45</v>
      </c>
      <c r="W89" s="45">
        <v>16.5</v>
      </c>
      <c r="X89" s="45">
        <v>14</v>
      </c>
      <c r="Y89" s="45">
        <v>11.87</v>
      </c>
      <c r="Z89" s="45">
        <v>10.050000000000001</v>
      </c>
      <c r="AA89" s="45">
        <v>8.5</v>
      </c>
    </row>
    <row r="90" spans="1:27" x14ac:dyDescent="0.25">
      <c r="A90" s="43">
        <v>85</v>
      </c>
      <c r="B90" s="45">
        <v>30</v>
      </c>
      <c r="C90" s="45">
        <v>30</v>
      </c>
      <c r="D90" s="45">
        <v>30</v>
      </c>
      <c r="E90" s="45">
        <v>30</v>
      </c>
      <c r="F90" s="45">
        <v>30</v>
      </c>
      <c r="G90" s="45">
        <v>30</v>
      </c>
      <c r="H90" s="45">
        <v>30</v>
      </c>
      <c r="I90" s="45">
        <v>30</v>
      </c>
      <c r="J90" s="45">
        <v>30</v>
      </c>
      <c r="K90" s="45">
        <v>30</v>
      </c>
      <c r="L90" s="45">
        <v>30</v>
      </c>
      <c r="M90" s="45">
        <v>30</v>
      </c>
      <c r="N90" s="45">
        <v>30</v>
      </c>
      <c r="O90" s="45">
        <v>30</v>
      </c>
      <c r="P90" s="45">
        <v>30</v>
      </c>
      <c r="Q90" s="45">
        <v>30</v>
      </c>
      <c r="R90" s="45">
        <v>30</v>
      </c>
      <c r="S90" s="45">
        <v>30</v>
      </c>
      <c r="T90" s="45">
        <v>29.27</v>
      </c>
      <c r="U90" s="45">
        <v>26.27</v>
      </c>
      <c r="V90" s="45">
        <v>22.38</v>
      </c>
      <c r="W90" s="45">
        <v>18.97</v>
      </c>
      <c r="X90" s="45">
        <v>16.079999999999998</v>
      </c>
      <c r="Y90" s="45">
        <v>13.6</v>
      </c>
      <c r="Z90" s="45">
        <v>11.5</v>
      </c>
      <c r="AA90" s="45">
        <v>9.7100000000000009</v>
      </c>
    </row>
    <row r="91" spans="1:27" x14ac:dyDescent="0.25">
      <c r="A91" s="43">
        <v>86</v>
      </c>
      <c r="B91" s="45">
        <v>30</v>
      </c>
      <c r="C91" s="45">
        <v>30</v>
      </c>
      <c r="D91" s="45">
        <v>30</v>
      </c>
      <c r="E91" s="45">
        <v>30</v>
      </c>
      <c r="F91" s="45">
        <v>30</v>
      </c>
      <c r="G91" s="45">
        <v>30</v>
      </c>
      <c r="H91" s="45">
        <v>30</v>
      </c>
      <c r="I91" s="45">
        <v>30</v>
      </c>
      <c r="J91" s="45">
        <v>30</v>
      </c>
      <c r="K91" s="45">
        <v>30</v>
      </c>
      <c r="L91" s="45">
        <v>30</v>
      </c>
      <c r="M91" s="45">
        <v>30</v>
      </c>
      <c r="N91" s="45">
        <v>30</v>
      </c>
      <c r="O91" s="45">
        <v>30</v>
      </c>
      <c r="P91" s="45">
        <v>30</v>
      </c>
      <c r="Q91" s="45">
        <v>30</v>
      </c>
      <c r="R91" s="45">
        <v>30</v>
      </c>
      <c r="S91" s="45">
        <v>30</v>
      </c>
      <c r="T91" s="45">
        <v>30</v>
      </c>
      <c r="U91" s="45">
        <v>29.07</v>
      </c>
      <c r="V91" s="45">
        <v>25.84</v>
      </c>
      <c r="W91" s="45">
        <v>21.87</v>
      </c>
      <c r="X91" s="45">
        <v>18.52</v>
      </c>
      <c r="Y91" s="45">
        <v>15.65</v>
      </c>
      <c r="Z91" s="45">
        <v>13.2</v>
      </c>
      <c r="AA91" s="45">
        <v>11.13</v>
      </c>
    </row>
    <row r="92" spans="1:27" x14ac:dyDescent="0.25">
      <c r="A92" s="43">
        <v>87</v>
      </c>
      <c r="B92" s="45">
        <v>30</v>
      </c>
      <c r="C92" s="45">
        <v>30</v>
      </c>
      <c r="D92" s="45">
        <v>30</v>
      </c>
      <c r="E92" s="45">
        <v>30</v>
      </c>
      <c r="F92" s="45">
        <v>30</v>
      </c>
      <c r="G92" s="45">
        <v>30</v>
      </c>
      <c r="H92" s="45">
        <v>30</v>
      </c>
      <c r="I92" s="45">
        <v>30</v>
      </c>
      <c r="J92" s="45">
        <v>30</v>
      </c>
      <c r="K92" s="45">
        <v>30</v>
      </c>
      <c r="L92" s="45">
        <v>30</v>
      </c>
      <c r="M92" s="45">
        <v>30</v>
      </c>
      <c r="N92" s="45">
        <v>30</v>
      </c>
      <c r="O92" s="45">
        <v>30</v>
      </c>
      <c r="P92" s="45">
        <v>30</v>
      </c>
      <c r="Q92" s="45">
        <v>30</v>
      </c>
      <c r="R92" s="45">
        <v>30</v>
      </c>
      <c r="S92" s="45">
        <v>30</v>
      </c>
      <c r="T92" s="45">
        <v>30</v>
      </c>
      <c r="U92" s="45">
        <v>30</v>
      </c>
      <c r="V92" s="45">
        <v>28.85</v>
      </c>
      <c r="W92" s="45">
        <v>25.3</v>
      </c>
      <c r="X92" s="45">
        <v>21.41</v>
      </c>
      <c r="Y92" s="45">
        <v>18.07</v>
      </c>
      <c r="Z92" s="45">
        <v>15.22</v>
      </c>
      <c r="AA92" s="45">
        <v>12.8</v>
      </c>
    </row>
    <row r="93" spans="1:27" x14ac:dyDescent="0.25">
      <c r="A93" s="43">
        <v>88</v>
      </c>
      <c r="B93" s="45">
        <v>30</v>
      </c>
      <c r="C93" s="45">
        <v>30</v>
      </c>
      <c r="D93" s="45">
        <v>30</v>
      </c>
      <c r="E93" s="45">
        <v>30</v>
      </c>
      <c r="F93" s="45">
        <v>30</v>
      </c>
      <c r="G93" s="45">
        <v>30</v>
      </c>
      <c r="H93" s="45">
        <v>30</v>
      </c>
      <c r="I93" s="45">
        <v>30</v>
      </c>
      <c r="J93" s="45">
        <v>30</v>
      </c>
      <c r="K93" s="45">
        <v>30</v>
      </c>
      <c r="L93" s="45">
        <v>30</v>
      </c>
      <c r="M93" s="45">
        <v>30</v>
      </c>
      <c r="N93" s="45">
        <v>30</v>
      </c>
      <c r="O93" s="45">
        <v>30</v>
      </c>
      <c r="P93" s="45">
        <v>30</v>
      </c>
      <c r="Q93" s="45">
        <v>30</v>
      </c>
      <c r="R93" s="45">
        <v>30</v>
      </c>
      <c r="S93" s="45">
        <v>30</v>
      </c>
      <c r="T93" s="45">
        <v>30</v>
      </c>
      <c r="U93" s="45">
        <v>30</v>
      </c>
      <c r="V93" s="45">
        <v>30</v>
      </c>
      <c r="W93" s="45">
        <v>28.58</v>
      </c>
      <c r="X93" s="45">
        <v>24.81</v>
      </c>
      <c r="Y93" s="45">
        <v>20.91</v>
      </c>
      <c r="Z93" s="45">
        <v>17.59</v>
      </c>
      <c r="AA93" s="45">
        <v>14.77</v>
      </c>
    </row>
    <row r="94" spans="1:27" x14ac:dyDescent="0.25">
      <c r="A94" s="43">
        <v>89</v>
      </c>
      <c r="B94" s="45">
        <v>30</v>
      </c>
      <c r="C94" s="45">
        <v>30</v>
      </c>
      <c r="D94" s="45">
        <v>30</v>
      </c>
      <c r="E94" s="45">
        <v>30</v>
      </c>
      <c r="F94" s="45">
        <v>30</v>
      </c>
      <c r="G94" s="45">
        <v>30</v>
      </c>
      <c r="H94" s="45">
        <v>30</v>
      </c>
      <c r="I94" s="45">
        <v>30</v>
      </c>
      <c r="J94" s="45">
        <v>30</v>
      </c>
      <c r="K94" s="45">
        <v>30</v>
      </c>
      <c r="L94" s="45">
        <v>30</v>
      </c>
      <c r="M94" s="45">
        <v>30</v>
      </c>
      <c r="N94" s="45">
        <v>30</v>
      </c>
      <c r="O94" s="45">
        <v>30</v>
      </c>
      <c r="P94" s="45">
        <v>30</v>
      </c>
      <c r="Q94" s="45">
        <v>30</v>
      </c>
      <c r="R94" s="45">
        <v>30</v>
      </c>
      <c r="S94" s="45">
        <v>30</v>
      </c>
      <c r="T94" s="45">
        <v>30</v>
      </c>
      <c r="U94" s="45">
        <v>30</v>
      </c>
      <c r="V94" s="45">
        <v>30</v>
      </c>
      <c r="W94" s="45">
        <v>30</v>
      </c>
      <c r="X94" s="45">
        <v>28.32</v>
      </c>
      <c r="Y94" s="45">
        <v>24.27</v>
      </c>
      <c r="Z94" s="45">
        <v>20.39</v>
      </c>
      <c r="AA94" s="45">
        <v>17.09</v>
      </c>
    </row>
    <row r="95" spans="1:27" x14ac:dyDescent="0.25">
      <c r="A95" s="43">
        <v>90</v>
      </c>
      <c r="B95" s="45">
        <v>30</v>
      </c>
      <c r="C95" s="45">
        <v>30</v>
      </c>
      <c r="D95" s="45">
        <v>30</v>
      </c>
      <c r="E95" s="45">
        <v>30</v>
      </c>
      <c r="F95" s="45">
        <v>30</v>
      </c>
      <c r="G95" s="45">
        <v>30</v>
      </c>
      <c r="H95" s="45">
        <v>30</v>
      </c>
      <c r="I95" s="45">
        <v>30</v>
      </c>
      <c r="J95" s="45">
        <v>30</v>
      </c>
      <c r="K95" s="45">
        <v>30</v>
      </c>
      <c r="L95" s="45">
        <v>30</v>
      </c>
      <c r="M95" s="45">
        <v>30</v>
      </c>
      <c r="N95" s="45">
        <v>30</v>
      </c>
      <c r="O95" s="45">
        <v>30</v>
      </c>
      <c r="P95" s="45">
        <v>30</v>
      </c>
      <c r="Q95" s="45">
        <v>30</v>
      </c>
      <c r="R95" s="45">
        <v>30</v>
      </c>
      <c r="S95" s="45">
        <v>30</v>
      </c>
      <c r="T95" s="45">
        <v>30</v>
      </c>
      <c r="U95" s="45">
        <v>30</v>
      </c>
      <c r="V95" s="45">
        <v>30</v>
      </c>
      <c r="W95" s="45">
        <v>30</v>
      </c>
      <c r="X95" s="45">
        <v>30</v>
      </c>
      <c r="Y95" s="45">
        <v>28.04</v>
      </c>
      <c r="Z95" s="45">
        <v>23.69</v>
      </c>
      <c r="AA95" s="45">
        <v>19.829999999999998</v>
      </c>
    </row>
    <row r="96" spans="1:27" x14ac:dyDescent="0.25">
      <c r="A96" s="43">
        <v>91</v>
      </c>
      <c r="B96" s="45">
        <v>30</v>
      </c>
      <c r="C96" s="45">
        <v>30</v>
      </c>
      <c r="D96" s="45">
        <v>30</v>
      </c>
      <c r="E96" s="45">
        <v>30</v>
      </c>
      <c r="F96" s="45">
        <v>30</v>
      </c>
      <c r="G96" s="45">
        <v>30</v>
      </c>
      <c r="H96" s="45">
        <v>30</v>
      </c>
      <c r="I96" s="45">
        <v>30</v>
      </c>
      <c r="J96" s="45">
        <v>30</v>
      </c>
      <c r="K96" s="45">
        <v>30</v>
      </c>
      <c r="L96" s="45">
        <v>30</v>
      </c>
      <c r="M96" s="45">
        <v>30</v>
      </c>
      <c r="N96" s="45">
        <v>30</v>
      </c>
      <c r="O96" s="45">
        <v>30</v>
      </c>
      <c r="P96" s="45">
        <v>30</v>
      </c>
      <c r="Q96" s="45">
        <v>30</v>
      </c>
      <c r="R96" s="45">
        <v>30</v>
      </c>
      <c r="S96" s="45">
        <v>30</v>
      </c>
      <c r="T96" s="45">
        <v>30</v>
      </c>
      <c r="U96" s="45">
        <v>30</v>
      </c>
      <c r="V96" s="45">
        <v>30</v>
      </c>
      <c r="W96" s="45">
        <v>30</v>
      </c>
      <c r="X96" s="45">
        <v>30</v>
      </c>
      <c r="Y96" s="45">
        <v>30</v>
      </c>
      <c r="Z96" s="45">
        <v>27.57</v>
      </c>
      <c r="AA96" s="45">
        <v>23.06</v>
      </c>
    </row>
    <row r="97" spans="1:27" x14ac:dyDescent="0.25">
      <c r="A97" s="43">
        <v>92</v>
      </c>
      <c r="B97" s="45">
        <v>30</v>
      </c>
      <c r="C97" s="45">
        <v>30</v>
      </c>
      <c r="D97" s="45">
        <v>30</v>
      </c>
      <c r="E97" s="45">
        <v>30</v>
      </c>
      <c r="F97" s="45">
        <v>30</v>
      </c>
      <c r="G97" s="45">
        <v>30</v>
      </c>
      <c r="H97" s="45">
        <v>30</v>
      </c>
      <c r="I97" s="45">
        <v>30</v>
      </c>
      <c r="J97" s="45">
        <v>30</v>
      </c>
      <c r="K97" s="45">
        <v>30</v>
      </c>
      <c r="L97" s="45">
        <v>30</v>
      </c>
      <c r="M97" s="45">
        <v>30</v>
      </c>
      <c r="N97" s="45">
        <v>30</v>
      </c>
      <c r="O97" s="45">
        <v>30</v>
      </c>
      <c r="P97" s="45">
        <v>30</v>
      </c>
      <c r="Q97" s="45">
        <v>30</v>
      </c>
      <c r="R97" s="45">
        <v>30</v>
      </c>
      <c r="S97" s="45">
        <v>30</v>
      </c>
      <c r="T97" s="45">
        <v>30</v>
      </c>
      <c r="U97" s="45">
        <v>30</v>
      </c>
      <c r="V97" s="45">
        <v>30</v>
      </c>
      <c r="W97" s="45">
        <v>30</v>
      </c>
      <c r="X97" s="45">
        <v>30</v>
      </c>
      <c r="Y97" s="45">
        <v>30</v>
      </c>
      <c r="Z97" s="45">
        <v>29.84</v>
      </c>
      <c r="AA97" s="45">
        <v>26.84</v>
      </c>
    </row>
    <row r="98" spans="1:27" x14ac:dyDescent="0.25">
      <c r="A98" s="43">
        <v>93</v>
      </c>
      <c r="B98" s="45">
        <v>30</v>
      </c>
      <c r="C98" s="45">
        <v>30</v>
      </c>
      <c r="D98" s="45">
        <v>30</v>
      </c>
      <c r="E98" s="45">
        <v>30</v>
      </c>
      <c r="F98" s="45">
        <v>30</v>
      </c>
      <c r="G98" s="45">
        <v>30</v>
      </c>
      <c r="H98" s="45">
        <v>30</v>
      </c>
      <c r="I98" s="45">
        <v>30</v>
      </c>
      <c r="J98" s="45">
        <v>30</v>
      </c>
      <c r="K98" s="45">
        <v>30</v>
      </c>
      <c r="L98" s="45">
        <v>30</v>
      </c>
      <c r="M98" s="45">
        <v>30</v>
      </c>
      <c r="N98" s="45">
        <v>30</v>
      </c>
      <c r="O98" s="45">
        <v>30</v>
      </c>
      <c r="P98" s="45">
        <v>30</v>
      </c>
      <c r="Q98" s="45">
        <v>30</v>
      </c>
      <c r="R98" s="45">
        <v>30</v>
      </c>
      <c r="S98" s="45">
        <v>30</v>
      </c>
      <c r="T98" s="45">
        <v>30</v>
      </c>
      <c r="U98" s="45">
        <v>30</v>
      </c>
      <c r="V98" s="45">
        <v>30</v>
      </c>
      <c r="W98" s="45">
        <v>30</v>
      </c>
      <c r="X98" s="45">
        <v>30</v>
      </c>
      <c r="Y98" s="45">
        <v>30</v>
      </c>
      <c r="Z98" s="45">
        <v>30</v>
      </c>
      <c r="AA98" s="45">
        <v>29.44</v>
      </c>
    </row>
    <row r="99" spans="1:27" x14ac:dyDescent="0.25">
      <c r="A99" s="43">
        <v>94</v>
      </c>
      <c r="B99" s="45">
        <v>30</v>
      </c>
      <c r="C99" s="45">
        <v>30</v>
      </c>
      <c r="D99" s="45">
        <v>30</v>
      </c>
      <c r="E99" s="45">
        <v>30</v>
      </c>
      <c r="F99" s="45">
        <v>30</v>
      </c>
      <c r="G99" s="45">
        <v>30</v>
      </c>
      <c r="H99" s="45">
        <v>30</v>
      </c>
      <c r="I99" s="45">
        <v>30</v>
      </c>
      <c r="J99" s="45">
        <v>30</v>
      </c>
      <c r="K99" s="45">
        <v>30</v>
      </c>
      <c r="L99" s="45">
        <v>30</v>
      </c>
      <c r="M99" s="45">
        <v>30</v>
      </c>
      <c r="N99" s="45">
        <v>30</v>
      </c>
      <c r="O99" s="45">
        <v>30</v>
      </c>
      <c r="P99" s="45">
        <v>30</v>
      </c>
      <c r="Q99" s="45">
        <v>30</v>
      </c>
      <c r="R99" s="45">
        <v>30</v>
      </c>
      <c r="S99" s="45">
        <v>30</v>
      </c>
      <c r="T99" s="45">
        <v>30</v>
      </c>
      <c r="U99" s="45">
        <v>30</v>
      </c>
      <c r="V99" s="45">
        <v>30</v>
      </c>
      <c r="W99" s="45">
        <v>30</v>
      </c>
      <c r="X99" s="45">
        <v>30</v>
      </c>
      <c r="Y99" s="45">
        <v>30</v>
      </c>
      <c r="Z99" s="45">
        <v>30</v>
      </c>
      <c r="AA99" s="45">
        <v>30</v>
      </c>
    </row>
    <row r="100" spans="1:27" x14ac:dyDescent="0.25">
      <c r="A100" s="43">
        <v>95</v>
      </c>
      <c r="B100" s="45">
        <v>30</v>
      </c>
      <c r="C100" s="45">
        <v>30</v>
      </c>
      <c r="D100" s="45">
        <v>30</v>
      </c>
      <c r="E100" s="45">
        <v>30</v>
      </c>
      <c r="F100" s="45">
        <v>30</v>
      </c>
      <c r="G100" s="45">
        <v>30</v>
      </c>
      <c r="H100" s="45">
        <v>30</v>
      </c>
      <c r="I100" s="45">
        <v>30</v>
      </c>
      <c r="J100" s="45">
        <v>30</v>
      </c>
      <c r="K100" s="45">
        <v>30</v>
      </c>
      <c r="L100" s="45">
        <v>30</v>
      </c>
      <c r="M100" s="45">
        <v>30</v>
      </c>
      <c r="N100" s="45">
        <v>30</v>
      </c>
      <c r="O100" s="45">
        <v>30</v>
      </c>
      <c r="P100" s="45">
        <v>30</v>
      </c>
      <c r="Q100" s="45">
        <v>30</v>
      </c>
      <c r="R100" s="45">
        <v>30</v>
      </c>
      <c r="S100" s="45">
        <v>30</v>
      </c>
      <c r="T100" s="45">
        <v>30</v>
      </c>
      <c r="U100" s="45">
        <v>30</v>
      </c>
      <c r="V100" s="45">
        <v>30</v>
      </c>
      <c r="W100" s="45">
        <v>30</v>
      </c>
      <c r="X100" s="45">
        <v>30</v>
      </c>
      <c r="Y100" s="45">
        <v>30</v>
      </c>
      <c r="Z100" s="45">
        <v>30</v>
      </c>
      <c r="AA100" s="45">
        <v>30</v>
      </c>
    </row>
    <row r="101" spans="1:27" x14ac:dyDescent="0.25">
      <c r="A101" s="43">
        <v>96</v>
      </c>
      <c r="B101" s="45">
        <v>30</v>
      </c>
      <c r="C101" s="45">
        <v>30</v>
      </c>
      <c r="D101" s="45">
        <v>30</v>
      </c>
      <c r="E101" s="45">
        <v>30</v>
      </c>
      <c r="F101" s="45">
        <v>30</v>
      </c>
      <c r="G101" s="45">
        <v>30</v>
      </c>
      <c r="H101" s="45">
        <v>30</v>
      </c>
      <c r="I101" s="45">
        <v>30</v>
      </c>
      <c r="J101" s="45">
        <v>30</v>
      </c>
      <c r="K101" s="45">
        <v>30</v>
      </c>
      <c r="L101" s="45">
        <v>30</v>
      </c>
      <c r="M101" s="45">
        <v>30</v>
      </c>
      <c r="N101" s="45">
        <v>30</v>
      </c>
      <c r="O101" s="45">
        <v>30</v>
      </c>
      <c r="P101" s="45">
        <v>30</v>
      </c>
      <c r="Q101" s="45">
        <v>30</v>
      </c>
      <c r="R101" s="45">
        <v>30</v>
      </c>
      <c r="S101" s="45">
        <v>30</v>
      </c>
      <c r="T101" s="45">
        <v>30</v>
      </c>
      <c r="U101" s="45">
        <v>30</v>
      </c>
      <c r="V101" s="45">
        <v>30</v>
      </c>
      <c r="W101" s="45">
        <v>30</v>
      </c>
      <c r="X101" s="45">
        <v>30</v>
      </c>
      <c r="Y101" s="45">
        <v>30</v>
      </c>
      <c r="Z101" s="45">
        <v>30</v>
      </c>
      <c r="AA101" s="45">
        <v>30</v>
      </c>
    </row>
    <row r="102" spans="1:27" x14ac:dyDescent="0.25">
      <c r="A102" s="43">
        <v>97</v>
      </c>
      <c r="B102" s="45">
        <v>30</v>
      </c>
      <c r="C102" s="45">
        <v>30</v>
      </c>
      <c r="D102" s="45">
        <v>30</v>
      </c>
      <c r="E102" s="45">
        <v>30</v>
      </c>
      <c r="F102" s="45">
        <v>30</v>
      </c>
      <c r="G102" s="45">
        <v>30</v>
      </c>
      <c r="H102" s="45">
        <v>30</v>
      </c>
      <c r="I102" s="45">
        <v>30</v>
      </c>
      <c r="J102" s="45">
        <v>30</v>
      </c>
      <c r="K102" s="45">
        <v>30</v>
      </c>
      <c r="L102" s="45">
        <v>30</v>
      </c>
      <c r="M102" s="45">
        <v>30</v>
      </c>
      <c r="N102" s="45">
        <v>30</v>
      </c>
      <c r="O102" s="45">
        <v>30</v>
      </c>
      <c r="P102" s="45">
        <v>30</v>
      </c>
      <c r="Q102" s="45">
        <v>30</v>
      </c>
      <c r="R102" s="45">
        <v>30</v>
      </c>
      <c r="S102" s="45">
        <v>30</v>
      </c>
      <c r="T102" s="45">
        <v>30</v>
      </c>
      <c r="U102" s="45">
        <v>30</v>
      </c>
      <c r="V102" s="45">
        <v>30</v>
      </c>
      <c r="W102" s="45">
        <v>30</v>
      </c>
      <c r="X102" s="45">
        <v>30</v>
      </c>
      <c r="Y102" s="45">
        <v>30</v>
      </c>
      <c r="Z102" s="45">
        <v>30</v>
      </c>
      <c r="AA102" s="45">
        <v>30</v>
      </c>
    </row>
    <row r="103" spans="1:27" x14ac:dyDescent="0.25">
      <c r="A103" s="43">
        <v>98</v>
      </c>
      <c r="B103" s="45">
        <v>30</v>
      </c>
      <c r="C103" s="45">
        <v>30</v>
      </c>
      <c r="D103" s="45">
        <v>30</v>
      </c>
      <c r="E103" s="45">
        <v>30</v>
      </c>
      <c r="F103" s="45">
        <v>30</v>
      </c>
      <c r="G103" s="45">
        <v>30</v>
      </c>
      <c r="H103" s="45">
        <v>30</v>
      </c>
      <c r="I103" s="45">
        <v>30</v>
      </c>
      <c r="J103" s="45">
        <v>30</v>
      </c>
      <c r="K103" s="45">
        <v>30</v>
      </c>
      <c r="L103" s="45">
        <v>30</v>
      </c>
      <c r="M103" s="45">
        <v>30</v>
      </c>
      <c r="N103" s="45">
        <v>30</v>
      </c>
      <c r="O103" s="45">
        <v>30</v>
      </c>
      <c r="P103" s="45">
        <v>30</v>
      </c>
      <c r="Q103" s="45">
        <v>30</v>
      </c>
      <c r="R103" s="45">
        <v>30</v>
      </c>
      <c r="S103" s="45">
        <v>30</v>
      </c>
      <c r="T103" s="45">
        <v>30</v>
      </c>
      <c r="U103" s="45">
        <v>30</v>
      </c>
      <c r="V103" s="45">
        <v>30</v>
      </c>
      <c r="W103" s="45">
        <v>30</v>
      </c>
      <c r="X103" s="45">
        <v>30</v>
      </c>
      <c r="Y103" s="45">
        <v>30</v>
      </c>
      <c r="Z103" s="45">
        <v>30</v>
      </c>
      <c r="AA103" s="45">
        <v>30</v>
      </c>
    </row>
    <row r="104" spans="1:27" x14ac:dyDescent="0.25">
      <c r="A104" s="43" t="s">
        <v>618</v>
      </c>
      <c r="B104" s="45">
        <v>30</v>
      </c>
      <c r="C104" s="45">
        <v>30</v>
      </c>
      <c r="D104" s="45">
        <v>30</v>
      </c>
      <c r="E104" s="45">
        <v>30</v>
      </c>
      <c r="F104" s="45">
        <v>30</v>
      </c>
      <c r="G104" s="45">
        <v>30</v>
      </c>
      <c r="H104" s="45">
        <v>30</v>
      </c>
      <c r="I104" s="45">
        <v>30</v>
      </c>
      <c r="J104" s="45">
        <v>30</v>
      </c>
      <c r="K104" s="45">
        <v>30</v>
      </c>
      <c r="L104" s="45">
        <v>30</v>
      </c>
      <c r="M104" s="45">
        <v>30</v>
      </c>
      <c r="N104" s="45">
        <v>30</v>
      </c>
      <c r="O104" s="45">
        <v>30</v>
      </c>
      <c r="P104" s="45">
        <v>30</v>
      </c>
      <c r="Q104" s="45">
        <v>30</v>
      </c>
      <c r="R104" s="45">
        <v>30</v>
      </c>
      <c r="S104" s="45">
        <v>30</v>
      </c>
      <c r="T104" s="45">
        <v>30</v>
      </c>
      <c r="U104" s="45">
        <v>30</v>
      </c>
      <c r="V104" s="45">
        <v>30</v>
      </c>
      <c r="W104" s="45">
        <v>30</v>
      </c>
      <c r="X104" s="45">
        <v>30</v>
      </c>
      <c r="Y104" s="45">
        <v>30</v>
      </c>
      <c r="Z104" s="45">
        <v>30</v>
      </c>
      <c r="AA104" s="45">
        <v>30</v>
      </c>
    </row>
  </sheetData>
  <sheetProtection algorithmName="SHA-512" hashValue="9+5FFT/8k1ufNu3s45g3AxfvRM8P3dvspmdDhED5BbAI8OCikYjz/lnb0HGhCcJoFu8eRrUmGmIgP4+DZev20w==" saltValue="137XjTt1Opp9bLGCpOKUMw==" spinCount="100000" sheet="1" objects="1" scenarios="1"/>
  <conditionalFormatting sqref="A6:A21">
    <cfRule type="expression" dxfId="29" priority="1" stopIfTrue="1">
      <formula>MOD(ROW(),2)=0</formula>
    </cfRule>
    <cfRule type="expression" dxfId="28" priority="2" stopIfTrue="1">
      <formula>MOD(ROW(),2)&lt;&gt;0</formula>
    </cfRule>
  </conditionalFormatting>
  <conditionalFormatting sqref="B6:M21">
    <cfRule type="expression" dxfId="27" priority="3" stopIfTrue="1">
      <formula>MOD(ROW(),2)=0</formula>
    </cfRule>
    <cfRule type="expression" dxfId="26" priority="4" stopIfTrue="1">
      <formula>MOD(ROW(),2)&lt;&gt;0</formula>
    </cfRule>
  </conditionalFormatting>
  <conditionalFormatting sqref="A26:A104">
    <cfRule type="expression" dxfId="25" priority="5" stopIfTrue="1">
      <formula>MOD(ROW(),2)=0</formula>
    </cfRule>
    <cfRule type="expression" dxfId="24" priority="6" stopIfTrue="1">
      <formula>MOD(ROW(),2)&lt;&gt;0</formula>
    </cfRule>
  </conditionalFormatting>
  <conditionalFormatting sqref="B26:AA104">
    <cfRule type="expression" dxfId="23" priority="7" stopIfTrue="1">
      <formula>MOD(ROW(),2)=0</formula>
    </cfRule>
    <cfRule type="expression" dxfId="22" priority="8" stopIfTrue="1">
      <formula>MOD(ROW(),2)&lt;&gt;0</formula>
    </cfRule>
  </conditionalFormatting>
  <pageMargins left="0.7" right="0.7" top="0.75" bottom="0.75" header="0.3" footer="0.3"/>
  <tableParts count="1">
    <tablePart r:id="rId1"/>
  </tableParts>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E2C5E-9DA4-4795-91BC-39BA40EE52EF}">
  <sheetPr codeName="Sheet117"/>
  <dimension ref="A1:AA95"/>
  <sheetViews>
    <sheetView showGridLines="0" workbookViewId="0">
      <selection activeCell="A6" sqref="A6"/>
    </sheetView>
  </sheetViews>
  <sheetFormatPr defaultRowHeight="12.5" x14ac:dyDescent="0.25"/>
  <cols>
    <col min="1" max="1" width="24.7265625" customWidth="1"/>
    <col min="2" max="27"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Allocation - x-826</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t="s">
        <v>185</v>
      </c>
      <c r="C8" s="46"/>
      <c r="D8" s="46"/>
      <c r="E8" s="46"/>
      <c r="F8" s="46"/>
      <c r="G8" s="46"/>
      <c r="H8" s="46"/>
      <c r="I8" s="46"/>
      <c r="J8" s="46"/>
      <c r="K8" s="46"/>
      <c r="L8" s="46"/>
      <c r="M8" s="46"/>
    </row>
    <row r="9" spans="1:13" x14ac:dyDescent="0.25">
      <c r="A9" s="40" t="s">
        <v>142</v>
      </c>
      <c r="B9" s="46" t="s">
        <v>524</v>
      </c>
      <c r="C9" s="46"/>
      <c r="D9" s="46"/>
      <c r="E9" s="46"/>
      <c r="F9" s="46"/>
      <c r="G9" s="46"/>
      <c r="H9" s="46"/>
      <c r="I9" s="46"/>
      <c r="J9" s="46"/>
      <c r="K9" s="46"/>
      <c r="L9" s="46"/>
      <c r="M9" s="46"/>
    </row>
    <row r="10" spans="1:13" x14ac:dyDescent="0.25">
      <c r="A10" s="40" t="s">
        <v>6</v>
      </c>
      <c r="B10" s="46" t="s">
        <v>525</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526</v>
      </c>
      <c r="C12" s="46"/>
      <c r="D12" s="46"/>
      <c r="E12" s="46"/>
      <c r="F12" s="46"/>
      <c r="G12" s="46"/>
      <c r="H12" s="46"/>
      <c r="I12" s="46"/>
      <c r="J12" s="46"/>
      <c r="K12" s="46"/>
      <c r="L12" s="46"/>
      <c r="M12" s="46"/>
    </row>
    <row r="13" spans="1:13" x14ac:dyDescent="0.25">
      <c r="A13" s="40" t="s">
        <v>538</v>
      </c>
      <c r="B13" s="46">
        <v>1</v>
      </c>
      <c r="C13" s="46"/>
      <c r="D13" s="46"/>
      <c r="E13" s="46"/>
      <c r="F13" s="46"/>
      <c r="G13" s="46"/>
      <c r="H13" s="46"/>
      <c r="I13" s="46"/>
      <c r="J13" s="46"/>
      <c r="K13" s="46"/>
      <c r="L13" s="46"/>
      <c r="M13" s="46"/>
    </row>
    <row r="14" spans="1:13" x14ac:dyDescent="0.25">
      <c r="A14" s="40" t="s">
        <v>146</v>
      </c>
      <c r="B14" s="46">
        <v>826</v>
      </c>
      <c r="C14" s="46"/>
      <c r="D14" s="46"/>
      <c r="E14" s="46"/>
      <c r="F14" s="46"/>
      <c r="G14" s="46"/>
      <c r="H14" s="46"/>
      <c r="I14" s="46"/>
      <c r="J14" s="46"/>
      <c r="K14" s="46"/>
      <c r="L14" s="46"/>
      <c r="M14" s="46"/>
    </row>
    <row r="15" spans="1:13" x14ac:dyDescent="0.25">
      <c r="A15" s="40" t="s">
        <v>539</v>
      </c>
      <c r="B15" s="46" t="s">
        <v>530</v>
      </c>
      <c r="C15" s="46"/>
      <c r="D15" s="46"/>
      <c r="E15" s="46"/>
      <c r="F15" s="46"/>
      <c r="G15" s="46"/>
      <c r="H15" s="46"/>
      <c r="I15" s="46"/>
      <c r="J15" s="46"/>
      <c r="K15" s="46"/>
      <c r="L15" s="46"/>
      <c r="M15" s="46"/>
    </row>
    <row r="16" spans="1:13" x14ac:dyDescent="0.25">
      <c r="A16" s="40" t="s">
        <v>148</v>
      </c>
      <c r="B16" s="46" t="s">
        <v>531</v>
      </c>
      <c r="C16" s="46"/>
      <c r="D16" s="46"/>
      <c r="E16" s="46"/>
      <c r="F16" s="46"/>
      <c r="G16" s="46"/>
      <c r="H16" s="46"/>
      <c r="I16" s="46"/>
      <c r="J16" s="46"/>
      <c r="K16" s="46"/>
      <c r="L16" s="46"/>
      <c r="M16" s="46"/>
    </row>
    <row r="17" spans="1:27" ht="25" x14ac:dyDescent="0.25">
      <c r="A17" s="41" t="s">
        <v>540</v>
      </c>
      <c r="B17" s="46"/>
      <c r="C17" s="46"/>
      <c r="D17" s="46"/>
      <c r="E17" s="46"/>
      <c r="F17" s="46"/>
      <c r="G17" s="46"/>
      <c r="H17" s="46"/>
      <c r="I17" s="46"/>
      <c r="J17" s="46"/>
      <c r="K17" s="46"/>
      <c r="L17" s="46"/>
      <c r="M17" s="46"/>
    </row>
    <row r="18" spans="1:27" x14ac:dyDescent="0.25">
      <c r="A18" s="40" t="s">
        <v>150</v>
      </c>
      <c r="B18" s="48">
        <v>45202</v>
      </c>
      <c r="C18" s="48"/>
      <c r="D18" s="48"/>
      <c r="E18" s="48"/>
      <c r="F18" s="48"/>
      <c r="G18" s="48"/>
      <c r="H18" s="48"/>
      <c r="I18" s="48"/>
      <c r="J18" s="48"/>
      <c r="K18" s="48"/>
      <c r="L18" s="48"/>
      <c r="M18" s="48"/>
    </row>
    <row r="19" spans="1:27" x14ac:dyDescent="0.25">
      <c r="A19" s="40" t="s">
        <v>151</v>
      </c>
      <c r="B19" s="48">
        <v>45202</v>
      </c>
      <c r="C19" s="48"/>
      <c r="D19" s="48"/>
      <c r="E19" s="48"/>
      <c r="F19" s="48"/>
      <c r="G19" s="48"/>
      <c r="H19" s="48"/>
      <c r="I19" s="48"/>
      <c r="J19" s="48"/>
      <c r="K19" s="48"/>
      <c r="L19" s="48"/>
      <c r="M19" s="48"/>
    </row>
    <row r="20" spans="1:27" x14ac:dyDescent="0.25">
      <c r="A20" s="40" t="s">
        <v>152</v>
      </c>
      <c r="B20" s="46" t="s">
        <v>160</v>
      </c>
      <c r="C20" s="46"/>
      <c r="D20" s="46"/>
      <c r="E20" s="46"/>
      <c r="F20" s="46"/>
      <c r="G20" s="46"/>
      <c r="H20" s="46"/>
      <c r="I20" s="46"/>
      <c r="J20" s="46"/>
      <c r="K20" s="46"/>
      <c r="L20" s="46"/>
      <c r="M20" s="46"/>
    </row>
    <row r="21" spans="1:27" x14ac:dyDescent="0.25">
      <c r="A21" s="40" t="s">
        <v>541</v>
      </c>
      <c r="B21" s="46" t="s">
        <v>76</v>
      </c>
      <c r="C21" s="46"/>
      <c r="D21" s="46"/>
      <c r="E21" s="46"/>
      <c r="F21" s="46"/>
      <c r="G21" s="46"/>
      <c r="H21" s="46"/>
      <c r="I21" s="46"/>
      <c r="J21" s="46"/>
      <c r="K21" s="46"/>
      <c r="L21" s="46"/>
      <c r="M21" s="46"/>
    </row>
    <row r="23" spans="1:27" x14ac:dyDescent="0.25">
      <c r="A23" s="23" t="str">
        <f>HYPERLINK("#'Factor List'!A1", "Back to Factor List")</f>
        <v>Back to Factor List</v>
      </c>
      <c r="B23" s="23" t="str">
        <f>HYPERLINK("#'Assumptions'!A1", "Assumptions")</f>
        <v>Assumptions</v>
      </c>
    </row>
    <row r="26" spans="1:27" s="55" customFormat="1" ht="13" x14ac:dyDescent="0.25">
      <c r="A26" s="56" t="s">
        <v>263</v>
      </c>
      <c r="B26" s="54">
        <v>30</v>
      </c>
      <c r="C26" s="54">
        <v>31</v>
      </c>
      <c r="D26" s="54">
        <v>32</v>
      </c>
      <c r="E26" s="54">
        <v>33</v>
      </c>
      <c r="F26" s="54">
        <v>34</v>
      </c>
      <c r="G26" s="54">
        <v>35</v>
      </c>
      <c r="H26" s="54">
        <v>36</v>
      </c>
      <c r="I26" s="54">
        <v>37</v>
      </c>
      <c r="J26" s="54">
        <v>38</v>
      </c>
      <c r="K26" s="54">
        <v>39</v>
      </c>
      <c r="L26" s="54">
        <v>40</v>
      </c>
      <c r="M26" s="54">
        <v>41</v>
      </c>
      <c r="N26" s="54">
        <v>42</v>
      </c>
      <c r="O26" s="54">
        <v>43</v>
      </c>
      <c r="P26" s="54">
        <v>44</v>
      </c>
      <c r="Q26" s="54">
        <v>45</v>
      </c>
      <c r="R26" s="54">
        <v>46</v>
      </c>
      <c r="S26" s="54">
        <v>47</v>
      </c>
      <c r="T26" s="54">
        <v>48</v>
      </c>
      <c r="U26" s="54">
        <v>49</v>
      </c>
      <c r="V26" s="54">
        <v>50</v>
      </c>
      <c r="W26" s="54">
        <v>51</v>
      </c>
      <c r="X26" s="54">
        <v>52</v>
      </c>
      <c r="Y26" s="54">
        <v>53</v>
      </c>
      <c r="Z26" s="54">
        <v>54</v>
      </c>
      <c r="AA26" s="54">
        <v>55</v>
      </c>
    </row>
    <row r="27" spans="1:27" x14ac:dyDescent="0.25">
      <c r="A27" s="43">
        <v>22</v>
      </c>
      <c r="B27" s="45">
        <v>8.39</v>
      </c>
      <c r="C27" s="45">
        <v>7.74</v>
      </c>
      <c r="D27" s="45">
        <v>7.16</v>
      </c>
      <c r="E27" s="45">
        <v>6.64</v>
      </c>
      <c r="F27" s="45">
        <v>6.16</v>
      </c>
      <c r="G27" s="45">
        <v>5.72</v>
      </c>
      <c r="H27" s="45">
        <v>5.33</v>
      </c>
      <c r="I27" s="45">
        <v>4.97</v>
      </c>
      <c r="J27" s="45">
        <v>4.6399999999999997</v>
      </c>
      <c r="K27" s="45">
        <v>4.33</v>
      </c>
      <c r="L27" s="45">
        <v>4.05</v>
      </c>
      <c r="M27" s="45">
        <v>3.8</v>
      </c>
      <c r="N27" s="45">
        <v>3.56</v>
      </c>
      <c r="O27" s="45">
        <v>3.34</v>
      </c>
      <c r="P27" s="45">
        <v>3.13</v>
      </c>
      <c r="Q27" s="45">
        <v>2.94</v>
      </c>
      <c r="R27" s="45">
        <v>2.77</v>
      </c>
      <c r="S27" s="45">
        <v>2.6</v>
      </c>
      <c r="T27" s="45">
        <v>2.4500000000000002</v>
      </c>
      <c r="U27" s="45">
        <v>2.31</v>
      </c>
      <c r="V27" s="45">
        <v>2.17</v>
      </c>
      <c r="W27" s="45">
        <v>2.0499999999999998</v>
      </c>
      <c r="X27" s="45">
        <v>1.93</v>
      </c>
      <c r="Y27" s="45">
        <v>1.82</v>
      </c>
      <c r="Z27" s="45">
        <v>1.71</v>
      </c>
      <c r="AA27" s="45">
        <v>1.61</v>
      </c>
    </row>
    <row r="28" spans="1:27" x14ac:dyDescent="0.25">
      <c r="A28" s="43">
        <v>23</v>
      </c>
      <c r="B28" s="45">
        <v>8.8699999999999992</v>
      </c>
      <c r="C28" s="45">
        <v>8.17</v>
      </c>
      <c r="D28" s="45">
        <v>7.54</v>
      </c>
      <c r="E28" s="45">
        <v>6.97</v>
      </c>
      <c r="F28" s="45">
        <v>6.46</v>
      </c>
      <c r="G28" s="45">
        <v>5.99</v>
      </c>
      <c r="H28" s="45">
        <v>5.57</v>
      </c>
      <c r="I28" s="45">
        <v>5.18</v>
      </c>
      <c r="J28" s="45">
        <v>4.83</v>
      </c>
      <c r="K28" s="45">
        <v>4.5</v>
      </c>
      <c r="L28" s="45">
        <v>4.21</v>
      </c>
      <c r="M28" s="45">
        <v>3.93</v>
      </c>
      <c r="N28" s="45">
        <v>3.68</v>
      </c>
      <c r="O28" s="45">
        <v>3.45</v>
      </c>
      <c r="P28" s="45">
        <v>3.23</v>
      </c>
      <c r="Q28" s="45">
        <v>3.04</v>
      </c>
      <c r="R28" s="45">
        <v>2.85</v>
      </c>
      <c r="S28" s="45">
        <v>2.68</v>
      </c>
      <c r="T28" s="45">
        <v>2.52</v>
      </c>
      <c r="U28" s="45">
        <v>2.37</v>
      </c>
      <c r="V28" s="45">
        <v>2.23</v>
      </c>
      <c r="W28" s="45">
        <v>2.1</v>
      </c>
      <c r="X28" s="45">
        <v>1.97</v>
      </c>
      <c r="Y28" s="45">
        <v>1.86</v>
      </c>
      <c r="Z28" s="45">
        <v>1.75</v>
      </c>
      <c r="AA28" s="45">
        <v>1.65</v>
      </c>
    </row>
    <row r="29" spans="1:27" x14ac:dyDescent="0.25">
      <c r="A29" s="43">
        <v>24</v>
      </c>
      <c r="B29" s="45">
        <v>9.4</v>
      </c>
      <c r="C29" s="45">
        <v>8.64</v>
      </c>
      <c r="D29" s="45">
        <v>7.95</v>
      </c>
      <c r="E29" s="45">
        <v>7.34</v>
      </c>
      <c r="F29" s="45">
        <v>6.78</v>
      </c>
      <c r="G29" s="45">
        <v>6.28</v>
      </c>
      <c r="H29" s="45">
        <v>5.82</v>
      </c>
      <c r="I29" s="45">
        <v>5.41</v>
      </c>
      <c r="J29" s="45">
        <v>5.03</v>
      </c>
      <c r="K29" s="45">
        <v>4.6900000000000004</v>
      </c>
      <c r="L29" s="45">
        <v>4.37</v>
      </c>
      <c r="M29" s="45">
        <v>4.08</v>
      </c>
      <c r="N29" s="45">
        <v>3.82</v>
      </c>
      <c r="O29" s="45">
        <v>3.57</v>
      </c>
      <c r="P29" s="45">
        <v>3.34</v>
      </c>
      <c r="Q29" s="45">
        <v>3.13</v>
      </c>
      <c r="R29" s="45">
        <v>2.94</v>
      </c>
      <c r="S29" s="45">
        <v>2.76</v>
      </c>
      <c r="T29" s="45">
        <v>2.59</v>
      </c>
      <c r="U29" s="45">
        <v>2.4300000000000002</v>
      </c>
      <c r="V29" s="45">
        <v>2.29</v>
      </c>
      <c r="W29" s="45">
        <v>2.15</v>
      </c>
      <c r="X29" s="45">
        <v>2.02</v>
      </c>
      <c r="Y29" s="45">
        <v>1.9</v>
      </c>
      <c r="Z29" s="45">
        <v>1.79</v>
      </c>
      <c r="AA29" s="45">
        <v>1.68</v>
      </c>
    </row>
    <row r="30" spans="1:27" x14ac:dyDescent="0.25">
      <c r="A30" s="43">
        <v>25</v>
      </c>
      <c r="B30" s="45">
        <v>9.99</v>
      </c>
      <c r="C30" s="45">
        <v>9.16</v>
      </c>
      <c r="D30" s="45">
        <v>8.41</v>
      </c>
      <c r="E30" s="45">
        <v>7.74</v>
      </c>
      <c r="F30" s="45">
        <v>7.14</v>
      </c>
      <c r="G30" s="45">
        <v>6.6</v>
      </c>
      <c r="H30" s="45">
        <v>6.11</v>
      </c>
      <c r="I30" s="45">
        <v>5.66</v>
      </c>
      <c r="J30" s="45">
        <v>5.26</v>
      </c>
      <c r="K30" s="45">
        <v>4.8899999999999997</v>
      </c>
      <c r="L30" s="45">
        <v>4.55</v>
      </c>
      <c r="M30" s="45">
        <v>4.24</v>
      </c>
      <c r="N30" s="45">
        <v>3.96</v>
      </c>
      <c r="O30" s="45">
        <v>3.7</v>
      </c>
      <c r="P30" s="45">
        <v>3.46</v>
      </c>
      <c r="Q30" s="45">
        <v>3.24</v>
      </c>
      <c r="R30" s="45">
        <v>3.03</v>
      </c>
      <c r="S30" s="45">
        <v>2.84</v>
      </c>
      <c r="T30" s="45">
        <v>2.67</v>
      </c>
      <c r="U30" s="45">
        <v>2.5</v>
      </c>
      <c r="V30" s="45">
        <v>2.35</v>
      </c>
      <c r="W30" s="45">
        <v>2.21</v>
      </c>
      <c r="X30" s="45">
        <v>2.08</v>
      </c>
      <c r="Y30" s="45">
        <v>1.95</v>
      </c>
      <c r="Z30" s="45">
        <v>1.83</v>
      </c>
      <c r="AA30" s="45">
        <v>1.72</v>
      </c>
    </row>
    <row r="31" spans="1:27" x14ac:dyDescent="0.25">
      <c r="A31" s="43">
        <v>26</v>
      </c>
      <c r="B31" s="45">
        <v>10.63</v>
      </c>
      <c r="C31" s="45">
        <v>9.73</v>
      </c>
      <c r="D31" s="45">
        <v>8.92</v>
      </c>
      <c r="E31" s="45">
        <v>8.19</v>
      </c>
      <c r="F31" s="45">
        <v>7.53</v>
      </c>
      <c r="G31" s="45">
        <v>6.95</v>
      </c>
      <c r="H31" s="45">
        <v>6.42</v>
      </c>
      <c r="I31" s="45">
        <v>5.94</v>
      </c>
      <c r="J31" s="45">
        <v>5.5</v>
      </c>
      <c r="K31" s="45">
        <v>5.1100000000000003</v>
      </c>
      <c r="L31" s="45">
        <v>4.75</v>
      </c>
      <c r="M31" s="45">
        <v>4.42</v>
      </c>
      <c r="N31" s="45">
        <v>4.12</v>
      </c>
      <c r="O31" s="45">
        <v>3.84</v>
      </c>
      <c r="P31" s="45">
        <v>3.59</v>
      </c>
      <c r="Q31" s="45">
        <v>3.35</v>
      </c>
      <c r="R31" s="45">
        <v>3.14</v>
      </c>
      <c r="S31" s="45">
        <v>2.94</v>
      </c>
      <c r="T31" s="45">
        <v>2.75</v>
      </c>
      <c r="U31" s="45">
        <v>2.58</v>
      </c>
      <c r="V31" s="45">
        <v>2.42</v>
      </c>
      <c r="W31" s="45">
        <v>2.27</v>
      </c>
      <c r="X31" s="45">
        <v>2.13</v>
      </c>
      <c r="Y31" s="45">
        <v>2</v>
      </c>
      <c r="Z31" s="45">
        <v>1.88</v>
      </c>
      <c r="AA31" s="45">
        <v>1.77</v>
      </c>
    </row>
    <row r="32" spans="1:27" x14ac:dyDescent="0.25">
      <c r="A32" s="43">
        <v>27</v>
      </c>
      <c r="B32" s="45">
        <v>11.35</v>
      </c>
      <c r="C32" s="45">
        <v>10.36</v>
      </c>
      <c r="D32" s="45">
        <v>9.4700000000000006</v>
      </c>
      <c r="E32" s="45">
        <v>8.68</v>
      </c>
      <c r="F32" s="45">
        <v>7.97</v>
      </c>
      <c r="G32" s="45">
        <v>7.33</v>
      </c>
      <c r="H32" s="45">
        <v>6.76</v>
      </c>
      <c r="I32" s="45">
        <v>6.24</v>
      </c>
      <c r="J32" s="45">
        <v>5.77</v>
      </c>
      <c r="K32" s="45">
        <v>5.34</v>
      </c>
      <c r="L32" s="45">
        <v>4.96</v>
      </c>
      <c r="M32" s="45">
        <v>4.6100000000000003</v>
      </c>
      <c r="N32" s="45">
        <v>4.29</v>
      </c>
      <c r="O32" s="45">
        <v>3.99</v>
      </c>
      <c r="P32" s="45">
        <v>3.72</v>
      </c>
      <c r="Q32" s="45">
        <v>3.47</v>
      </c>
      <c r="R32" s="45">
        <v>3.25</v>
      </c>
      <c r="S32" s="45">
        <v>3.04</v>
      </c>
      <c r="T32" s="45">
        <v>2.84</v>
      </c>
      <c r="U32" s="45">
        <v>2.66</v>
      </c>
      <c r="V32" s="45">
        <v>2.4900000000000002</v>
      </c>
      <c r="W32" s="45">
        <v>2.34</v>
      </c>
      <c r="X32" s="45">
        <v>2.19</v>
      </c>
      <c r="Y32" s="45">
        <v>2.06</v>
      </c>
      <c r="Z32" s="45">
        <v>1.93</v>
      </c>
      <c r="AA32" s="45">
        <v>1.81</v>
      </c>
    </row>
    <row r="33" spans="1:27" x14ac:dyDescent="0.25">
      <c r="A33" s="43">
        <v>28</v>
      </c>
      <c r="B33" s="45">
        <v>12.15</v>
      </c>
      <c r="C33" s="45">
        <v>11.06</v>
      </c>
      <c r="D33" s="45">
        <v>10.09</v>
      </c>
      <c r="E33" s="45">
        <v>9.2200000000000006</v>
      </c>
      <c r="F33" s="45">
        <v>8.4499999999999993</v>
      </c>
      <c r="G33" s="45">
        <v>7.75</v>
      </c>
      <c r="H33" s="45">
        <v>7.13</v>
      </c>
      <c r="I33" s="45">
        <v>6.57</v>
      </c>
      <c r="J33" s="45">
        <v>6.06</v>
      </c>
      <c r="K33" s="45">
        <v>5.61</v>
      </c>
      <c r="L33" s="45">
        <v>5.19</v>
      </c>
      <c r="M33" s="45">
        <v>4.8099999999999996</v>
      </c>
      <c r="N33" s="45">
        <v>4.47</v>
      </c>
      <c r="O33" s="45">
        <v>4.16</v>
      </c>
      <c r="P33" s="45">
        <v>3.87</v>
      </c>
      <c r="Q33" s="45">
        <v>3.61</v>
      </c>
      <c r="R33" s="45">
        <v>3.36</v>
      </c>
      <c r="S33" s="45">
        <v>3.14</v>
      </c>
      <c r="T33" s="45">
        <v>2.94</v>
      </c>
      <c r="U33" s="45">
        <v>2.75</v>
      </c>
      <c r="V33" s="45">
        <v>2.57</v>
      </c>
      <c r="W33" s="45">
        <v>2.41</v>
      </c>
      <c r="X33" s="45">
        <v>2.25</v>
      </c>
      <c r="Y33" s="45">
        <v>2.11</v>
      </c>
      <c r="Z33" s="45">
        <v>1.98</v>
      </c>
      <c r="AA33" s="45">
        <v>1.86</v>
      </c>
    </row>
    <row r="34" spans="1:27" x14ac:dyDescent="0.25">
      <c r="A34" s="43">
        <v>29</v>
      </c>
      <c r="B34" s="45">
        <v>13.03</v>
      </c>
      <c r="C34" s="45">
        <v>11.84</v>
      </c>
      <c r="D34" s="45">
        <v>10.78</v>
      </c>
      <c r="E34" s="45">
        <v>9.83</v>
      </c>
      <c r="F34" s="45">
        <v>8.98</v>
      </c>
      <c r="G34" s="45">
        <v>8.2200000000000006</v>
      </c>
      <c r="H34" s="45">
        <v>7.54</v>
      </c>
      <c r="I34" s="45">
        <v>6.94</v>
      </c>
      <c r="J34" s="45">
        <v>6.39</v>
      </c>
      <c r="K34" s="45">
        <v>5.89</v>
      </c>
      <c r="L34" s="45">
        <v>5.44</v>
      </c>
      <c r="M34" s="45">
        <v>5.04</v>
      </c>
      <c r="N34" s="45">
        <v>4.67</v>
      </c>
      <c r="O34" s="45">
        <v>4.34</v>
      </c>
      <c r="P34" s="45">
        <v>4.03</v>
      </c>
      <c r="Q34" s="45">
        <v>3.75</v>
      </c>
      <c r="R34" s="45">
        <v>3.49</v>
      </c>
      <c r="S34" s="45">
        <v>3.26</v>
      </c>
      <c r="T34" s="45">
        <v>3.04</v>
      </c>
      <c r="U34" s="45">
        <v>2.84</v>
      </c>
      <c r="V34" s="45">
        <v>2.65</v>
      </c>
      <c r="W34" s="45">
        <v>2.48</v>
      </c>
      <c r="X34" s="45">
        <v>2.3199999999999998</v>
      </c>
      <c r="Y34" s="45">
        <v>2.17</v>
      </c>
      <c r="Z34" s="45">
        <v>2.04</v>
      </c>
      <c r="AA34" s="45">
        <v>1.91</v>
      </c>
    </row>
    <row r="35" spans="1:27" x14ac:dyDescent="0.25">
      <c r="A35" s="43">
        <v>30</v>
      </c>
      <c r="B35" s="45">
        <v>14.01</v>
      </c>
      <c r="C35" s="45">
        <v>12.7</v>
      </c>
      <c r="D35" s="45">
        <v>11.53</v>
      </c>
      <c r="E35" s="45">
        <v>10.49</v>
      </c>
      <c r="F35" s="45">
        <v>9.57</v>
      </c>
      <c r="G35" s="45">
        <v>8.74</v>
      </c>
      <c r="H35" s="45">
        <v>8</v>
      </c>
      <c r="I35" s="45">
        <v>7.34</v>
      </c>
      <c r="J35" s="45">
        <v>6.74</v>
      </c>
      <c r="K35" s="45">
        <v>6.21</v>
      </c>
      <c r="L35" s="45">
        <v>5.72</v>
      </c>
      <c r="M35" s="45">
        <v>5.29</v>
      </c>
      <c r="N35" s="45">
        <v>4.8899999999999997</v>
      </c>
      <c r="O35" s="45">
        <v>4.53</v>
      </c>
      <c r="P35" s="45">
        <v>4.2</v>
      </c>
      <c r="Q35" s="45">
        <v>3.91</v>
      </c>
      <c r="R35" s="45">
        <v>3.63</v>
      </c>
      <c r="S35" s="45">
        <v>3.38</v>
      </c>
      <c r="T35" s="45">
        <v>3.15</v>
      </c>
      <c r="U35" s="45">
        <v>2.94</v>
      </c>
      <c r="V35" s="45">
        <v>2.74</v>
      </c>
      <c r="W35" s="45">
        <v>2.56</v>
      </c>
      <c r="X35" s="45">
        <v>2.4</v>
      </c>
      <c r="Y35" s="45">
        <v>2.2400000000000002</v>
      </c>
      <c r="Z35" s="45">
        <v>2.1</v>
      </c>
      <c r="AA35" s="45">
        <v>1.96</v>
      </c>
    </row>
    <row r="36" spans="1:27" x14ac:dyDescent="0.25">
      <c r="A36" s="43">
        <v>31</v>
      </c>
      <c r="B36" s="45">
        <v>15.1</v>
      </c>
      <c r="C36" s="45">
        <v>13.66</v>
      </c>
      <c r="D36" s="45">
        <v>12.37</v>
      </c>
      <c r="E36" s="45">
        <v>11.23</v>
      </c>
      <c r="F36" s="45">
        <v>10.220000000000001</v>
      </c>
      <c r="G36" s="45">
        <v>9.31</v>
      </c>
      <c r="H36" s="45">
        <v>8.5</v>
      </c>
      <c r="I36" s="45">
        <v>7.78</v>
      </c>
      <c r="J36" s="45">
        <v>7.13</v>
      </c>
      <c r="K36" s="45">
        <v>6.55</v>
      </c>
      <c r="L36" s="45">
        <v>6.03</v>
      </c>
      <c r="M36" s="45">
        <v>5.56</v>
      </c>
      <c r="N36" s="45">
        <v>5.13</v>
      </c>
      <c r="O36" s="45">
        <v>4.74</v>
      </c>
      <c r="P36" s="45">
        <v>4.3899999999999997</v>
      </c>
      <c r="Q36" s="45">
        <v>4.07</v>
      </c>
      <c r="R36" s="45">
        <v>3.78</v>
      </c>
      <c r="S36" s="45">
        <v>3.52</v>
      </c>
      <c r="T36" s="45">
        <v>3.27</v>
      </c>
      <c r="U36" s="45">
        <v>3.05</v>
      </c>
      <c r="V36" s="45">
        <v>2.84</v>
      </c>
      <c r="W36" s="45">
        <v>2.65</v>
      </c>
      <c r="X36" s="45">
        <v>2.4700000000000002</v>
      </c>
      <c r="Y36" s="45">
        <v>2.31</v>
      </c>
      <c r="Z36" s="45">
        <v>2.16</v>
      </c>
      <c r="AA36" s="45">
        <v>2.02</v>
      </c>
    </row>
    <row r="37" spans="1:27" x14ac:dyDescent="0.25">
      <c r="A37" s="43">
        <v>32</v>
      </c>
      <c r="B37" s="45">
        <v>16.3</v>
      </c>
      <c r="C37" s="45">
        <v>14.72</v>
      </c>
      <c r="D37" s="45">
        <v>13.31</v>
      </c>
      <c r="E37" s="45">
        <v>12.05</v>
      </c>
      <c r="F37" s="45">
        <v>10.94</v>
      </c>
      <c r="G37" s="45">
        <v>9.9499999999999993</v>
      </c>
      <c r="H37" s="45">
        <v>9.06</v>
      </c>
      <c r="I37" s="45">
        <v>8.27</v>
      </c>
      <c r="J37" s="45">
        <v>7.57</v>
      </c>
      <c r="K37" s="45">
        <v>6.93</v>
      </c>
      <c r="L37" s="45">
        <v>6.37</v>
      </c>
      <c r="M37" s="45">
        <v>5.85</v>
      </c>
      <c r="N37" s="45">
        <v>5.39</v>
      </c>
      <c r="O37" s="45">
        <v>4.9800000000000004</v>
      </c>
      <c r="P37" s="45">
        <v>4.5999999999999996</v>
      </c>
      <c r="Q37" s="45">
        <v>4.26</v>
      </c>
      <c r="R37" s="45">
        <v>3.95</v>
      </c>
      <c r="S37" s="45">
        <v>3.66</v>
      </c>
      <c r="T37" s="45">
        <v>3.4</v>
      </c>
      <c r="U37" s="45">
        <v>3.17</v>
      </c>
      <c r="V37" s="45">
        <v>2.95</v>
      </c>
      <c r="W37" s="45">
        <v>2.75</v>
      </c>
      <c r="X37" s="45">
        <v>2.56</v>
      </c>
      <c r="Y37" s="45">
        <v>2.39</v>
      </c>
      <c r="Z37" s="45">
        <v>2.23</v>
      </c>
      <c r="AA37" s="45">
        <v>2.08</v>
      </c>
    </row>
    <row r="38" spans="1:27" x14ac:dyDescent="0.25">
      <c r="A38" s="43">
        <v>33</v>
      </c>
      <c r="B38" s="45">
        <v>17.63</v>
      </c>
      <c r="C38" s="45">
        <v>15.89</v>
      </c>
      <c r="D38" s="45">
        <v>14.34</v>
      </c>
      <c r="E38" s="45">
        <v>12.97</v>
      </c>
      <c r="F38" s="45">
        <v>11.74</v>
      </c>
      <c r="G38" s="45">
        <v>10.65</v>
      </c>
      <c r="H38" s="45">
        <v>9.68</v>
      </c>
      <c r="I38" s="45">
        <v>8.82</v>
      </c>
      <c r="J38" s="45">
        <v>8.0399999999999991</v>
      </c>
      <c r="K38" s="45">
        <v>7.35</v>
      </c>
      <c r="L38" s="45">
        <v>6.74</v>
      </c>
      <c r="M38" s="45">
        <v>6.18</v>
      </c>
      <c r="N38" s="45">
        <v>5.68</v>
      </c>
      <c r="O38" s="45">
        <v>5.23</v>
      </c>
      <c r="P38" s="45">
        <v>4.83</v>
      </c>
      <c r="Q38" s="45">
        <v>4.46</v>
      </c>
      <c r="R38" s="45">
        <v>4.13</v>
      </c>
      <c r="S38" s="45">
        <v>3.82</v>
      </c>
      <c r="T38" s="45">
        <v>3.55</v>
      </c>
      <c r="U38" s="45">
        <v>3.29</v>
      </c>
      <c r="V38" s="45">
        <v>3.06</v>
      </c>
      <c r="W38" s="45">
        <v>2.85</v>
      </c>
      <c r="X38" s="45">
        <v>2.65</v>
      </c>
      <c r="Y38" s="45">
        <v>2.4700000000000002</v>
      </c>
      <c r="Z38" s="45">
        <v>2.2999999999999998</v>
      </c>
      <c r="AA38" s="45">
        <v>2.15</v>
      </c>
    </row>
    <row r="39" spans="1:27" x14ac:dyDescent="0.25">
      <c r="A39" s="43">
        <v>34</v>
      </c>
      <c r="B39" s="45">
        <v>19.100000000000001</v>
      </c>
      <c r="C39" s="45">
        <v>17.190000000000001</v>
      </c>
      <c r="D39" s="45">
        <v>15.49</v>
      </c>
      <c r="E39" s="45">
        <v>13.98</v>
      </c>
      <c r="F39" s="45">
        <v>12.63</v>
      </c>
      <c r="G39" s="45">
        <v>11.43</v>
      </c>
      <c r="H39" s="45">
        <v>10.37</v>
      </c>
      <c r="I39" s="45">
        <v>9.42</v>
      </c>
      <c r="J39" s="45">
        <v>8.58</v>
      </c>
      <c r="K39" s="45">
        <v>7.82</v>
      </c>
      <c r="L39" s="45">
        <v>7.15</v>
      </c>
      <c r="M39" s="45">
        <v>6.54</v>
      </c>
      <c r="N39" s="45">
        <v>6</v>
      </c>
      <c r="O39" s="45">
        <v>5.51</v>
      </c>
      <c r="P39" s="45">
        <v>5.08</v>
      </c>
      <c r="Q39" s="45">
        <v>4.68</v>
      </c>
      <c r="R39" s="45">
        <v>4.32</v>
      </c>
      <c r="S39" s="45">
        <v>4</v>
      </c>
      <c r="T39" s="45">
        <v>3.7</v>
      </c>
      <c r="U39" s="45">
        <v>3.43</v>
      </c>
      <c r="V39" s="45">
        <v>3.18</v>
      </c>
      <c r="W39" s="45">
        <v>2.96</v>
      </c>
      <c r="X39" s="45">
        <v>2.75</v>
      </c>
      <c r="Y39" s="45">
        <v>2.56</v>
      </c>
      <c r="Z39" s="45">
        <v>2.38</v>
      </c>
      <c r="AA39" s="45">
        <v>2.2200000000000002</v>
      </c>
    </row>
    <row r="40" spans="1:27" x14ac:dyDescent="0.25">
      <c r="A40" s="43">
        <v>35</v>
      </c>
      <c r="B40" s="45">
        <v>20.72</v>
      </c>
      <c r="C40" s="45">
        <v>18.63</v>
      </c>
      <c r="D40" s="45">
        <v>16.760000000000002</v>
      </c>
      <c r="E40" s="45">
        <v>15.1</v>
      </c>
      <c r="F40" s="45">
        <v>13.62</v>
      </c>
      <c r="G40" s="45">
        <v>12.3</v>
      </c>
      <c r="H40" s="45">
        <v>11.13</v>
      </c>
      <c r="I40" s="45">
        <v>10.09</v>
      </c>
      <c r="J40" s="45">
        <v>9.16</v>
      </c>
      <c r="K40" s="45">
        <v>8.34</v>
      </c>
      <c r="L40" s="45">
        <v>7.6</v>
      </c>
      <c r="M40" s="45">
        <v>6.94</v>
      </c>
      <c r="N40" s="45">
        <v>6.35</v>
      </c>
      <c r="O40" s="45">
        <v>5.82</v>
      </c>
      <c r="P40" s="45">
        <v>5.35</v>
      </c>
      <c r="Q40" s="45">
        <v>4.92</v>
      </c>
      <c r="R40" s="45">
        <v>4.53</v>
      </c>
      <c r="S40" s="45">
        <v>4.1900000000000004</v>
      </c>
      <c r="T40" s="45">
        <v>3.87</v>
      </c>
      <c r="U40" s="45">
        <v>3.58</v>
      </c>
      <c r="V40" s="45">
        <v>3.32</v>
      </c>
      <c r="W40" s="45">
        <v>3.08</v>
      </c>
      <c r="X40" s="45">
        <v>2.85</v>
      </c>
      <c r="Y40" s="45">
        <v>2.65</v>
      </c>
      <c r="Z40" s="45">
        <v>2.4700000000000002</v>
      </c>
      <c r="AA40" s="45">
        <v>2.29</v>
      </c>
    </row>
    <row r="41" spans="1:27" x14ac:dyDescent="0.25">
      <c r="A41" s="43">
        <v>36</v>
      </c>
      <c r="B41" s="45">
        <v>22.51</v>
      </c>
      <c r="C41" s="45">
        <v>20.22</v>
      </c>
      <c r="D41" s="45">
        <v>18.170000000000002</v>
      </c>
      <c r="E41" s="45">
        <v>16.34</v>
      </c>
      <c r="F41" s="45">
        <v>14.71</v>
      </c>
      <c r="G41" s="45">
        <v>13.26</v>
      </c>
      <c r="H41" s="45">
        <v>11.98</v>
      </c>
      <c r="I41" s="45">
        <v>10.83</v>
      </c>
      <c r="J41" s="45">
        <v>9.82</v>
      </c>
      <c r="K41" s="45">
        <v>8.91</v>
      </c>
      <c r="L41" s="45">
        <v>8.1</v>
      </c>
      <c r="M41" s="45">
        <v>7.38</v>
      </c>
      <c r="N41" s="45">
        <v>6.74</v>
      </c>
      <c r="O41" s="45">
        <v>6.17</v>
      </c>
      <c r="P41" s="45">
        <v>5.65</v>
      </c>
      <c r="Q41" s="45">
        <v>5.19</v>
      </c>
      <c r="R41" s="45">
        <v>4.7699999999999996</v>
      </c>
      <c r="S41" s="45">
        <v>4.3899999999999997</v>
      </c>
      <c r="T41" s="45">
        <v>4.05</v>
      </c>
      <c r="U41" s="45">
        <v>3.74</v>
      </c>
      <c r="V41" s="45">
        <v>3.46</v>
      </c>
      <c r="W41" s="45">
        <v>3.2</v>
      </c>
      <c r="X41" s="45">
        <v>2.97</v>
      </c>
      <c r="Y41" s="45">
        <v>2.75</v>
      </c>
      <c r="Z41" s="45">
        <v>2.56</v>
      </c>
      <c r="AA41" s="45">
        <v>2.38</v>
      </c>
    </row>
    <row r="42" spans="1:27" x14ac:dyDescent="0.25">
      <c r="A42" s="43">
        <v>37</v>
      </c>
      <c r="B42" s="45">
        <v>24.48</v>
      </c>
      <c r="C42" s="45">
        <v>21.97</v>
      </c>
      <c r="D42" s="45">
        <v>19.72</v>
      </c>
      <c r="E42" s="45">
        <v>17.72</v>
      </c>
      <c r="F42" s="45">
        <v>15.93</v>
      </c>
      <c r="G42" s="45">
        <v>14.33</v>
      </c>
      <c r="H42" s="45">
        <v>12.92</v>
      </c>
      <c r="I42" s="45">
        <v>11.66</v>
      </c>
      <c r="J42" s="45">
        <v>10.54</v>
      </c>
      <c r="K42" s="45">
        <v>9.5500000000000007</v>
      </c>
      <c r="L42" s="45">
        <v>8.66</v>
      </c>
      <c r="M42" s="45">
        <v>7.87</v>
      </c>
      <c r="N42" s="45">
        <v>7.17</v>
      </c>
      <c r="O42" s="45">
        <v>6.54</v>
      </c>
      <c r="P42" s="45">
        <v>5.98</v>
      </c>
      <c r="Q42" s="45">
        <v>5.48</v>
      </c>
      <c r="R42" s="45">
        <v>5.03</v>
      </c>
      <c r="S42" s="45">
        <v>4.62</v>
      </c>
      <c r="T42" s="45">
        <v>4.25</v>
      </c>
      <c r="U42" s="45">
        <v>3.92</v>
      </c>
      <c r="V42" s="45">
        <v>3.62</v>
      </c>
      <c r="W42" s="45">
        <v>3.34</v>
      </c>
      <c r="X42" s="45">
        <v>3.09</v>
      </c>
      <c r="Y42" s="45">
        <v>2.87</v>
      </c>
      <c r="Z42" s="45">
        <v>2.66</v>
      </c>
      <c r="AA42" s="45">
        <v>2.46</v>
      </c>
    </row>
    <row r="43" spans="1:27" x14ac:dyDescent="0.25">
      <c r="A43" s="43">
        <v>38</v>
      </c>
      <c r="B43" s="45">
        <v>26.64</v>
      </c>
      <c r="C43" s="45">
        <v>23.9</v>
      </c>
      <c r="D43" s="45">
        <v>21.44</v>
      </c>
      <c r="E43" s="45">
        <v>19.239999999999998</v>
      </c>
      <c r="F43" s="45">
        <v>17.27</v>
      </c>
      <c r="G43" s="45">
        <v>15.52</v>
      </c>
      <c r="H43" s="45">
        <v>13.96</v>
      </c>
      <c r="I43" s="45">
        <v>12.58</v>
      </c>
      <c r="J43" s="45">
        <v>11.35</v>
      </c>
      <c r="K43" s="45">
        <v>10.25</v>
      </c>
      <c r="L43" s="45">
        <v>9.2799999999999994</v>
      </c>
      <c r="M43" s="45">
        <v>8.42</v>
      </c>
      <c r="N43" s="45">
        <v>7.65</v>
      </c>
      <c r="O43" s="45">
        <v>6.96</v>
      </c>
      <c r="P43" s="45">
        <v>6.35</v>
      </c>
      <c r="Q43" s="45">
        <v>5.8</v>
      </c>
      <c r="R43" s="45">
        <v>5.31</v>
      </c>
      <c r="S43" s="45">
        <v>4.87</v>
      </c>
      <c r="T43" s="45">
        <v>4.47</v>
      </c>
      <c r="U43" s="45">
        <v>4.12</v>
      </c>
      <c r="V43" s="45">
        <v>3.79</v>
      </c>
      <c r="W43" s="45">
        <v>3.5</v>
      </c>
      <c r="X43" s="45">
        <v>3.23</v>
      </c>
      <c r="Y43" s="45">
        <v>2.99</v>
      </c>
      <c r="Z43" s="45">
        <v>2.76</v>
      </c>
      <c r="AA43" s="45">
        <v>2.56</v>
      </c>
    </row>
    <row r="44" spans="1:27" x14ac:dyDescent="0.25">
      <c r="A44" s="43">
        <v>39</v>
      </c>
      <c r="B44" s="45">
        <v>28.88</v>
      </c>
      <c r="C44" s="45">
        <v>26.01</v>
      </c>
      <c r="D44" s="45">
        <v>23.33</v>
      </c>
      <c r="E44" s="45">
        <v>20.92</v>
      </c>
      <c r="F44" s="45">
        <v>18.760000000000002</v>
      </c>
      <c r="G44" s="45">
        <v>16.84</v>
      </c>
      <c r="H44" s="45">
        <v>15.12</v>
      </c>
      <c r="I44" s="45">
        <v>13.6</v>
      </c>
      <c r="J44" s="45">
        <v>12.25</v>
      </c>
      <c r="K44" s="45">
        <v>11.04</v>
      </c>
      <c r="L44" s="45">
        <v>9.9700000000000006</v>
      </c>
      <c r="M44" s="45">
        <v>9.02</v>
      </c>
      <c r="N44" s="45">
        <v>8.18</v>
      </c>
      <c r="O44" s="45">
        <v>7.43</v>
      </c>
      <c r="P44" s="45">
        <v>6.76</v>
      </c>
      <c r="Q44" s="45">
        <v>6.16</v>
      </c>
      <c r="R44" s="45">
        <v>5.63</v>
      </c>
      <c r="S44" s="45">
        <v>5.15</v>
      </c>
      <c r="T44" s="45">
        <v>4.72</v>
      </c>
      <c r="U44" s="45">
        <v>4.33</v>
      </c>
      <c r="V44" s="45">
        <v>3.98</v>
      </c>
      <c r="W44" s="45">
        <v>3.67</v>
      </c>
      <c r="X44" s="45">
        <v>3.38</v>
      </c>
      <c r="Y44" s="45">
        <v>3.12</v>
      </c>
      <c r="Z44" s="45">
        <v>2.88</v>
      </c>
      <c r="AA44" s="45">
        <v>2.66</v>
      </c>
    </row>
    <row r="45" spans="1:27" x14ac:dyDescent="0.25">
      <c r="A45" s="43">
        <v>40</v>
      </c>
      <c r="B45" s="45">
        <v>30</v>
      </c>
      <c r="C45" s="45">
        <v>28.33</v>
      </c>
      <c r="D45" s="45">
        <v>25.41</v>
      </c>
      <c r="E45" s="45">
        <v>22.77</v>
      </c>
      <c r="F45" s="45">
        <v>20.41</v>
      </c>
      <c r="G45" s="45">
        <v>18.29</v>
      </c>
      <c r="H45" s="45">
        <v>16.41</v>
      </c>
      <c r="I45" s="45">
        <v>14.73</v>
      </c>
      <c r="J45" s="45">
        <v>13.24</v>
      </c>
      <c r="K45" s="45">
        <v>11.92</v>
      </c>
      <c r="L45" s="45">
        <v>10.74</v>
      </c>
      <c r="M45" s="45">
        <v>9.69</v>
      </c>
      <c r="N45" s="45">
        <v>8.77</v>
      </c>
      <c r="O45" s="45">
        <v>7.94</v>
      </c>
      <c r="P45" s="45">
        <v>7.21</v>
      </c>
      <c r="Q45" s="45">
        <v>6.55</v>
      </c>
      <c r="R45" s="45">
        <v>5.97</v>
      </c>
      <c r="S45" s="45">
        <v>5.45</v>
      </c>
      <c r="T45" s="45">
        <v>4.9800000000000004</v>
      </c>
      <c r="U45" s="45">
        <v>4.57</v>
      </c>
      <c r="V45" s="45">
        <v>4.1900000000000004</v>
      </c>
      <c r="W45" s="45">
        <v>3.85</v>
      </c>
      <c r="X45" s="45">
        <v>3.54</v>
      </c>
      <c r="Y45" s="45">
        <v>3.26</v>
      </c>
      <c r="Z45" s="45">
        <v>3.01</v>
      </c>
      <c r="AA45" s="45">
        <v>2.78</v>
      </c>
    </row>
    <row r="46" spans="1:27" x14ac:dyDescent="0.25">
      <c r="A46" s="43">
        <v>41</v>
      </c>
      <c r="B46" s="45">
        <v>30</v>
      </c>
      <c r="C46" s="45">
        <v>29.77</v>
      </c>
      <c r="D46" s="45">
        <v>27.68</v>
      </c>
      <c r="E46" s="45">
        <v>24.81</v>
      </c>
      <c r="F46" s="45">
        <v>22.22</v>
      </c>
      <c r="G46" s="45">
        <v>19.91</v>
      </c>
      <c r="H46" s="45">
        <v>17.84</v>
      </c>
      <c r="I46" s="45">
        <v>15.99</v>
      </c>
      <c r="J46" s="45">
        <v>14.35</v>
      </c>
      <c r="K46" s="45">
        <v>12.89</v>
      </c>
      <c r="L46" s="45">
        <v>11.59</v>
      </c>
      <c r="M46" s="45">
        <v>10.44</v>
      </c>
      <c r="N46" s="45">
        <v>9.42</v>
      </c>
      <c r="O46" s="45">
        <v>8.51</v>
      </c>
      <c r="P46" s="45">
        <v>7.71</v>
      </c>
      <c r="Q46" s="45">
        <v>6.99</v>
      </c>
      <c r="R46" s="45">
        <v>6.36</v>
      </c>
      <c r="S46" s="45">
        <v>5.79</v>
      </c>
      <c r="T46" s="45">
        <v>5.28</v>
      </c>
      <c r="U46" s="45">
        <v>4.83</v>
      </c>
      <c r="V46" s="45">
        <v>4.42</v>
      </c>
      <c r="W46" s="45">
        <v>4.05</v>
      </c>
      <c r="X46" s="45">
        <v>3.72</v>
      </c>
      <c r="Y46" s="45">
        <v>3.42</v>
      </c>
      <c r="Z46" s="45">
        <v>3.15</v>
      </c>
      <c r="AA46" s="45">
        <v>2.9</v>
      </c>
    </row>
    <row r="47" spans="1:27" x14ac:dyDescent="0.25">
      <c r="A47" s="43">
        <v>42</v>
      </c>
      <c r="B47" s="45">
        <v>30</v>
      </c>
      <c r="C47" s="45">
        <v>30</v>
      </c>
      <c r="D47" s="45">
        <v>29.44</v>
      </c>
      <c r="E47" s="45">
        <v>27.04</v>
      </c>
      <c r="F47" s="45">
        <v>24.22</v>
      </c>
      <c r="G47" s="45">
        <v>21.68</v>
      </c>
      <c r="H47" s="45">
        <v>19.41</v>
      </c>
      <c r="I47" s="45">
        <v>17.39</v>
      </c>
      <c r="J47" s="45">
        <v>15.58</v>
      </c>
      <c r="K47" s="45">
        <v>13.97</v>
      </c>
      <c r="L47" s="45">
        <v>12.54</v>
      </c>
      <c r="M47" s="45">
        <v>11.27</v>
      </c>
      <c r="N47" s="45">
        <v>10.15</v>
      </c>
      <c r="O47" s="45">
        <v>9.15</v>
      </c>
      <c r="P47" s="45">
        <v>8.27</v>
      </c>
      <c r="Q47" s="45">
        <v>7.48</v>
      </c>
      <c r="R47" s="45">
        <v>6.78</v>
      </c>
      <c r="S47" s="45">
        <v>6.16</v>
      </c>
      <c r="T47" s="45">
        <v>5.61</v>
      </c>
      <c r="U47" s="45">
        <v>5.1100000000000003</v>
      </c>
      <c r="V47" s="45">
        <v>4.67</v>
      </c>
      <c r="W47" s="45">
        <v>4.2699999999999996</v>
      </c>
      <c r="X47" s="45">
        <v>3.91</v>
      </c>
      <c r="Y47" s="45">
        <v>3.59</v>
      </c>
      <c r="Z47" s="45">
        <v>3.3</v>
      </c>
      <c r="AA47" s="45">
        <v>3.03</v>
      </c>
    </row>
    <row r="48" spans="1:27" x14ac:dyDescent="0.25">
      <c r="A48" s="43">
        <v>43</v>
      </c>
      <c r="B48" s="45">
        <v>30</v>
      </c>
      <c r="C48" s="45">
        <v>30</v>
      </c>
      <c r="D48" s="45">
        <v>30</v>
      </c>
      <c r="E48" s="45">
        <v>29.11</v>
      </c>
      <c r="F48" s="45">
        <v>26.41</v>
      </c>
      <c r="G48" s="45">
        <v>23.64</v>
      </c>
      <c r="H48" s="45">
        <v>21.16</v>
      </c>
      <c r="I48" s="45">
        <v>18.93</v>
      </c>
      <c r="J48" s="45">
        <v>16.940000000000001</v>
      </c>
      <c r="K48" s="45">
        <v>15.17</v>
      </c>
      <c r="L48" s="45">
        <v>13.6</v>
      </c>
      <c r="M48" s="45">
        <v>12.2</v>
      </c>
      <c r="N48" s="45">
        <v>10.96</v>
      </c>
      <c r="O48" s="45">
        <v>9.86</v>
      </c>
      <c r="P48" s="45">
        <v>8.89</v>
      </c>
      <c r="Q48" s="45">
        <v>8.02</v>
      </c>
      <c r="R48" s="45">
        <v>7.26</v>
      </c>
      <c r="S48" s="45">
        <v>6.58</v>
      </c>
      <c r="T48" s="45">
        <v>5.97</v>
      </c>
      <c r="U48" s="45">
        <v>5.43</v>
      </c>
      <c r="V48" s="45">
        <v>4.95</v>
      </c>
      <c r="W48" s="45">
        <v>4.5199999999999996</v>
      </c>
      <c r="X48" s="45">
        <v>4.13</v>
      </c>
      <c r="Y48" s="45">
        <v>3.78</v>
      </c>
      <c r="Z48" s="45">
        <v>3.47</v>
      </c>
      <c r="AA48" s="45">
        <v>3.18</v>
      </c>
    </row>
    <row r="49" spans="1:27" x14ac:dyDescent="0.25">
      <c r="A49" s="43">
        <v>44</v>
      </c>
      <c r="B49" s="45">
        <v>30</v>
      </c>
      <c r="C49" s="45">
        <v>30</v>
      </c>
      <c r="D49" s="45">
        <v>30</v>
      </c>
      <c r="E49" s="45">
        <v>30</v>
      </c>
      <c r="F49" s="45">
        <v>28.78</v>
      </c>
      <c r="G49" s="45">
        <v>25.8</v>
      </c>
      <c r="H49" s="45">
        <v>23.08</v>
      </c>
      <c r="I49" s="45">
        <v>20.64</v>
      </c>
      <c r="J49" s="45">
        <v>18.45</v>
      </c>
      <c r="K49" s="45">
        <v>16.510000000000002</v>
      </c>
      <c r="L49" s="45">
        <v>14.77</v>
      </c>
      <c r="M49" s="45">
        <v>13.23</v>
      </c>
      <c r="N49" s="45">
        <v>11.86</v>
      </c>
      <c r="O49" s="45">
        <v>10.65</v>
      </c>
      <c r="P49" s="45">
        <v>9.58</v>
      </c>
      <c r="Q49" s="45">
        <v>8.6300000000000008</v>
      </c>
      <c r="R49" s="45">
        <v>7.78</v>
      </c>
      <c r="S49" s="45">
        <v>7.04</v>
      </c>
      <c r="T49" s="45">
        <v>6.37</v>
      </c>
      <c r="U49" s="45">
        <v>5.78</v>
      </c>
      <c r="V49" s="45">
        <v>5.26</v>
      </c>
      <c r="W49" s="45">
        <v>4.79</v>
      </c>
      <c r="X49" s="45">
        <v>4.3600000000000003</v>
      </c>
      <c r="Y49" s="45">
        <v>3.99</v>
      </c>
      <c r="Z49" s="45">
        <v>3.65</v>
      </c>
      <c r="AA49" s="45">
        <v>3.34</v>
      </c>
    </row>
    <row r="50" spans="1:27" x14ac:dyDescent="0.25">
      <c r="A50" s="43">
        <v>45</v>
      </c>
      <c r="B50" s="45">
        <v>30</v>
      </c>
      <c r="C50" s="45">
        <v>30</v>
      </c>
      <c r="D50" s="45">
        <v>30</v>
      </c>
      <c r="E50" s="45">
        <v>30</v>
      </c>
      <c r="F50" s="45">
        <v>30</v>
      </c>
      <c r="G50" s="45">
        <v>28.16</v>
      </c>
      <c r="H50" s="45">
        <v>25.19</v>
      </c>
      <c r="I50" s="45">
        <v>22.52</v>
      </c>
      <c r="J50" s="45">
        <v>20.13</v>
      </c>
      <c r="K50" s="45">
        <v>17.98</v>
      </c>
      <c r="L50" s="45">
        <v>16.079999999999998</v>
      </c>
      <c r="M50" s="45">
        <v>14.38</v>
      </c>
      <c r="N50" s="45">
        <v>12.87</v>
      </c>
      <c r="O50" s="45">
        <v>11.53</v>
      </c>
      <c r="P50" s="45">
        <v>10.35</v>
      </c>
      <c r="Q50" s="45">
        <v>9.3000000000000007</v>
      </c>
      <c r="R50" s="45">
        <v>8.3699999999999992</v>
      </c>
      <c r="S50" s="45">
        <v>7.55</v>
      </c>
      <c r="T50" s="45">
        <v>6.82</v>
      </c>
      <c r="U50" s="45">
        <v>6.17</v>
      </c>
      <c r="V50" s="45">
        <v>5.6</v>
      </c>
      <c r="W50" s="45">
        <v>5.08</v>
      </c>
      <c r="X50" s="45">
        <v>4.63</v>
      </c>
      <c r="Y50" s="45">
        <v>4.22</v>
      </c>
      <c r="Z50" s="45">
        <v>3.85</v>
      </c>
      <c r="AA50" s="45">
        <v>3.52</v>
      </c>
    </row>
    <row r="51" spans="1:27" x14ac:dyDescent="0.25">
      <c r="A51" s="43">
        <v>46</v>
      </c>
      <c r="B51" s="45">
        <v>30</v>
      </c>
      <c r="C51" s="45">
        <v>30</v>
      </c>
      <c r="D51" s="45">
        <v>30</v>
      </c>
      <c r="E51" s="45">
        <v>30</v>
      </c>
      <c r="F51" s="45">
        <v>30</v>
      </c>
      <c r="G51" s="45">
        <v>29.7</v>
      </c>
      <c r="H51" s="45">
        <v>27.52</v>
      </c>
      <c r="I51" s="45">
        <v>24.6</v>
      </c>
      <c r="J51" s="45">
        <v>21.97</v>
      </c>
      <c r="K51" s="45">
        <v>19.62</v>
      </c>
      <c r="L51" s="45">
        <v>17.52</v>
      </c>
      <c r="M51" s="45">
        <v>15.65</v>
      </c>
      <c r="N51" s="45">
        <v>13.99</v>
      </c>
      <c r="O51" s="45">
        <v>12.51</v>
      </c>
      <c r="P51" s="45">
        <v>11.21</v>
      </c>
      <c r="Q51" s="45">
        <v>10.050000000000001</v>
      </c>
      <c r="R51" s="45">
        <v>9.0299999999999994</v>
      </c>
      <c r="S51" s="45">
        <v>8.1199999999999992</v>
      </c>
      <c r="T51" s="45">
        <v>7.32</v>
      </c>
      <c r="U51" s="45">
        <v>6.61</v>
      </c>
      <c r="V51" s="45">
        <v>5.98</v>
      </c>
      <c r="W51" s="45">
        <v>5.42</v>
      </c>
      <c r="X51" s="45">
        <v>4.92</v>
      </c>
      <c r="Y51" s="45">
        <v>4.47</v>
      </c>
      <c r="Z51" s="45">
        <v>4.07</v>
      </c>
      <c r="AA51" s="45">
        <v>3.71</v>
      </c>
    </row>
    <row r="52" spans="1:27" x14ac:dyDescent="0.25">
      <c r="A52" s="43">
        <v>47</v>
      </c>
      <c r="B52" s="45">
        <v>30</v>
      </c>
      <c r="C52" s="45">
        <v>30</v>
      </c>
      <c r="D52" s="45">
        <v>30</v>
      </c>
      <c r="E52" s="45">
        <v>30</v>
      </c>
      <c r="F52" s="45">
        <v>30</v>
      </c>
      <c r="G52" s="45">
        <v>30</v>
      </c>
      <c r="H52" s="45">
        <v>29.37</v>
      </c>
      <c r="I52" s="45">
        <v>26.88</v>
      </c>
      <c r="J52" s="45">
        <v>24.01</v>
      </c>
      <c r="K52" s="45">
        <v>21.43</v>
      </c>
      <c r="L52" s="45">
        <v>19.13</v>
      </c>
      <c r="M52" s="45">
        <v>17.07</v>
      </c>
      <c r="N52" s="45">
        <v>15.23</v>
      </c>
      <c r="O52" s="45">
        <v>13.61</v>
      </c>
      <c r="P52" s="45">
        <v>12.16</v>
      </c>
      <c r="Q52" s="45">
        <v>10.89</v>
      </c>
      <c r="R52" s="45">
        <v>9.76</v>
      </c>
      <c r="S52" s="45">
        <v>8.76</v>
      </c>
      <c r="T52" s="45">
        <v>7.88</v>
      </c>
      <c r="U52" s="45">
        <v>7.09</v>
      </c>
      <c r="V52" s="45">
        <v>6.4</v>
      </c>
      <c r="W52" s="45">
        <v>5.78</v>
      </c>
      <c r="X52" s="45">
        <v>5.24</v>
      </c>
      <c r="Y52" s="45">
        <v>4.75</v>
      </c>
      <c r="Z52" s="45">
        <v>4.32</v>
      </c>
      <c r="AA52" s="45">
        <v>3.93</v>
      </c>
    </row>
    <row r="53" spans="1:27" x14ac:dyDescent="0.25">
      <c r="A53" s="43">
        <v>48</v>
      </c>
      <c r="B53" s="45">
        <v>30</v>
      </c>
      <c r="C53" s="45">
        <v>30</v>
      </c>
      <c r="D53" s="45">
        <v>30</v>
      </c>
      <c r="E53" s="45">
        <v>30</v>
      </c>
      <c r="F53" s="45">
        <v>30</v>
      </c>
      <c r="G53" s="45">
        <v>30</v>
      </c>
      <c r="H53" s="45">
        <v>30</v>
      </c>
      <c r="I53" s="45">
        <v>29.04</v>
      </c>
      <c r="J53" s="45">
        <v>26.26</v>
      </c>
      <c r="K53" s="45">
        <v>23.43</v>
      </c>
      <c r="L53" s="45">
        <v>20.9</v>
      </c>
      <c r="M53" s="45">
        <v>18.64</v>
      </c>
      <c r="N53" s="45">
        <v>16.62</v>
      </c>
      <c r="O53" s="45">
        <v>14.82</v>
      </c>
      <c r="P53" s="45">
        <v>13.23</v>
      </c>
      <c r="Q53" s="45">
        <v>11.82</v>
      </c>
      <c r="R53" s="45">
        <v>10.57</v>
      </c>
      <c r="S53" s="45">
        <v>9.4700000000000006</v>
      </c>
      <c r="T53" s="45">
        <v>8.5</v>
      </c>
      <c r="U53" s="45">
        <v>7.63</v>
      </c>
      <c r="V53" s="45">
        <v>6.87</v>
      </c>
      <c r="W53" s="45">
        <v>6.19</v>
      </c>
      <c r="X53" s="45">
        <v>5.59</v>
      </c>
      <c r="Y53" s="45">
        <v>5.0599999999999996</v>
      </c>
      <c r="Z53" s="45">
        <v>4.59</v>
      </c>
      <c r="AA53" s="45">
        <v>4.16</v>
      </c>
    </row>
    <row r="54" spans="1:27" x14ac:dyDescent="0.25">
      <c r="A54" s="43">
        <v>49</v>
      </c>
      <c r="B54" s="45">
        <v>30</v>
      </c>
      <c r="C54" s="45">
        <v>30</v>
      </c>
      <c r="D54" s="45">
        <v>30</v>
      </c>
      <c r="E54" s="45">
        <v>30</v>
      </c>
      <c r="F54" s="45">
        <v>30</v>
      </c>
      <c r="G54" s="45">
        <v>30</v>
      </c>
      <c r="H54" s="45">
        <v>30</v>
      </c>
      <c r="I54" s="45">
        <v>30</v>
      </c>
      <c r="J54" s="45">
        <v>28.72</v>
      </c>
      <c r="K54" s="45">
        <v>25.64</v>
      </c>
      <c r="L54" s="45">
        <v>22.86</v>
      </c>
      <c r="M54" s="45">
        <v>20.38</v>
      </c>
      <c r="N54" s="45">
        <v>18.16</v>
      </c>
      <c r="O54" s="45">
        <v>16.18</v>
      </c>
      <c r="P54" s="45">
        <v>14.42</v>
      </c>
      <c r="Q54" s="45">
        <v>12.86</v>
      </c>
      <c r="R54" s="45">
        <v>11.48</v>
      </c>
      <c r="S54" s="45">
        <v>10.27</v>
      </c>
      <c r="T54" s="45">
        <v>9.19</v>
      </c>
      <c r="U54" s="45">
        <v>8.24</v>
      </c>
      <c r="V54" s="45">
        <v>7.4</v>
      </c>
      <c r="W54" s="45">
        <v>6.65</v>
      </c>
      <c r="X54" s="45">
        <v>5.99</v>
      </c>
      <c r="Y54" s="45">
        <v>5.41</v>
      </c>
      <c r="Z54" s="45">
        <v>4.8899999999999997</v>
      </c>
      <c r="AA54" s="45">
        <v>4.43</v>
      </c>
    </row>
    <row r="55" spans="1:27" x14ac:dyDescent="0.25">
      <c r="A55" s="43">
        <v>50</v>
      </c>
      <c r="B55" s="45">
        <v>30</v>
      </c>
      <c r="C55" s="45">
        <v>30</v>
      </c>
      <c r="D55" s="45">
        <v>30</v>
      </c>
      <c r="E55" s="45">
        <v>30</v>
      </c>
      <c r="F55" s="45">
        <v>30</v>
      </c>
      <c r="G55" s="45">
        <v>30</v>
      </c>
      <c r="H55" s="45">
        <v>30</v>
      </c>
      <c r="I55" s="45">
        <v>30</v>
      </c>
      <c r="J55" s="45">
        <v>30</v>
      </c>
      <c r="K55" s="45">
        <v>28.07</v>
      </c>
      <c r="L55" s="45">
        <v>25.03</v>
      </c>
      <c r="M55" s="45">
        <v>22.3</v>
      </c>
      <c r="N55" s="45">
        <v>19.86</v>
      </c>
      <c r="O55" s="45">
        <v>17.68</v>
      </c>
      <c r="P55" s="45">
        <v>15.74</v>
      </c>
      <c r="Q55" s="45">
        <v>14.02</v>
      </c>
      <c r="R55" s="45">
        <v>12.5</v>
      </c>
      <c r="S55" s="45">
        <v>11.15</v>
      </c>
      <c r="T55" s="45">
        <v>9.9600000000000009</v>
      </c>
      <c r="U55" s="45">
        <v>8.91</v>
      </c>
      <c r="V55" s="45">
        <v>7.98</v>
      </c>
      <c r="W55" s="45">
        <v>7.16</v>
      </c>
      <c r="X55" s="45">
        <v>6.44</v>
      </c>
      <c r="Y55" s="45">
        <v>5.79</v>
      </c>
      <c r="Z55" s="45">
        <v>5.23</v>
      </c>
      <c r="AA55" s="45">
        <v>4.72</v>
      </c>
    </row>
    <row r="56" spans="1:27" x14ac:dyDescent="0.25">
      <c r="A56" s="43">
        <v>51</v>
      </c>
      <c r="B56" s="45">
        <v>30</v>
      </c>
      <c r="C56" s="45">
        <v>30</v>
      </c>
      <c r="D56" s="45">
        <v>30</v>
      </c>
      <c r="E56" s="45">
        <v>30</v>
      </c>
      <c r="F56" s="45">
        <v>30</v>
      </c>
      <c r="G56" s="45">
        <v>30</v>
      </c>
      <c r="H56" s="45">
        <v>30</v>
      </c>
      <c r="I56" s="45">
        <v>30</v>
      </c>
      <c r="J56" s="45">
        <v>30</v>
      </c>
      <c r="K56" s="45">
        <v>29.67</v>
      </c>
      <c r="L56" s="45">
        <v>27.42</v>
      </c>
      <c r="M56" s="45">
        <v>24.43</v>
      </c>
      <c r="N56" s="45">
        <v>21.75</v>
      </c>
      <c r="O56" s="45">
        <v>19.350000000000001</v>
      </c>
      <c r="P56" s="45">
        <v>17.22</v>
      </c>
      <c r="Q56" s="45">
        <v>15.32</v>
      </c>
      <c r="R56" s="45">
        <v>13.64</v>
      </c>
      <c r="S56" s="45">
        <v>12.15</v>
      </c>
      <c r="T56" s="45">
        <v>10.83</v>
      </c>
      <c r="U56" s="45">
        <v>9.67</v>
      </c>
      <c r="V56" s="45">
        <v>8.64</v>
      </c>
      <c r="W56" s="45">
        <v>7.73</v>
      </c>
      <c r="X56" s="45">
        <v>6.93</v>
      </c>
      <c r="Y56" s="45">
        <v>6.23</v>
      </c>
      <c r="Z56" s="45">
        <v>5.6</v>
      </c>
      <c r="AA56" s="45">
        <v>5.05</v>
      </c>
    </row>
    <row r="57" spans="1:27" x14ac:dyDescent="0.25">
      <c r="A57" s="43">
        <v>52</v>
      </c>
      <c r="B57" s="45">
        <v>30</v>
      </c>
      <c r="C57" s="45">
        <v>30</v>
      </c>
      <c r="D57" s="45">
        <v>30</v>
      </c>
      <c r="E57" s="45">
        <v>30</v>
      </c>
      <c r="F57" s="45">
        <v>30</v>
      </c>
      <c r="G57" s="45">
        <v>30</v>
      </c>
      <c r="H57" s="45">
        <v>30</v>
      </c>
      <c r="I57" s="45">
        <v>30</v>
      </c>
      <c r="J57" s="45">
        <v>30</v>
      </c>
      <c r="K57" s="45">
        <v>30</v>
      </c>
      <c r="L57" s="45">
        <v>29.34</v>
      </c>
      <c r="M57" s="45">
        <v>26.78</v>
      </c>
      <c r="N57" s="45">
        <v>23.84</v>
      </c>
      <c r="O57" s="45">
        <v>21.21</v>
      </c>
      <c r="P57" s="45">
        <v>18.850000000000001</v>
      </c>
      <c r="Q57" s="45">
        <v>16.760000000000002</v>
      </c>
      <c r="R57" s="45">
        <v>14.9</v>
      </c>
      <c r="S57" s="45">
        <v>13.26</v>
      </c>
      <c r="T57" s="45">
        <v>11.8</v>
      </c>
      <c r="U57" s="45">
        <v>10.51</v>
      </c>
      <c r="V57" s="45">
        <v>9.3800000000000008</v>
      </c>
      <c r="W57" s="45">
        <v>8.3699999999999992</v>
      </c>
      <c r="X57" s="45">
        <v>7.49</v>
      </c>
      <c r="Y57" s="45">
        <v>6.71</v>
      </c>
      <c r="Z57" s="45">
        <v>6.02</v>
      </c>
      <c r="AA57" s="45">
        <v>5.41</v>
      </c>
    </row>
    <row r="58" spans="1:27" x14ac:dyDescent="0.25">
      <c r="A58" s="43">
        <v>53</v>
      </c>
      <c r="B58" s="45">
        <v>30</v>
      </c>
      <c r="C58" s="45">
        <v>30</v>
      </c>
      <c r="D58" s="45">
        <v>30</v>
      </c>
      <c r="E58" s="45">
        <v>30</v>
      </c>
      <c r="F58" s="45">
        <v>30</v>
      </c>
      <c r="G58" s="45">
        <v>30</v>
      </c>
      <c r="H58" s="45">
        <v>30</v>
      </c>
      <c r="I58" s="45">
        <v>30</v>
      </c>
      <c r="J58" s="45">
        <v>30</v>
      </c>
      <c r="K58" s="45">
        <v>30</v>
      </c>
      <c r="L58" s="45">
        <v>30</v>
      </c>
      <c r="M58" s="45">
        <v>29.01</v>
      </c>
      <c r="N58" s="45">
        <v>26.16</v>
      </c>
      <c r="O58" s="45">
        <v>23.27</v>
      </c>
      <c r="P58" s="45">
        <v>20.67</v>
      </c>
      <c r="Q58" s="45">
        <v>18.37</v>
      </c>
      <c r="R58" s="45">
        <v>16.309999999999999</v>
      </c>
      <c r="S58" s="45">
        <v>14.49</v>
      </c>
      <c r="T58" s="45">
        <v>12.88</v>
      </c>
      <c r="U58" s="45">
        <v>11.46</v>
      </c>
      <c r="V58" s="45">
        <v>10.199999999999999</v>
      </c>
      <c r="W58" s="45">
        <v>9.09</v>
      </c>
      <c r="X58" s="45">
        <v>8.11</v>
      </c>
      <c r="Y58" s="45">
        <v>7.25</v>
      </c>
      <c r="Z58" s="45">
        <v>6.49</v>
      </c>
      <c r="AA58" s="45">
        <v>5.81</v>
      </c>
    </row>
    <row r="59" spans="1:27" x14ac:dyDescent="0.25">
      <c r="A59" s="43">
        <v>54</v>
      </c>
      <c r="B59" s="45">
        <v>30</v>
      </c>
      <c r="C59" s="45">
        <v>30</v>
      </c>
      <c r="D59" s="45">
        <v>30</v>
      </c>
      <c r="E59" s="45">
        <v>30</v>
      </c>
      <c r="F59" s="45">
        <v>30</v>
      </c>
      <c r="G59" s="45">
        <v>30</v>
      </c>
      <c r="H59" s="45">
        <v>30</v>
      </c>
      <c r="I59" s="45">
        <v>30</v>
      </c>
      <c r="J59" s="45">
        <v>30</v>
      </c>
      <c r="K59" s="45">
        <v>30</v>
      </c>
      <c r="L59" s="45">
        <v>30</v>
      </c>
      <c r="M59" s="45">
        <v>30</v>
      </c>
      <c r="N59" s="45">
        <v>28.69</v>
      </c>
      <c r="O59" s="45">
        <v>25.54</v>
      </c>
      <c r="P59" s="45">
        <v>22.69</v>
      </c>
      <c r="Q59" s="45">
        <v>20.149999999999999</v>
      </c>
      <c r="R59" s="45">
        <v>17.89</v>
      </c>
      <c r="S59" s="45">
        <v>15.88</v>
      </c>
      <c r="T59" s="45">
        <v>14.09</v>
      </c>
      <c r="U59" s="45">
        <v>12.52</v>
      </c>
      <c r="V59" s="45">
        <v>11.12</v>
      </c>
      <c r="W59" s="45">
        <v>9.89</v>
      </c>
      <c r="X59" s="45">
        <v>8.81</v>
      </c>
      <c r="Y59" s="45">
        <v>7.85</v>
      </c>
      <c r="Z59" s="45">
        <v>7.01</v>
      </c>
      <c r="AA59" s="45">
        <v>6.27</v>
      </c>
    </row>
    <row r="60" spans="1:27" x14ac:dyDescent="0.25">
      <c r="A60" s="43">
        <v>55</v>
      </c>
      <c r="B60" s="45">
        <v>30</v>
      </c>
      <c r="C60" s="45">
        <v>30</v>
      </c>
      <c r="D60" s="45">
        <v>30</v>
      </c>
      <c r="E60" s="45">
        <v>30</v>
      </c>
      <c r="F60" s="45">
        <v>30</v>
      </c>
      <c r="G60" s="45">
        <v>30</v>
      </c>
      <c r="H60" s="45">
        <v>30</v>
      </c>
      <c r="I60" s="45">
        <v>30</v>
      </c>
      <c r="J60" s="45">
        <v>30</v>
      </c>
      <c r="K60" s="45">
        <v>30</v>
      </c>
      <c r="L60" s="45">
        <v>30</v>
      </c>
      <c r="M60" s="45">
        <v>30</v>
      </c>
      <c r="N60" s="45">
        <v>30</v>
      </c>
      <c r="O60" s="45">
        <v>28.06</v>
      </c>
      <c r="P60" s="45">
        <v>24.93</v>
      </c>
      <c r="Q60" s="45">
        <v>22.14</v>
      </c>
      <c r="R60" s="45">
        <v>19.64</v>
      </c>
      <c r="S60" s="45">
        <v>17.420000000000002</v>
      </c>
      <c r="T60" s="45">
        <v>15.45</v>
      </c>
      <c r="U60" s="45">
        <v>13.7</v>
      </c>
      <c r="V60" s="45">
        <v>12.16</v>
      </c>
      <c r="W60" s="45">
        <v>10.79</v>
      </c>
      <c r="X60" s="45">
        <v>9.59</v>
      </c>
      <c r="Y60" s="45">
        <v>8.5299999999999994</v>
      </c>
      <c r="Z60" s="45">
        <v>7.6</v>
      </c>
      <c r="AA60" s="45">
        <v>6.78</v>
      </c>
    </row>
    <row r="61" spans="1:27" x14ac:dyDescent="0.25">
      <c r="A61" s="43">
        <v>56</v>
      </c>
      <c r="B61" s="45">
        <v>30</v>
      </c>
      <c r="C61" s="45">
        <v>30</v>
      </c>
      <c r="D61" s="45">
        <v>30</v>
      </c>
      <c r="E61" s="45">
        <v>30</v>
      </c>
      <c r="F61" s="45">
        <v>30</v>
      </c>
      <c r="G61" s="45">
        <v>30</v>
      </c>
      <c r="H61" s="45">
        <v>30</v>
      </c>
      <c r="I61" s="45">
        <v>30</v>
      </c>
      <c r="J61" s="45">
        <v>30</v>
      </c>
      <c r="K61" s="45">
        <v>30</v>
      </c>
      <c r="L61" s="45">
        <v>30</v>
      </c>
      <c r="M61" s="45">
        <v>30</v>
      </c>
      <c r="N61" s="45">
        <v>30</v>
      </c>
      <c r="O61" s="45">
        <v>29.69</v>
      </c>
      <c r="P61" s="45">
        <v>27.41</v>
      </c>
      <c r="Q61" s="45">
        <v>24.34</v>
      </c>
      <c r="R61" s="45">
        <v>21.59</v>
      </c>
      <c r="S61" s="45">
        <v>19.14</v>
      </c>
      <c r="T61" s="45">
        <v>16.96</v>
      </c>
      <c r="U61" s="45">
        <v>15.03</v>
      </c>
      <c r="V61" s="45">
        <v>13.32</v>
      </c>
      <c r="W61" s="45">
        <v>11.8</v>
      </c>
      <c r="X61" s="45">
        <v>10.47</v>
      </c>
      <c r="Y61" s="45">
        <v>9.2899999999999991</v>
      </c>
      <c r="Z61" s="45">
        <v>8.26</v>
      </c>
      <c r="AA61" s="45">
        <v>7.35</v>
      </c>
    </row>
    <row r="62" spans="1:27" x14ac:dyDescent="0.25">
      <c r="A62" s="43">
        <v>57</v>
      </c>
      <c r="B62" s="45">
        <v>30</v>
      </c>
      <c r="C62" s="45">
        <v>30</v>
      </c>
      <c r="D62" s="45">
        <v>30</v>
      </c>
      <c r="E62" s="45">
        <v>30</v>
      </c>
      <c r="F62" s="45">
        <v>30</v>
      </c>
      <c r="G62" s="45">
        <v>30</v>
      </c>
      <c r="H62" s="45">
        <v>30</v>
      </c>
      <c r="I62" s="45">
        <v>30</v>
      </c>
      <c r="J62" s="45">
        <v>30</v>
      </c>
      <c r="K62" s="45">
        <v>30</v>
      </c>
      <c r="L62" s="45">
        <v>30</v>
      </c>
      <c r="M62" s="45">
        <v>30</v>
      </c>
      <c r="N62" s="45">
        <v>30</v>
      </c>
      <c r="O62" s="45">
        <v>30</v>
      </c>
      <c r="P62" s="45">
        <v>29.36</v>
      </c>
      <c r="Q62" s="45">
        <v>26.78</v>
      </c>
      <c r="R62" s="45">
        <v>23.76</v>
      </c>
      <c r="S62" s="45">
        <v>21.06</v>
      </c>
      <c r="T62" s="45">
        <v>18.649999999999999</v>
      </c>
      <c r="U62" s="45">
        <v>16.510000000000002</v>
      </c>
      <c r="V62" s="45">
        <v>14.61</v>
      </c>
      <c r="W62" s="45">
        <v>12.94</v>
      </c>
      <c r="X62" s="45">
        <v>11.46</v>
      </c>
      <c r="Y62" s="45">
        <v>10.15</v>
      </c>
      <c r="Z62" s="45">
        <v>9</v>
      </c>
      <c r="AA62" s="45">
        <v>8</v>
      </c>
    </row>
    <row r="63" spans="1:27" x14ac:dyDescent="0.25">
      <c r="A63" s="43">
        <v>58</v>
      </c>
      <c r="B63" s="45">
        <v>30</v>
      </c>
      <c r="C63" s="45">
        <v>30</v>
      </c>
      <c r="D63" s="45">
        <v>30</v>
      </c>
      <c r="E63" s="45">
        <v>30</v>
      </c>
      <c r="F63" s="45">
        <v>30</v>
      </c>
      <c r="G63" s="45">
        <v>30</v>
      </c>
      <c r="H63" s="45">
        <v>30</v>
      </c>
      <c r="I63" s="45">
        <v>30</v>
      </c>
      <c r="J63" s="45">
        <v>30</v>
      </c>
      <c r="K63" s="45">
        <v>30</v>
      </c>
      <c r="L63" s="45">
        <v>30</v>
      </c>
      <c r="M63" s="45">
        <v>30</v>
      </c>
      <c r="N63" s="45">
        <v>30</v>
      </c>
      <c r="O63" s="45">
        <v>30</v>
      </c>
      <c r="P63" s="45">
        <v>30</v>
      </c>
      <c r="Q63" s="45">
        <v>29.03</v>
      </c>
      <c r="R63" s="45">
        <v>26.17</v>
      </c>
      <c r="S63" s="45">
        <v>23.19</v>
      </c>
      <c r="T63" s="45">
        <v>20.53</v>
      </c>
      <c r="U63" s="45">
        <v>18.170000000000002</v>
      </c>
      <c r="V63" s="45">
        <v>16.07</v>
      </c>
      <c r="W63" s="45">
        <v>14.21</v>
      </c>
      <c r="X63" s="45">
        <v>12.56</v>
      </c>
      <c r="Y63" s="45">
        <v>11.11</v>
      </c>
      <c r="Z63" s="45">
        <v>9.84</v>
      </c>
      <c r="AA63" s="45">
        <v>8.7200000000000006</v>
      </c>
    </row>
    <row r="64" spans="1:27" x14ac:dyDescent="0.25">
      <c r="A64" s="43">
        <v>59</v>
      </c>
      <c r="B64" s="45">
        <v>30</v>
      </c>
      <c r="C64" s="45">
        <v>30</v>
      </c>
      <c r="D64" s="45">
        <v>30</v>
      </c>
      <c r="E64" s="45">
        <v>30</v>
      </c>
      <c r="F64" s="45">
        <v>30</v>
      </c>
      <c r="G64" s="45">
        <v>30</v>
      </c>
      <c r="H64" s="45">
        <v>30</v>
      </c>
      <c r="I64" s="45">
        <v>30</v>
      </c>
      <c r="J64" s="45">
        <v>30</v>
      </c>
      <c r="K64" s="45">
        <v>30</v>
      </c>
      <c r="L64" s="45">
        <v>30</v>
      </c>
      <c r="M64" s="45">
        <v>30</v>
      </c>
      <c r="N64" s="45">
        <v>30</v>
      </c>
      <c r="O64" s="45">
        <v>30</v>
      </c>
      <c r="P64" s="45">
        <v>30</v>
      </c>
      <c r="Q64" s="45">
        <v>30</v>
      </c>
      <c r="R64" s="45">
        <v>28.72</v>
      </c>
      <c r="S64" s="45">
        <v>25.56</v>
      </c>
      <c r="T64" s="45">
        <v>22.63</v>
      </c>
      <c r="U64" s="45">
        <v>20.02</v>
      </c>
      <c r="V64" s="45">
        <v>17.690000000000001</v>
      </c>
      <c r="W64" s="45">
        <v>15.63</v>
      </c>
      <c r="X64" s="45">
        <v>13.81</v>
      </c>
      <c r="Y64" s="45">
        <v>12.2</v>
      </c>
      <c r="Z64" s="45">
        <v>10.78</v>
      </c>
      <c r="AA64" s="45">
        <v>9.5299999999999994</v>
      </c>
    </row>
    <row r="65" spans="1:27" x14ac:dyDescent="0.25">
      <c r="A65" s="43">
        <v>60</v>
      </c>
      <c r="B65" s="45">
        <v>30</v>
      </c>
      <c r="C65" s="45">
        <v>30</v>
      </c>
      <c r="D65" s="45">
        <v>30</v>
      </c>
      <c r="E65" s="45">
        <v>30</v>
      </c>
      <c r="F65" s="45">
        <v>30</v>
      </c>
      <c r="G65" s="45">
        <v>30</v>
      </c>
      <c r="H65" s="45">
        <v>30</v>
      </c>
      <c r="I65" s="45">
        <v>30</v>
      </c>
      <c r="J65" s="45">
        <v>30</v>
      </c>
      <c r="K65" s="45">
        <v>30</v>
      </c>
      <c r="L65" s="45">
        <v>30</v>
      </c>
      <c r="M65" s="45">
        <v>30</v>
      </c>
      <c r="N65" s="45">
        <v>30</v>
      </c>
      <c r="O65" s="45">
        <v>30</v>
      </c>
      <c r="P65" s="45">
        <v>30</v>
      </c>
      <c r="Q65" s="45">
        <v>30</v>
      </c>
      <c r="R65" s="45">
        <v>30</v>
      </c>
      <c r="S65" s="45">
        <v>28.2</v>
      </c>
      <c r="T65" s="45">
        <v>24.98</v>
      </c>
      <c r="U65" s="45">
        <v>22.09</v>
      </c>
      <c r="V65" s="45">
        <v>19.52</v>
      </c>
      <c r="W65" s="45">
        <v>17.23</v>
      </c>
      <c r="X65" s="45">
        <v>15.2</v>
      </c>
      <c r="Y65" s="45">
        <v>13.41</v>
      </c>
      <c r="Z65" s="45">
        <v>11.84</v>
      </c>
      <c r="AA65" s="45">
        <v>10.45</v>
      </c>
    </row>
    <row r="66" spans="1:27" x14ac:dyDescent="0.25">
      <c r="A66" s="43">
        <v>61</v>
      </c>
      <c r="B66" s="45">
        <v>30</v>
      </c>
      <c r="C66" s="45">
        <v>30</v>
      </c>
      <c r="D66" s="45">
        <v>30</v>
      </c>
      <c r="E66" s="45">
        <v>30</v>
      </c>
      <c r="F66" s="45">
        <v>30</v>
      </c>
      <c r="G66" s="45">
        <v>30</v>
      </c>
      <c r="H66" s="45">
        <v>30</v>
      </c>
      <c r="I66" s="45">
        <v>30</v>
      </c>
      <c r="J66" s="45">
        <v>30</v>
      </c>
      <c r="K66" s="45">
        <v>30</v>
      </c>
      <c r="L66" s="45">
        <v>30</v>
      </c>
      <c r="M66" s="45">
        <v>30</v>
      </c>
      <c r="N66" s="45">
        <v>30</v>
      </c>
      <c r="O66" s="45">
        <v>30</v>
      </c>
      <c r="P66" s="45">
        <v>30</v>
      </c>
      <c r="Q66" s="45">
        <v>30</v>
      </c>
      <c r="R66" s="45">
        <v>30</v>
      </c>
      <c r="S66" s="45">
        <v>29.8</v>
      </c>
      <c r="T66" s="45">
        <v>27.58</v>
      </c>
      <c r="U66" s="45">
        <v>24.4</v>
      </c>
      <c r="V66" s="45">
        <v>21.55</v>
      </c>
      <c r="W66" s="45">
        <v>19.02</v>
      </c>
      <c r="X66" s="45">
        <v>16.77</v>
      </c>
      <c r="Y66" s="45">
        <v>14.78</v>
      </c>
      <c r="Z66" s="45">
        <v>13.03</v>
      </c>
      <c r="AA66" s="45">
        <v>11.48</v>
      </c>
    </row>
    <row r="67" spans="1:27" x14ac:dyDescent="0.25">
      <c r="A67" s="43">
        <v>62</v>
      </c>
      <c r="B67" s="45">
        <v>30</v>
      </c>
      <c r="C67" s="45">
        <v>30</v>
      </c>
      <c r="D67" s="45">
        <v>30</v>
      </c>
      <c r="E67" s="45">
        <v>30</v>
      </c>
      <c r="F67" s="45">
        <v>30</v>
      </c>
      <c r="G67" s="45">
        <v>30</v>
      </c>
      <c r="H67" s="45">
        <v>30</v>
      </c>
      <c r="I67" s="45">
        <v>30</v>
      </c>
      <c r="J67" s="45">
        <v>30</v>
      </c>
      <c r="K67" s="45">
        <v>30</v>
      </c>
      <c r="L67" s="45">
        <v>30</v>
      </c>
      <c r="M67" s="45">
        <v>30</v>
      </c>
      <c r="N67" s="45">
        <v>30</v>
      </c>
      <c r="O67" s="45">
        <v>30</v>
      </c>
      <c r="P67" s="45">
        <v>30</v>
      </c>
      <c r="Q67" s="45">
        <v>30</v>
      </c>
      <c r="R67" s="45">
        <v>30</v>
      </c>
      <c r="S67" s="45">
        <v>30</v>
      </c>
      <c r="T67" s="45">
        <v>29.48</v>
      </c>
      <c r="U67" s="45">
        <v>26.97</v>
      </c>
      <c r="V67" s="45">
        <v>23.83</v>
      </c>
      <c r="W67" s="45">
        <v>21.02</v>
      </c>
      <c r="X67" s="45">
        <v>18.53</v>
      </c>
      <c r="Y67" s="45">
        <v>16.32</v>
      </c>
      <c r="Z67" s="45">
        <v>14.37</v>
      </c>
      <c r="AA67" s="45">
        <v>12.65</v>
      </c>
    </row>
    <row r="68" spans="1:27" x14ac:dyDescent="0.25">
      <c r="A68" s="43">
        <v>63</v>
      </c>
      <c r="B68" s="45">
        <v>30</v>
      </c>
      <c r="C68" s="45">
        <v>30</v>
      </c>
      <c r="D68" s="45">
        <v>30</v>
      </c>
      <c r="E68" s="45">
        <v>30</v>
      </c>
      <c r="F68" s="45">
        <v>30</v>
      </c>
      <c r="G68" s="45">
        <v>30</v>
      </c>
      <c r="H68" s="45">
        <v>30</v>
      </c>
      <c r="I68" s="45">
        <v>30</v>
      </c>
      <c r="J68" s="45">
        <v>30</v>
      </c>
      <c r="K68" s="45">
        <v>30</v>
      </c>
      <c r="L68" s="45">
        <v>30</v>
      </c>
      <c r="M68" s="45">
        <v>30</v>
      </c>
      <c r="N68" s="45">
        <v>30</v>
      </c>
      <c r="O68" s="45">
        <v>30</v>
      </c>
      <c r="P68" s="45">
        <v>30</v>
      </c>
      <c r="Q68" s="45">
        <v>30</v>
      </c>
      <c r="R68" s="45">
        <v>30</v>
      </c>
      <c r="S68" s="45">
        <v>30</v>
      </c>
      <c r="T68" s="45">
        <v>30</v>
      </c>
      <c r="U68" s="45">
        <v>29.16</v>
      </c>
      <c r="V68" s="45">
        <v>26.37</v>
      </c>
      <c r="W68" s="45">
        <v>23.26</v>
      </c>
      <c r="X68" s="45">
        <v>20.5</v>
      </c>
      <c r="Y68" s="45">
        <v>18.04</v>
      </c>
      <c r="Z68" s="45">
        <v>15.87</v>
      </c>
      <c r="AA68" s="45">
        <v>13.96</v>
      </c>
    </row>
    <row r="69" spans="1:27" x14ac:dyDescent="0.25">
      <c r="A69" s="43">
        <v>64</v>
      </c>
      <c r="B69" s="45">
        <v>30</v>
      </c>
      <c r="C69" s="45">
        <v>30</v>
      </c>
      <c r="D69" s="45">
        <v>30</v>
      </c>
      <c r="E69" s="45">
        <v>30</v>
      </c>
      <c r="F69" s="45">
        <v>30</v>
      </c>
      <c r="G69" s="45">
        <v>30</v>
      </c>
      <c r="H69" s="45">
        <v>30</v>
      </c>
      <c r="I69" s="45">
        <v>30</v>
      </c>
      <c r="J69" s="45">
        <v>30</v>
      </c>
      <c r="K69" s="45">
        <v>30</v>
      </c>
      <c r="L69" s="45">
        <v>30</v>
      </c>
      <c r="M69" s="45">
        <v>30</v>
      </c>
      <c r="N69" s="45">
        <v>30</v>
      </c>
      <c r="O69" s="45">
        <v>30</v>
      </c>
      <c r="P69" s="45">
        <v>30</v>
      </c>
      <c r="Q69" s="45">
        <v>30</v>
      </c>
      <c r="R69" s="45">
        <v>30</v>
      </c>
      <c r="S69" s="45">
        <v>30</v>
      </c>
      <c r="T69" s="45">
        <v>30</v>
      </c>
      <c r="U69" s="45">
        <v>30</v>
      </c>
      <c r="V69" s="45">
        <v>28.85</v>
      </c>
      <c r="W69" s="45">
        <v>25.77</v>
      </c>
      <c r="X69" s="45">
        <v>22.71</v>
      </c>
      <c r="Y69" s="45">
        <v>19.98</v>
      </c>
      <c r="Z69" s="45">
        <v>17.57</v>
      </c>
      <c r="AA69" s="45">
        <v>15.44</v>
      </c>
    </row>
    <row r="70" spans="1:27" x14ac:dyDescent="0.25">
      <c r="A70" s="43">
        <v>65</v>
      </c>
      <c r="B70" s="45">
        <v>30</v>
      </c>
      <c r="C70" s="45">
        <v>30</v>
      </c>
      <c r="D70" s="45">
        <v>30</v>
      </c>
      <c r="E70" s="45">
        <v>30</v>
      </c>
      <c r="F70" s="45">
        <v>30</v>
      </c>
      <c r="G70" s="45">
        <v>30</v>
      </c>
      <c r="H70" s="45">
        <v>30</v>
      </c>
      <c r="I70" s="45">
        <v>30</v>
      </c>
      <c r="J70" s="45">
        <v>30</v>
      </c>
      <c r="K70" s="45">
        <v>30</v>
      </c>
      <c r="L70" s="45">
        <v>30</v>
      </c>
      <c r="M70" s="45">
        <v>30</v>
      </c>
      <c r="N70" s="45">
        <v>30</v>
      </c>
      <c r="O70" s="45">
        <v>30</v>
      </c>
      <c r="P70" s="45">
        <v>30</v>
      </c>
      <c r="Q70" s="45">
        <v>30</v>
      </c>
      <c r="R70" s="45">
        <v>30</v>
      </c>
      <c r="S70" s="45">
        <v>30</v>
      </c>
      <c r="T70" s="45">
        <v>30</v>
      </c>
      <c r="U70" s="45">
        <v>30</v>
      </c>
      <c r="V70" s="45">
        <v>30</v>
      </c>
      <c r="W70" s="45">
        <v>28.55</v>
      </c>
      <c r="X70" s="45">
        <v>25.18</v>
      </c>
      <c r="Y70" s="45">
        <v>22.16</v>
      </c>
      <c r="Z70" s="45">
        <v>19.48</v>
      </c>
      <c r="AA70" s="45">
        <v>17.100000000000001</v>
      </c>
    </row>
    <row r="71" spans="1:27" x14ac:dyDescent="0.25">
      <c r="A71" s="43">
        <v>66</v>
      </c>
      <c r="B71" s="45">
        <v>30</v>
      </c>
      <c r="C71" s="45">
        <v>30</v>
      </c>
      <c r="D71" s="45">
        <v>30</v>
      </c>
      <c r="E71" s="45">
        <v>30</v>
      </c>
      <c r="F71" s="45">
        <v>30</v>
      </c>
      <c r="G71" s="45">
        <v>30</v>
      </c>
      <c r="H71" s="45">
        <v>30</v>
      </c>
      <c r="I71" s="45">
        <v>30</v>
      </c>
      <c r="J71" s="45">
        <v>30</v>
      </c>
      <c r="K71" s="45">
        <v>30</v>
      </c>
      <c r="L71" s="45">
        <v>30</v>
      </c>
      <c r="M71" s="45">
        <v>30</v>
      </c>
      <c r="N71" s="45">
        <v>30</v>
      </c>
      <c r="O71" s="45">
        <v>30</v>
      </c>
      <c r="P71" s="45">
        <v>30</v>
      </c>
      <c r="Q71" s="45">
        <v>30</v>
      </c>
      <c r="R71" s="45">
        <v>30</v>
      </c>
      <c r="S71" s="45">
        <v>30</v>
      </c>
      <c r="T71" s="45">
        <v>30</v>
      </c>
      <c r="U71" s="45">
        <v>30</v>
      </c>
      <c r="V71" s="45">
        <v>30</v>
      </c>
      <c r="W71" s="45">
        <v>30</v>
      </c>
      <c r="X71" s="45">
        <v>27.96</v>
      </c>
      <c r="Y71" s="45">
        <v>24.6</v>
      </c>
      <c r="Z71" s="45">
        <v>21.62</v>
      </c>
      <c r="AA71" s="45">
        <v>18.98</v>
      </c>
    </row>
    <row r="72" spans="1:27" x14ac:dyDescent="0.25">
      <c r="A72" s="43">
        <v>67</v>
      </c>
      <c r="B72" s="45">
        <v>30</v>
      </c>
      <c r="C72" s="45">
        <v>30</v>
      </c>
      <c r="D72" s="45">
        <v>30</v>
      </c>
      <c r="E72" s="45">
        <v>30</v>
      </c>
      <c r="F72" s="45">
        <v>30</v>
      </c>
      <c r="G72" s="45">
        <v>30</v>
      </c>
      <c r="H72" s="45">
        <v>30</v>
      </c>
      <c r="I72" s="45">
        <v>30</v>
      </c>
      <c r="J72" s="45">
        <v>30</v>
      </c>
      <c r="K72" s="45">
        <v>30</v>
      </c>
      <c r="L72" s="45">
        <v>30</v>
      </c>
      <c r="M72" s="45">
        <v>30</v>
      </c>
      <c r="N72" s="45">
        <v>30</v>
      </c>
      <c r="O72" s="45">
        <v>30</v>
      </c>
      <c r="P72" s="45">
        <v>30</v>
      </c>
      <c r="Q72" s="45">
        <v>30</v>
      </c>
      <c r="R72" s="45">
        <v>30</v>
      </c>
      <c r="S72" s="45">
        <v>30</v>
      </c>
      <c r="T72" s="45">
        <v>30</v>
      </c>
      <c r="U72" s="45">
        <v>30</v>
      </c>
      <c r="V72" s="45">
        <v>30</v>
      </c>
      <c r="W72" s="45">
        <v>30</v>
      </c>
      <c r="X72" s="45">
        <v>29.71</v>
      </c>
      <c r="Y72" s="45">
        <v>27.35</v>
      </c>
      <c r="Z72" s="45">
        <v>24.04</v>
      </c>
      <c r="AA72" s="45">
        <v>21.09</v>
      </c>
    </row>
    <row r="73" spans="1:27" x14ac:dyDescent="0.25">
      <c r="A73" s="43">
        <v>68</v>
      </c>
      <c r="B73" s="45">
        <v>30</v>
      </c>
      <c r="C73" s="45">
        <v>30</v>
      </c>
      <c r="D73" s="45">
        <v>30</v>
      </c>
      <c r="E73" s="45">
        <v>30</v>
      </c>
      <c r="F73" s="45">
        <v>30</v>
      </c>
      <c r="G73" s="45">
        <v>30</v>
      </c>
      <c r="H73" s="45">
        <v>30</v>
      </c>
      <c r="I73" s="45">
        <v>30</v>
      </c>
      <c r="J73" s="45">
        <v>30</v>
      </c>
      <c r="K73" s="45">
        <v>30</v>
      </c>
      <c r="L73" s="45">
        <v>30</v>
      </c>
      <c r="M73" s="45">
        <v>30</v>
      </c>
      <c r="N73" s="45">
        <v>30</v>
      </c>
      <c r="O73" s="45">
        <v>30</v>
      </c>
      <c r="P73" s="45">
        <v>30</v>
      </c>
      <c r="Q73" s="45">
        <v>30</v>
      </c>
      <c r="R73" s="45">
        <v>30</v>
      </c>
      <c r="S73" s="45">
        <v>30</v>
      </c>
      <c r="T73" s="45">
        <v>30</v>
      </c>
      <c r="U73" s="45">
        <v>30</v>
      </c>
      <c r="V73" s="45">
        <v>30</v>
      </c>
      <c r="W73" s="45">
        <v>30</v>
      </c>
      <c r="X73" s="45">
        <v>30</v>
      </c>
      <c r="Y73" s="45">
        <v>29.4</v>
      </c>
      <c r="Z73" s="45">
        <v>26.76</v>
      </c>
      <c r="AA73" s="45">
        <v>23.48</v>
      </c>
    </row>
    <row r="74" spans="1:27" x14ac:dyDescent="0.25">
      <c r="A74" s="43">
        <v>69</v>
      </c>
      <c r="B74" s="45">
        <v>30</v>
      </c>
      <c r="C74" s="45">
        <v>30</v>
      </c>
      <c r="D74" s="45">
        <v>30</v>
      </c>
      <c r="E74" s="45">
        <v>30</v>
      </c>
      <c r="F74" s="45">
        <v>30</v>
      </c>
      <c r="G74" s="45">
        <v>30</v>
      </c>
      <c r="H74" s="45">
        <v>30</v>
      </c>
      <c r="I74" s="45">
        <v>30</v>
      </c>
      <c r="J74" s="45">
        <v>30</v>
      </c>
      <c r="K74" s="45">
        <v>30</v>
      </c>
      <c r="L74" s="45">
        <v>30</v>
      </c>
      <c r="M74" s="45">
        <v>30</v>
      </c>
      <c r="N74" s="45">
        <v>30</v>
      </c>
      <c r="O74" s="45">
        <v>30</v>
      </c>
      <c r="P74" s="45">
        <v>30</v>
      </c>
      <c r="Q74" s="45">
        <v>30</v>
      </c>
      <c r="R74" s="45">
        <v>30</v>
      </c>
      <c r="S74" s="45">
        <v>30</v>
      </c>
      <c r="T74" s="45">
        <v>30</v>
      </c>
      <c r="U74" s="45">
        <v>30</v>
      </c>
      <c r="V74" s="45">
        <v>30</v>
      </c>
      <c r="W74" s="45">
        <v>30</v>
      </c>
      <c r="X74" s="45">
        <v>30</v>
      </c>
      <c r="Y74" s="45">
        <v>30</v>
      </c>
      <c r="Z74" s="45">
        <v>29.1</v>
      </c>
      <c r="AA74" s="45">
        <v>26.17</v>
      </c>
    </row>
    <row r="75" spans="1:27" x14ac:dyDescent="0.25">
      <c r="A75" s="43">
        <v>70</v>
      </c>
      <c r="B75" s="45">
        <v>30</v>
      </c>
      <c r="C75" s="45">
        <v>30</v>
      </c>
      <c r="D75" s="45">
        <v>30</v>
      </c>
      <c r="E75" s="45">
        <v>30</v>
      </c>
      <c r="F75" s="45">
        <v>30</v>
      </c>
      <c r="G75" s="45">
        <v>30</v>
      </c>
      <c r="H75" s="45">
        <v>30</v>
      </c>
      <c r="I75" s="45">
        <v>30</v>
      </c>
      <c r="J75" s="45">
        <v>30</v>
      </c>
      <c r="K75" s="45">
        <v>30</v>
      </c>
      <c r="L75" s="45">
        <v>30</v>
      </c>
      <c r="M75" s="45">
        <v>30</v>
      </c>
      <c r="N75" s="45">
        <v>30</v>
      </c>
      <c r="O75" s="45">
        <v>30</v>
      </c>
      <c r="P75" s="45">
        <v>30</v>
      </c>
      <c r="Q75" s="45">
        <v>30</v>
      </c>
      <c r="R75" s="45">
        <v>30</v>
      </c>
      <c r="S75" s="45">
        <v>30</v>
      </c>
      <c r="T75" s="45">
        <v>30</v>
      </c>
      <c r="U75" s="45">
        <v>30</v>
      </c>
      <c r="V75" s="45">
        <v>30</v>
      </c>
      <c r="W75" s="45">
        <v>30</v>
      </c>
      <c r="X75" s="45">
        <v>30</v>
      </c>
      <c r="Y75" s="45">
        <v>30</v>
      </c>
      <c r="Z75" s="45">
        <v>30</v>
      </c>
      <c r="AA75" s="45">
        <v>28.8</v>
      </c>
    </row>
    <row r="76" spans="1:27" x14ac:dyDescent="0.25">
      <c r="A76" s="43">
        <v>71</v>
      </c>
      <c r="B76" s="45">
        <v>30</v>
      </c>
      <c r="C76" s="45">
        <v>30</v>
      </c>
      <c r="D76" s="45">
        <v>30</v>
      </c>
      <c r="E76" s="45">
        <v>30</v>
      </c>
      <c r="F76" s="45">
        <v>30</v>
      </c>
      <c r="G76" s="45">
        <v>30</v>
      </c>
      <c r="H76" s="45">
        <v>30</v>
      </c>
      <c r="I76" s="45">
        <v>30</v>
      </c>
      <c r="J76" s="45">
        <v>30</v>
      </c>
      <c r="K76" s="45">
        <v>30</v>
      </c>
      <c r="L76" s="45">
        <v>30</v>
      </c>
      <c r="M76" s="45">
        <v>30</v>
      </c>
      <c r="N76" s="45">
        <v>30</v>
      </c>
      <c r="O76" s="45">
        <v>30</v>
      </c>
      <c r="P76" s="45">
        <v>30</v>
      </c>
      <c r="Q76" s="45">
        <v>30</v>
      </c>
      <c r="R76" s="45">
        <v>30</v>
      </c>
      <c r="S76" s="45">
        <v>30</v>
      </c>
      <c r="T76" s="45">
        <v>30</v>
      </c>
      <c r="U76" s="45">
        <v>30</v>
      </c>
      <c r="V76" s="45">
        <v>30</v>
      </c>
      <c r="W76" s="45">
        <v>30</v>
      </c>
      <c r="X76" s="45">
        <v>30</v>
      </c>
      <c r="Y76" s="45">
        <v>30</v>
      </c>
      <c r="Z76" s="45">
        <v>30</v>
      </c>
      <c r="AA76" s="45">
        <v>30</v>
      </c>
    </row>
    <row r="77" spans="1:27" x14ac:dyDescent="0.25">
      <c r="A77" s="43">
        <v>72</v>
      </c>
      <c r="B77" s="45">
        <v>30</v>
      </c>
      <c r="C77" s="45">
        <v>30</v>
      </c>
      <c r="D77" s="45">
        <v>30</v>
      </c>
      <c r="E77" s="45">
        <v>30</v>
      </c>
      <c r="F77" s="45">
        <v>30</v>
      </c>
      <c r="G77" s="45">
        <v>30</v>
      </c>
      <c r="H77" s="45">
        <v>30</v>
      </c>
      <c r="I77" s="45">
        <v>30</v>
      </c>
      <c r="J77" s="45">
        <v>30</v>
      </c>
      <c r="K77" s="45">
        <v>30</v>
      </c>
      <c r="L77" s="45">
        <v>30</v>
      </c>
      <c r="M77" s="45">
        <v>30</v>
      </c>
      <c r="N77" s="45">
        <v>30</v>
      </c>
      <c r="O77" s="45">
        <v>30</v>
      </c>
      <c r="P77" s="45">
        <v>30</v>
      </c>
      <c r="Q77" s="45">
        <v>30</v>
      </c>
      <c r="R77" s="45">
        <v>30</v>
      </c>
      <c r="S77" s="45">
        <v>30</v>
      </c>
      <c r="T77" s="45">
        <v>30</v>
      </c>
      <c r="U77" s="45">
        <v>30</v>
      </c>
      <c r="V77" s="45">
        <v>30</v>
      </c>
      <c r="W77" s="45">
        <v>30</v>
      </c>
      <c r="X77" s="45">
        <v>30</v>
      </c>
      <c r="Y77" s="45">
        <v>30</v>
      </c>
      <c r="Z77" s="45">
        <v>30</v>
      </c>
      <c r="AA77" s="45">
        <v>30</v>
      </c>
    </row>
    <row r="78" spans="1:27" x14ac:dyDescent="0.25">
      <c r="A78" s="43">
        <v>73</v>
      </c>
      <c r="B78" s="45">
        <v>30</v>
      </c>
      <c r="C78" s="45">
        <v>30</v>
      </c>
      <c r="D78" s="45">
        <v>30</v>
      </c>
      <c r="E78" s="45">
        <v>30</v>
      </c>
      <c r="F78" s="45">
        <v>30</v>
      </c>
      <c r="G78" s="45">
        <v>30</v>
      </c>
      <c r="H78" s="45">
        <v>30</v>
      </c>
      <c r="I78" s="45">
        <v>30</v>
      </c>
      <c r="J78" s="45">
        <v>30</v>
      </c>
      <c r="K78" s="45">
        <v>30</v>
      </c>
      <c r="L78" s="45">
        <v>30</v>
      </c>
      <c r="M78" s="45">
        <v>30</v>
      </c>
      <c r="N78" s="45">
        <v>30</v>
      </c>
      <c r="O78" s="45">
        <v>30</v>
      </c>
      <c r="P78" s="45">
        <v>30</v>
      </c>
      <c r="Q78" s="45">
        <v>30</v>
      </c>
      <c r="R78" s="45">
        <v>30</v>
      </c>
      <c r="S78" s="45">
        <v>30</v>
      </c>
      <c r="T78" s="45">
        <v>30</v>
      </c>
      <c r="U78" s="45">
        <v>30</v>
      </c>
      <c r="V78" s="45">
        <v>30</v>
      </c>
      <c r="W78" s="45">
        <v>30</v>
      </c>
      <c r="X78" s="45">
        <v>30</v>
      </c>
      <c r="Y78" s="45">
        <v>30</v>
      </c>
      <c r="Z78" s="45">
        <v>30</v>
      </c>
      <c r="AA78" s="45">
        <v>30</v>
      </c>
    </row>
    <row r="79" spans="1:27" x14ac:dyDescent="0.25">
      <c r="A79" s="43">
        <v>74</v>
      </c>
      <c r="B79" s="45">
        <v>30</v>
      </c>
      <c r="C79" s="45">
        <v>30</v>
      </c>
      <c r="D79" s="45">
        <v>30</v>
      </c>
      <c r="E79" s="45">
        <v>30</v>
      </c>
      <c r="F79" s="45">
        <v>30</v>
      </c>
      <c r="G79" s="45">
        <v>30</v>
      </c>
      <c r="H79" s="45">
        <v>30</v>
      </c>
      <c r="I79" s="45">
        <v>30</v>
      </c>
      <c r="J79" s="45">
        <v>30</v>
      </c>
      <c r="K79" s="45">
        <v>30</v>
      </c>
      <c r="L79" s="45">
        <v>30</v>
      </c>
      <c r="M79" s="45">
        <v>30</v>
      </c>
      <c r="N79" s="45">
        <v>30</v>
      </c>
      <c r="O79" s="45">
        <v>30</v>
      </c>
      <c r="P79" s="45">
        <v>30</v>
      </c>
      <c r="Q79" s="45">
        <v>30</v>
      </c>
      <c r="R79" s="45">
        <v>30</v>
      </c>
      <c r="S79" s="45">
        <v>30</v>
      </c>
      <c r="T79" s="45">
        <v>30</v>
      </c>
      <c r="U79" s="45">
        <v>30</v>
      </c>
      <c r="V79" s="45">
        <v>30</v>
      </c>
      <c r="W79" s="45">
        <v>30</v>
      </c>
      <c r="X79" s="45">
        <v>30</v>
      </c>
      <c r="Y79" s="45">
        <v>30</v>
      </c>
      <c r="Z79" s="45">
        <v>30</v>
      </c>
      <c r="AA79" s="45">
        <v>30</v>
      </c>
    </row>
    <row r="80" spans="1:27" x14ac:dyDescent="0.25">
      <c r="A80" s="43">
        <v>75</v>
      </c>
      <c r="B80" s="45">
        <v>30</v>
      </c>
      <c r="C80" s="45">
        <v>30</v>
      </c>
      <c r="D80" s="45">
        <v>30</v>
      </c>
      <c r="E80" s="45">
        <v>30</v>
      </c>
      <c r="F80" s="45">
        <v>30</v>
      </c>
      <c r="G80" s="45">
        <v>30</v>
      </c>
      <c r="H80" s="45">
        <v>30</v>
      </c>
      <c r="I80" s="45">
        <v>30</v>
      </c>
      <c r="J80" s="45">
        <v>30</v>
      </c>
      <c r="K80" s="45">
        <v>30</v>
      </c>
      <c r="L80" s="45">
        <v>30</v>
      </c>
      <c r="M80" s="45">
        <v>30</v>
      </c>
      <c r="N80" s="45">
        <v>30</v>
      </c>
      <c r="O80" s="45">
        <v>30</v>
      </c>
      <c r="P80" s="45">
        <v>30</v>
      </c>
      <c r="Q80" s="45">
        <v>30</v>
      </c>
      <c r="R80" s="45">
        <v>30</v>
      </c>
      <c r="S80" s="45">
        <v>30</v>
      </c>
      <c r="T80" s="45">
        <v>30</v>
      </c>
      <c r="U80" s="45">
        <v>30</v>
      </c>
      <c r="V80" s="45">
        <v>30</v>
      </c>
      <c r="W80" s="45">
        <v>30</v>
      </c>
      <c r="X80" s="45">
        <v>30</v>
      </c>
      <c r="Y80" s="45">
        <v>30</v>
      </c>
      <c r="Z80" s="45">
        <v>30</v>
      </c>
      <c r="AA80" s="45">
        <v>30</v>
      </c>
    </row>
    <row r="81" spans="1:27" x14ac:dyDescent="0.25">
      <c r="A81" s="43">
        <v>76</v>
      </c>
      <c r="B81" s="45">
        <v>30</v>
      </c>
      <c r="C81" s="45">
        <v>30</v>
      </c>
      <c r="D81" s="45">
        <v>30</v>
      </c>
      <c r="E81" s="45">
        <v>30</v>
      </c>
      <c r="F81" s="45">
        <v>30</v>
      </c>
      <c r="G81" s="45">
        <v>30</v>
      </c>
      <c r="H81" s="45">
        <v>30</v>
      </c>
      <c r="I81" s="45">
        <v>30</v>
      </c>
      <c r="J81" s="45">
        <v>30</v>
      </c>
      <c r="K81" s="45">
        <v>30</v>
      </c>
      <c r="L81" s="45">
        <v>30</v>
      </c>
      <c r="M81" s="45">
        <v>30</v>
      </c>
      <c r="N81" s="45">
        <v>30</v>
      </c>
      <c r="O81" s="45">
        <v>30</v>
      </c>
      <c r="P81" s="45">
        <v>30</v>
      </c>
      <c r="Q81" s="45">
        <v>30</v>
      </c>
      <c r="R81" s="45">
        <v>30</v>
      </c>
      <c r="S81" s="45">
        <v>30</v>
      </c>
      <c r="T81" s="45">
        <v>30</v>
      </c>
      <c r="U81" s="45">
        <v>30</v>
      </c>
      <c r="V81" s="45">
        <v>30</v>
      </c>
      <c r="W81" s="45">
        <v>30</v>
      </c>
      <c r="X81" s="45">
        <v>30</v>
      </c>
      <c r="Y81" s="45">
        <v>30</v>
      </c>
      <c r="Z81" s="45">
        <v>30</v>
      </c>
      <c r="AA81" s="45">
        <v>30</v>
      </c>
    </row>
    <row r="82" spans="1:27" x14ac:dyDescent="0.25">
      <c r="A82" s="43">
        <v>77</v>
      </c>
      <c r="B82" s="45">
        <v>30</v>
      </c>
      <c r="C82" s="45">
        <v>30</v>
      </c>
      <c r="D82" s="45">
        <v>30</v>
      </c>
      <c r="E82" s="45">
        <v>30</v>
      </c>
      <c r="F82" s="45">
        <v>30</v>
      </c>
      <c r="G82" s="45">
        <v>30</v>
      </c>
      <c r="H82" s="45">
        <v>30</v>
      </c>
      <c r="I82" s="45">
        <v>30</v>
      </c>
      <c r="J82" s="45">
        <v>30</v>
      </c>
      <c r="K82" s="45">
        <v>30</v>
      </c>
      <c r="L82" s="45">
        <v>30</v>
      </c>
      <c r="M82" s="45">
        <v>30</v>
      </c>
      <c r="N82" s="45">
        <v>30</v>
      </c>
      <c r="O82" s="45">
        <v>30</v>
      </c>
      <c r="P82" s="45">
        <v>30</v>
      </c>
      <c r="Q82" s="45">
        <v>30</v>
      </c>
      <c r="R82" s="45">
        <v>30</v>
      </c>
      <c r="S82" s="45">
        <v>30</v>
      </c>
      <c r="T82" s="45">
        <v>30</v>
      </c>
      <c r="U82" s="45">
        <v>30</v>
      </c>
      <c r="V82" s="45">
        <v>30</v>
      </c>
      <c r="W82" s="45">
        <v>30</v>
      </c>
      <c r="X82" s="45">
        <v>30</v>
      </c>
      <c r="Y82" s="45">
        <v>30</v>
      </c>
      <c r="Z82" s="45">
        <v>30</v>
      </c>
      <c r="AA82" s="45">
        <v>30</v>
      </c>
    </row>
    <row r="83" spans="1:27" x14ac:dyDescent="0.25">
      <c r="A83" s="43">
        <v>78</v>
      </c>
      <c r="B83" s="45">
        <v>30</v>
      </c>
      <c r="C83" s="45">
        <v>30</v>
      </c>
      <c r="D83" s="45">
        <v>30</v>
      </c>
      <c r="E83" s="45">
        <v>30</v>
      </c>
      <c r="F83" s="45">
        <v>30</v>
      </c>
      <c r="G83" s="45">
        <v>30</v>
      </c>
      <c r="H83" s="45">
        <v>30</v>
      </c>
      <c r="I83" s="45">
        <v>30</v>
      </c>
      <c r="J83" s="45">
        <v>30</v>
      </c>
      <c r="K83" s="45">
        <v>30</v>
      </c>
      <c r="L83" s="45">
        <v>30</v>
      </c>
      <c r="M83" s="45">
        <v>30</v>
      </c>
      <c r="N83" s="45">
        <v>30</v>
      </c>
      <c r="O83" s="45">
        <v>30</v>
      </c>
      <c r="P83" s="45">
        <v>30</v>
      </c>
      <c r="Q83" s="45">
        <v>30</v>
      </c>
      <c r="R83" s="45">
        <v>30</v>
      </c>
      <c r="S83" s="45">
        <v>30</v>
      </c>
      <c r="T83" s="45">
        <v>30</v>
      </c>
      <c r="U83" s="45">
        <v>30</v>
      </c>
      <c r="V83" s="45">
        <v>30</v>
      </c>
      <c r="W83" s="45">
        <v>30</v>
      </c>
      <c r="X83" s="45">
        <v>30</v>
      </c>
      <c r="Y83" s="45">
        <v>30</v>
      </c>
      <c r="Z83" s="45">
        <v>30</v>
      </c>
      <c r="AA83" s="45">
        <v>30</v>
      </c>
    </row>
    <row r="84" spans="1:27" x14ac:dyDescent="0.25">
      <c r="A84" s="43">
        <v>79</v>
      </c>
      <c r="B84" s="45">
        <v>30</v>
      </c>
      <c r="C84" s="45">
        <v>30</v>
      </c>
      <c r="D84" s="45">
        <v>30</v>
      </c>
      <c r="E84" s="45">
        <v>30</v>
      </c>
      <c r="F84" s="45">
        <v>30</v>
      </c>
      <c r="G84" s="45">
        <v>30</v>
      </c>
      <c r="H84" s="45">
        <v>30</v>
      </c>
      <c r="I84" s="45">
        <v>30</v>
      </c>
      <c r="J84" s="45">
        <v>30</v>
      </c>
      <c r="K84" s="45">
        <v>30</v>
      </c>
      <c r="L84" s="45">
        <v>30</v>
      </c>
      <c r="M84" s="45">
        <v>30</v>
      </c>
      <c r="N84" s="45">
        <v>30</v>
      </c>
      <c r="O84" s="45">
        <v>30</v>
      </c>
      <c r="P84" s="45">
        <v>30</v>
      </c>
      <c r="Q84" s="45">
        <v>30</v>
      </c>
      <c r="R84" s="45">
        <v>30</v>
      </c>
      <c r="S84" s="45">
        <v>30</v>
      </c>
      <c r="T84" s="45">
        <v>30</v>
      </c>
      <c r="U84" s="45">
        <v>30</v>
      </c>
      <c r="V84" s="45">
        <v>30</v>
      </c>
      <c r="W84" s="45">
        <v>30</v>
      </c>
      <c r="X84" s="45">
        <v>30</v>
      </c>
      <c r="Y84" s="45">
        <v>30</v>
      </c>
      <c r="Z84" s="45">
        <v>30</v>
      </c>
      <c r="AA84" s="45">
        <v>30</v>
      </c>
    </row>
    <row r="85" spans="1:27" x14ac:dyDescent="0.25">
      <c r="A85" s="43">
        <v>80</v>
      </c>
      <c r="B85" s="45">
        <v>30</v>
      </c>
      <c r="C85" s="45">
        <v>30</v>
      </c>
      <c r="D85" s="45">
        <v>30</v>
      </c>
      <c r="E85" s="45">
        <v>30</v>
      </c>
      <c r="F85" s="45">
        <v>30</v>
      </c>
      <c r="G85" s="45">
        <v>30</v>
      </c>
      <c r="H85" s="45">
        <v>30</v>
      </c>
      <c r="I85" s="45">
        <v>30</v>
      </c>
      <c r="J85" s="45">
        <v>30</v>
      </c>
      <c r="K85" s="45">
        <v>30</v>
      </c>
      <c r="L85" s="45">
        <v>30</v>
      </c>
      <c r="M85" s="45">
        <v>30</v>
      </c>
      <c r="N85" s="45">
        <v>30</v>
      </c>
      <c r="O85" s="45">
        <v>30</v>
      </c>
      <c r="P85" s="45">
        <v>30</v>
      </c>
      <c r="Q85" s="45">
        <v>30</v>
      </c>
      <c r="R85" s="45">
        <v>30</v>
      </c>
      <c r="S85" s="45">
        <v>30</v>
      </c>
      <c r="T85" s="45">
        <v>30</v>
      </c>
      <c r="U85" s="45">
        <v>30</v>
      </c>
      <c r="V85" s="45">
        <v>30</v>
      </c>
      <c r="W85" s="45">
        <v>30</v>
      </c>
      <c r="X85" s="45">
        <v>30</v>
      </c>
      <c r="Y85" s="45">
        <v>30</v>
      </c>
      <c r="Z85" s="45">
        <v>30</v>
      </c>
      <c r="AA85" s="45">
        <v>30</v>
      </c>
    </row>
    <row r="86" spans="1:27" x14ac:dyDescent="0.25">
      <c r="A86" s="43">
        <v>81</v>
      </c>
      <c r="B86" s="45">
        <v>30</v>
      </c>
      <c r="C86" s="45">
        <v>30</v>
      </c>
      <c r="D86" s="45">
        <v>30</v>
      </c>
      <c r="E86" s="45">
        <v>30</v>
      </c>
      <c r="F86" s="45">
        <v>30</v>
      </c>
      <c r="G86" s="45">
        <v>30</v>
      </c>
      <c r="H86" s="45">
        <v>30</v>
      </c>
      <c r="I86" s="45">
        <v>30</v>
      </c>
      <c r="J86" s="45">
        <v>30</v>
      </c>
      <c r="K86" s="45">
        <v>30</v>
      </c>
      <c r="L86" s="45">
        <v>30</v>
      </c>
      <c r="M86" s="45">
        <v>30</v>
      </c>
      <c r="N86" s="45">
        <v>30</v>
      </c>
      <c r="O86" s="45">
        <v>30</v>
      </c>
      <c r="P86" s="45">
        <v>30</v>
      </c>
      <c r="Q86" s="45">
        <v>30</v>
      </c>
      <c r="R86" s="45">
        <v>30</v>
      </c>
      <c r="S86" s="45">
        <v>30</v>
      </c>
      <c r="T86" s="45">
        <v>30</v>
      </c>
      <c r="U86" s="45">
        <v>30</v>
      </c>
      <c r="V86" s="45">
        <v>30</v>
      </c>
      <c r="W86" s="45">
        <v>30</v>
      </c>
      <c r="X86" s="45">
        <v>30</v>
      </c>
      <c r="Y86" s="45">
        <v>30</v>
      </c>
      <c r="Z86" s="45">
        <v>30</v>
      </c>
      <c r="AA86" s="45">
        <v>30</v>
      </c>
    </row>
    <row r="87" spans="1:27" x14ac:dyDescent="0.25">
      <c r="A87" s="43">
        <v>82</v>
      </c>
      <c r="B87" s="45">
        <v>30</v>
      </c>
      <c r="C87" s="45">
        <v>30</v>
      </c>
      <c r="D87" s="45">
        <v>30</v>
      </c>
      <c r="E87" s="45">
        <v>30</v>
      </c>
      <c r="F87" s="45">
        <v>30</v>
      </c>
      <c r="G87" s="45">
        <v>30</v>
      </c>
      <c r="H87" s="45">
        <v>30</v>
      </c>
      <c r="I87" s="45">
        <v>30</v>
      </c>
      <c r="J87" s="45">
        <v>30</v>
      </c>
      <c r="K87" s="45">
        <v>30</v>
      </c>
      <c r="L87" s="45">
        <v>30</v>
      </c>
      <c r="M87" s="45">
        <v>30</v>
      </c>
      <c r="N87" s="45">
        <v>30</v>
      </c>
      <c r="O87" s="45">
        <v>30</v>
      </c>
      <c r="P87" s="45">
        <v>30</v>
      </c>
      <c r="Q87" s="45">
        <v>30</v>
      </c>
      <c r="R87" s="45">
        <v>30</v>
      </c>
      <c r="S87" s="45">
        <v>30</v>
      </c>
      <c r="T87" s="45">
        <v>30</v>
      </c>
      <c r="U87" s="45">
        <v>30</v>
      </c>
      <c r="V87" s="45">
        <v>30</v>
      </c>
      <c r="W87" s="45">
        <v>30</v>
      </c>
      <c r="X87" s="45">
        <v>30</v>
      </c>
      <c r="Y87" s="45">
        <v>30</v>
      </c>
      <c r="Z87" s="45">
        <v>30</v>
      </c>
      <c r="AA87" s="45">
        <v>30</v>
      </c>
    </row>
    <row r="88" spans="1:27" x14ac:dyDescent="0.25">
      <c r="A88" s="43">
        <v>83</v>
      </c>
      <c r="B88" s="45">
        <v>30</v>
      </c>
      <c r="C88" s="45">
        <v>30</v>
      </c>
      <c r="D88" s="45">
        <v>30</v>
      </c>
      <c r="E88" s="45">
        <v>30</v>
      </c>
      <c r="F88" s="45">
        <v>30</v>
      </c>
      <c r="G88" s="45">
        <v>30</v>
      </c>
      <c r="H88" s="45">
        <v>30</v>
      </c>
      <c r="I88" s="45">
        <v>30</v>
      </c>
      <c r="J88" s="45">
        <v>30</v>
      </c>
      <c r="K88" s="45">
        <v>30</v>
      </c>
      <c r="L88" s="45">
        <v>30</v>
      </c>
      <c r="M88" s="45">
        <v>30</v>
      </c>
      <c r="N88" s="45">
        <v>30</v>
      </c>
      <c r="O88" s="45">
        <v>30</v>
      </c>
      <c r="P88" s="45">
        <v>30</v>
      </c>
      <c r="Q88" s="45">
        <v>30</v>
      </c>
      <c r="R88" s="45">
        <v>30</v>
      </c>
      <c r="S88" s="45">
        <v>30</v>
      </c>
      <c r="T88" s="45">
        <v>30</v>
      </c>
      <c r="U88" s="45">
        <v>30</v>
      </c>
      <c r="V88" s="45">
        <v>30</v>
      </c>
      <c r="W88" s="45">
        <v>30</v>
      </c>
      <c r="X88" s="45">
        <v>30</v>
      </c>
      <c r="Y88" s="45">
        <v>30</v>
      </c>
      <c r="Z88" s="45">
        <v>30</v>
      </c>
      <c r="AA88" s="45">
        <v>30</v>
      </c>
    </row>
    <row r="89" spans="1:27" x14ac:dyDescent="0.25">
      <c r="A89" s="43">
        <v>84</v>
      </c>
      <c r="B89" s="45">
        <v>30</v>
      </c>
      <c r="C89" s="45">
        <v>30</v>
      </c>
      <c r="D89" s="45">
        <v>30</v>
      </c>
      <c r="E89" s="45">
        <v>30</v>
      </c>
      <c r="F89" s="45">
        <v>30</v>
      </c>
      <c r="G89" s="45">
        <v>30</v>
      </c>
      <c r="H89" s="45">
        <v>30</v>
      </c>
      <c r="I89" s="45">
        <v>30</v>
      </c>
      <c r="J89" s="45">
        <v>30</v>
      </c>
      <c r="K89" s="45">
        <v>30</v>
      </c>
      <c r="L89" s="45">
        <v>30</v>
      </c>
      <c r="M89" s="45">
        <v>30</v>
      </c>
      <c r="N89" s="45">
        <v>30</v>
      </c>
      <c r="O89" s="45">
        <v>30</v>
      </c>
      <c r="P89" s="45">
        <v>30</v>
      </c>
      <c r="Q89" s="45">
        <v>30</v>
      </c>
      <c r="R89" s="45">
        <v>30</v>
      </c>
      <c r="S89" s="45">
        <v>30</v>
      </c>
      <c r="T89" s="45">
        <v>30</v>
      </c>
      <c r="U89" s="45">
        <v>30</v>
      </c>
      <c r="V89" s="45">
        <v>30</v>
      </c>
      <c r="W89" s="45">
        <v>30</v>
      </c>
      <c r="X89" s="45">
        <v>30</v>
      </c>
      <c r="Y89" s="45">
        <v>30</v>
      </c>
      <c r="Z89" s="45">
        <v>30</v>
      </c>
      <c r="AA89" s="45">
        <v>30</v>
      </c>
    </row>
    <row r="90" spans="1:27" x14ac:dyDescent="0.25">
      <c r="A90" s="43">
        <v>85</v>
      </c>
      <c r="B90" s="45">
        <v>30</v>
      </c>
      <c r="C90" s="45">
        <v>30</v>
      </c>
      <c r="D90" s="45">
        <v>30</v>
      </c>
      <c r="E90" s="45">
        <v>30</v>
      </c>
      <c r="F90" s="45">
        <v>30</v>
      </c>
      <c r="G90" s="45">
        <v>30</v>
      </c>
      <c r="H90" s="45">
        <v>30</v>
      </c>
      <c r="I90" s="45">
        <v>30</v>
      </c>
      <c r="J90" s="45">
        <v>30</v>
      </c>
      <c r="K90" s="45">
        <v>30</v>
      </c>
      <c r="L90" s="45">
        <v>30</v>
      </c>
      <c r="M90" s="45">
        <v>30</v>
      </c>
      <c r="N90" s="45">
        <v>30</v>
      </c>
      <c r="O90" s="45">
        <v>30</v>
      </c>
      <c r="P90" s="45">
        <v>30</v>
      </c>
      <c r="Q90" s="45">
        <v>30</v>
      </c>
      <c r="R90" s="45">
        <v>30</v>
      </c>
      <c r="S90" s="45">
        <v>30</v>
      </c>
      <c r="T90" s="45">
        <v>30</v>
      </c>
      <c r="U90" s="45">
        <v>30</v>
      </c>
      <c r="V90" s="45">
        <v>30</v>
      </c>
      <c r="W90" s="45">
        <v>30</v>
      </c>
      <c r="X90" s="45">
        <v>30</v>
      </c>
      <c r="Y90" s="45">
        <v>30</v>
      </c>
      <c r="Z90" s="45">
        <v>30</v>
      </c>
      <c r="AA90" s="45">
        <v>30</v>
      </c>
    </row>
    <row r="91" spans="1:27" x14ac:dyDescent="0.25">
      <c r="A91" s="43">
        <v>86</v>
      </c>
      <c r="B91" s="45">
        <v>30</v>
      </c>
      <c r="C91" s="45">
        <v>30</v>
      </c>
      <c r="D91" s="45">
        <v>30</v>
      </c>
      <c r="E91" s="45">
        <v>30</v>
      </c>
      <c r="F91" s="45">
        <v>30</v>
      </c>
      <c r="G91" s="45">
        <v>30</v>
      </c>
      <c r="H91" s="45">
        <v>30</v>
      </c>
      <c r="I91" s="45">
        <v>30</v>
      </c>
      <c r="J91" s="45">
        <v>30</v>
      </c>
      <c r="K91" s="45">
        <v>30</v>
      </c>
      <c r="L91" s="45">
        <v>30</v>
      </c>
      <c r="M91" s="45">
        <v>30</v>
      </c>
      <c r="N91" s="45">
        <v>30</v>
      </c>
      <c r="O91" s="45">
        <v>30</v>
      </c>
      <c r="P91" s="45">
        <v>30</v>
      </c>
      <c r="Q91" s="45">
        <v>30</v>
      </c>
      <c r="R91" s="45">
        <v>30</v>
      </c>
      <c r="S91" s="45">
        <v>30</v>
      </c>
      <c r="T91" s="45">
        <v>30</v>
      </c>
      <c r="U91" s="45">
        <v>30</v>
      </c>
      <c r="V91" s="45">
        <v>30</v>
      </c>
      <c r="W91" s="45">
        <v>30</v>
      </c>
      <c r="X91" s="45">
        <v>30</v>
      </c>
      <c r="Y91" s="45">
        <v>30</v>
      </c>
      <c r="Z91" s="45">
        <v>30</v>
      </c>
      <c r="AA91" s="45">
        <v>30</v>
      </c>
    </row>
    <row r="92" spans="1:27" x14ac:dyDescent="0.25">
      <c r="A92" s="43">
        <v>87</v>
      </c>
      <c r="B92" s="45">
        <v>30</v>
      </c>
      <c r="C92" s="45">
        <v>30</v>
      </c>
      <c r="D92" s="45">
        <v>30</v>
      </c>
      <c r="E92" s="45">
        <v>30</v>
      </c>
      <c r="F92" s="45">
        <v>30</v>
      </c>
      <c r="G92" s="45">
        <v>30</v>
      </c>
      <c r="H92" s="45">
        <v>30</v>
      </c>
      <c r="I92" s="45">
        <v>30</v>
      </c>
      <c r="J92" s="45">
        <v>30</v>
      </c>
      <c r="K92" s="45">
        <v>30</v>
      </c>
      <c r="L92" s="45">
        <v>30</v>
      </c>
      <c r="M92" s="45">
        <v>30</v>
      </c>
      <c r="N92" s="45">
        <v>30</v>
      </c>
      <c r="O92" s="45">
        <v>30</v>
      </c>
      <c r="P92" s="45">
        <v>30</v>
      </c>
      <c r="Q92" s="45">
        <v>30</v>
      </c>
      <c r="R92" s="45">
        <v>30</v>
      </c>
      <c r="S92" s="45">
        <v>30</v>
      </c>
      <c r="T92" s="45">
        <v>30</v>
      </c>
      <c r="U92" s="45">
        <v>30</v>
      </c>
      <c r="V92" s="45">
        <v>30</v>
      </c>
      <c r="W92" s="45">
        <v>30</v>
      </c>
      <c r="X92" s="45">
        <v>30</v>
      </c>
      <c r="Y92" s="45">
        <v>30</v>
      </c>
      <c r="Z92" s="45">
        <v>30</v>
      </c>
      <c r="AA92" s="45">
        <v>30</v>
      </c>
    </row>
    <row r="93" spans="1:27" x14ac:dyDescent="0.25">
      <c r="A93" s="43">
        <v>88</v>
      </c>
      <c r="B93" s="45">
        <v>30</v>
      </c>
      <c r="C93" s="45">
        <v>30</v>
      </c>
      <c r="D93" s="45">
        <v>30</v>
      </c>
      <c r="E93" s="45">
        <v>30</v>
      </c>
      <c r="F93" s="45">
        <v>30</v>
      </c>
      <c r="G93" s="45">
        <v>30</v>
      </c>
      <c r="H93" s="45">
        <v>30</v>
      </c>
      <c r="I93" s="45">
        <v>30</v>
      </c>
      <c r="J93" s="45">
        <v>30</v>
      </c>
      <c r="K93" s="45">
        <v>30</v>
      </c>
      <c r="L93" s="45">
        <v>30</v>
      </c>
      <c r="M93" s="45">
        <v>30</v>
      </c>
      <c r="N93" s="45">
        <v>30</v>
      </c>
      <c r="O93" s="45">
        <v>30</v>
      </c>
      <c r="P93" s="45">
        <v>30</v>
      </c>
      <c r="Q93" s="45">
        <v>30</v>
      </c>
      <c r="R93" s="45">
        <v>30</v>
      </c>
      <c r="S93" s="45">
        <v>30</v>
      </c>
      <c r="T93" s="45">
        <v>30</v>
      </c>
      <c r="U93" s="45">
        <v>30</v>
      </c>
      <c r="V93" s="45">
        <v>30</v>
      </c>
      <c r="W93" s="45">
        <v>30</v>
      </c>
      <c r="X93" s="45">
        <v>30</v>
      </c>
      <c r="Y93" s="45">
        <v>30</v>
      </c>
      <c r="Z93" s="45">
        <v>30</v>
      </c>
      <c r="AA93" s="45">
        <v>30</v>
      </c>
    </row>
    <row r="94" spans="1:27" x14ac:dyDescent="0.25">
      <c r="A94" s="43">
        <v>89</v>
      </c>
      <c r="B94" s="45">
        <v>30</v>
      </c>
      <c r="C94" s="45">
        <v>30</v>
      </c>
      <c r="D94" s="45">
        <v>30</v>
      </c>
      <c r="E94" s="45">
        <v>30</v>
      </c>
      <c r="F94" s="45">
        <v>30</v>
      </c>
      <c r="G94" s="45">
        <v>30</v>
      </c>
      <c r="H94" s="45">
        <v>30</v>
      </c>
      <c r="I94" s="45">
        <v>30</v>
      </c>
      <c r="J94" s="45">
        <v>30</v>
      </c>
      <c r="K94" s="45">
        <v>30</v>
      </c>
      <c r="L94" s="45">
        <v>30</v>
      </c>
      <c r="M94" s="45">
        <v>30</v>
      </c>
      <c r="N94" s="45">
        <v>30</v>
      </c>
      <c r="O94" s="45">
        <v>30</v>
      </c>
      <c r="P94" s="45">
        <v>30</v>
      </c>
      <c r="Q94" s="45">
        <v>30</v>
      </c>
      <c r="R94" s="45">
        <v>30</v>
      </c>
      <c r="S94" s="45">
        <v>30</v>
      </c>
      <c r="T94" s="45">
        <v>30</v>
      </c>
      <c r="U94" s="45">
        <v>30</v>
      </c>
      <c r="V94" s="45">
        <v>30</v>
      </c>
      <c r="W94" s="45">
        <v>30</v>
      </c>
      <c r="X94" s="45">
        <v>30</v>
      </c>
      <c r="Y94" s="45">
        <v>30</v>
      </c>
      <c r="Z94" s="45">
        <v>30</v>
      </c>
      <c r="AA94" s="45">
        <v>30</v>
      </c>
    </row>
    <row r="95" spans="1:27" x14ac:dyDescent="0.25">
      <c r="A95" s="43" t="s">
        <v>619</v>
      </c>
      <c r="B95" s="45">
        <v>30</v>
      </c>
      <c r="C95" s="45">
        <v>30</v>
      </c>
      <c r="D95" s="45">
        <v>30</v>
      </c>
      <c r="E95" s="45">
        <v>30</v>
      </c>
      <c r="F95" s="45">
        <v>30</v>
      </c>
      <c r="G95" s="45">
        <v>30</v>
      </c>
      <c r="H95" s="45">
        <v>30</v>
      </c>
      <c r="I95" s="45">
        <v>30</v>
      </c>
      <c r="J95" s="45">
        <v>30</v>
      </c>
      <c r="K95" s="45">
        <v>30</v>
      </c>
      <c r="L95" s="45">
        <v>30</v>
      </c>
      <c r="M95" s="45">
        <v>30</v>
      </c>
      <c r="N95" s="45">
        <v>30</v>
      </c>
      <c r="O95" s="45">
        <v>30</v>
      </c>
      <c r="P95" s="45">
        <v>30</v>
      </c>
      <c r="Q95" s="45">
        <v>30</v>
      </c>
      <c r="R95" s="45">
        <v>30</v>
      </c>
      <c r="S95" s="45">
        <v>30</v>
      </c>
      <c r="T95" s="45">
        <v>30</v>
      </c>
      <c r="U95" s="45">
        <v>30</v>
      </c>
      <c r="V95" s="45">
        <v>30</v>
      </c>
      <c r="W95" s="45">
        <v>30</v>
      </c>
      <c r="X95" s="45">
        <v>30</v>
      </c>
      <c r="Y95" s="45">
        <v>30</v>
      </c>
      <c r="Z95" s="45">
        <v>30</v>
      </c>
      <c r="AA95" s="45">
        <v>30</v>
      </c>
    </row>
  </sheetData>
  <sheetProtection algorithmName="SHA-512" hashValue="kBBoedctAP3+NmNyc8/uoZfdyLnIPu0gd5cHpdPmyOpZL9XObRWs78R0SdUCsYJSsuyFeo33pZSqlWbPVICjpw==" saltValue="k0UbgNiLEn+6B927jngnsw==" spinCount="100000" sheet="1" objects="1" scenarios="1"/>
  <conditionalFormatting sqref="A6:A21">
    <cfRule type="expression" dxfId="19" priority="1" stopIfTrue="1">
      <formula>MOD(ROW(),2)=0</formula>
    </cfRule>
    <cfRule type="expression" dxfId="18" priority="2" stopIfTrue="1">
      <formula>MOD(ROW(),2)&lt;&gt;0</formula>
    </cfRule>
  </conditionalFormatting>
  <conditionalFormatting sqref="B6:M21">
    <cfRule type="expression" dxfId="17" priority="3" stopIfTrue="1">
      <formula>MOD(ROW(),2)=0</formula>
    </cfRule>
    <cfRule type="expression" dxfId="16" priority="4" stopIfTrue="1">
      <formula>MOD(ROW(),2)&lt;&gt;0</formula>
    </cfRule>
  </conditionalFormatting>
  <conditionalFormatting sqref="A26:A95">
    <cfRule type="expression" dxfId="15" priority="5" stopIfTrue="1">
      <formula>MOD(ROW(),2)=0</formula>
    </cfRule>
    <cfRule type="expression" dxfId="14" priority="6" stopIfTrue="1">
      <formula>MOD(ROW(),2)&lt;&gt;0</formula>
    </cfRule>
  </conditionalFormatting>
  <conditionalFormatting sqref="B26:AA95">
    <cfRule type="expression" dxfId="13" priority="7" stopIfTrue="1">
      <formula>MOD(ROW(),2)=0</formula>
    </cfRule>
    <cfRule type="expression" dxfId="12" priority="8" stopIfTrue="1">
      <formula>MOD(ROW(),2)&lt;&gt;0</formula>
    </cfRule>
  </conditionalFormatting>
  <pageMargins left="0.7" right="0.7" top="0.75" bottom="0.75" header="0.3" footer="0.3"/>
  <tableParts count="1">
    <tablePart r:id="rId1"/>
  </tableParts>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6820D-1ED5-4457-91DD-18C4D236652E}">
  <sheetPr codeName="Sheet118"/>
  <dimension ref="A1:B29"/>
  <sheetViews>
    <sheetView showGridLines="0" workbookViewId="0">
      <selection activeCell="A6" sqref="A6"/>
    </sheetView>
  </sheetViews>
  <sheetFormatPr defaultRowHeight="12.5" x14ac:dyDescent="0.25"/>
  <cols>
    <col min="1" max="1" width="31.7265625" customWidth="1"/>
    <col min="2" max="2" width="40.7265625" customWidth="1"/>
  </cols>
  <sheetData>
    <row r="1" spans="1:2" s="1" customFormat="1" ht="20" x14ac:dyDescent="0.4">
      <c r="A1" s="2" t="s">
        <v>0</v>
      </c>
    </row>
    <row r="2" spans="1:2" s="1" customFormat="1" ht="15.5" x14ac:dyDescent="0.35">
      <c r="A2" s="30" t="s">
        <v>1</v>
      </c>
      <c r="B2" s="3" t="str">
        <f>wb_title</f>
        <v>NHS_S - Consolidated Factor Spreadsheet</v>
      </c>
    </row>
    <row r="3" spans="1:2" s="1" customFormat="1" ht="15.5" x14ac:dyDescent="0.35">
      <c r="A3" s="30" t="s">
        <v>2</v>
      </c>
      <c r="B3" s="3" t="str">
        <f>TABLE_FACTOR_TYPE_1 &amp; " - x-" &amp; TABLE_SERIES_NUMBER_1</f>
        <v>Abatement - x-827</v>
      </c>
    </row>
    <row r="6" spans="1:2" x14ac:dyDescent="0.25">
      <c r="A6" s="40" t="s">
        <v>535</v>
      </c>
      <c r="B6" s="46" t="s">
        <v>536</v>
      </c>
    </row>
    <row r="7" spans="1:2" x14ac:dyDescent="0.25">
      <c r="A7" s="40" t="s">
        <v>537</v>
      </c>
      <c r="B7" s="46" t="s">
        <v>31</v>
      </c>
    </row>
    <row r="8" spans="1:2" x14ac:dyDescent="0.25">
      <c r="A8" s="40" t="s">
        <v>141</v>
      </c>
      <c r="B8" s="46" t="s">
        <v>227</v>
      </c>
    </row>
    <row r="9" spans="1:2" x14ac:dyDescent="0.25">
      <c r="A9" s="40" t="s">
        <v>142</v>
      </c>
      <c r="B9" s="46" t="s">
        <v>502</v>
      </c>
    </row>
    <row r="10" spans="1:2" ht="62.5" x14ac:dyDescent="0.25">
      <c r="A10" s="40" t="s">
        <v>6</v>
      </c>
      <c r="B10" s="46" t="s">
        <v>532</v>
      </c>
    </row>
    <row r="11" spans="1:2" x14ac:dyDescent="0.25">
      <c r="A11" s="40" t="s">
        <v>143</v>
      </c>
      <c r="B11" s="46" t="s">
        <v>201</v>
      </c>
    </row>
    <row r="12" spans="1:2" x14ac:dyDescent="0.25">
      <c r="A12" s="40" t="s">
        <v>144</v>
      </c>
      <c r="B12" s="46" t="s">
        <v>315</v>
      </c>
    </row>
    <row r="13" spans="1:2" x14ac:dyDescent="0.25">
      <c r="A13" s="40" t="s">
        <v>538</v>
      </c>
      <c r="B13" s="46">
        <v>1</v>
      </c>
    </row>
    <row r="14" spans="1:2" x14ac:dyDescent="0.25">
      <c r="A14" s="40" t="s">
        <v>146</v>
      </c>
      <c r="B14" s="46">
        <v>827</v>
      </c>
    </row>
    <row r="15" spans="1:2" x14ac:dyDescent="0.25">
      <c r="A15" s="40" t="s">
        <v>539</v>
      </c>
      <c r="B15" s="46" t="s">
        <v>533</v>
      </c>
    </row>
    <row r="16" spans="1:2" x14ac:dyDescent="0.25">
      <c r="A16" s="40" t="s">
        <v>148</v>
      </c>
      <c r="B16" s="46" t="s">
        <v>534</v>
      </c>
    </row>
    <row r="17" spans="1:2" x14ac:dyDescent="0.25">
      <c r="A17" s="41" t="s">
        <v>540</v>
      </c>
      <c r="B17" s="46"/>
    </row>
    <row r="18" spans="1:2" x14ac:dyDescent="0.25">
      <c r="A18" s="40" t="s">
        <v>150</v>
      </c>
      <c r="B18" s="48">
        <v>45135</v>
      </c>
    </row>
    <row r="19" spans="1:2" x14ac:dyDescent="0.25">
      <c r="A19" s="40" t="s">
        <v>151</v>
      </c>
      <c r="B19" s="48">
        <v>45170</v>
      </c>
    </row>
    <row r="20" spans="1:2" x14ac:dyDescent="0.25">
      <c r="A20" s="40" t="s">
        <v>152</v>
      </c>
      <c r="B20" s="46" t="s">
        <v>160</v>
      </c>
    </row>
    <row r="21" spans="1:2" x14ac:dyDescent="0.25">
      <c r="A21" s="40" t="s">
        <v>541</v>
      </c>
      <c r="B21" s="46" t="s">
        <v>76</v>
      </c>
    </row>
    <row r="23" spans="1:2" x14ac:dyDescent="0.25">
      <c r="A23" s="23" t="str">
        <f>HYPERLINK("#'Factor List'!A1", "Back to Factor List")</f>
        <v>Back to Factor List</v>
      </c>
      <c r="B23" s="23" t="str">
        <f>HYPERLINK("#'Assumptions'!A1", "Assumptions")</f>
        <v>Assumptions</v>
      </c>
    </row>
    <row r="26" spans="1:2" s="55" customFormat="1" ht="13" x14ac:dyDescent="0.25">
      <c r="A26" s="54" t="s">
        <v>620</v>
      </c>
      <c r="B26" s="54" t="s">
        <v>579</v>
      </c>
    </row>
    <row r="27" spans="1:2" x14ac:dyDescent="0.25">
      <c r="A27" s="43">
        <v>55</v>
      </c>
      <c r="B27" s="44">
        <v>1</v>
      </c>
    </row>
    <row r="28" spans="1:2" x14ac:dyDescent="0.25">
      <c r="A28" s="43">
        <v>60</v>
      </c>
      <c r="B28" s="44">
        <v>1.25</v>
      </c>
    </row>
    <row r="29" spans="1:2" x14ac:dyDescent="0.25">
      <c r="A29" s="43">
        <v>65</v>
      </c>
      <c r="B29" s="44">
        <v>1.597</v>
      </c>
    </row>
  </sheetData>
  <sheetProtection algorithmName="SHA-512" hashValue="nRbj1OAMlqUC0lreF1DkMG7OM4vZrMxexSZyh12OaNuqG9fbCE+riz0TB4ehH48xLuMvFyWySRQQh0L7SphLWQ==" saltValue="obhVpUj+6/plxQjSXqBtnA==" spinCount="100000" sheet="1" objects="1" scenarios="1"/>
  <conditionalFormatting sqref="A6:A21">
    <cfRule type="expression" dxfId="9" priority="1" stopIfTrue="1">
      <formula>MOD(ROW(),2)=0</formula>
    </cfRule>
    <cfRule type="expression" dxfId="8" priority="2" stopIfTrue="1">
      <formula>MOD(ROW(),2)&lt;&gt;0</formula>
    </cfRule>
  </conditionalFormatting>
  <conditionalFormatting sqref="B6:B21">
    <cfRule type="expression" dxfId="7" priority="3" stopIfTrue="1">
      <formula>MOD(ROW(),2)=0</formula>
    </cfRule>
    <cfRule type="expression" dxfId="6" priority="4" stopIfTrue="1">
      <formula>MOD(ROW(),2)&lt;&gt;0</formula>
    </cfRule>
  </conditionalFormatting>
  <conditionalFormatting sqref="A26:A29">
    <cfRule type="expression" dxfId="5" priority="5" stopIfTrue="1">
      <formula>MOD(ROW(),2)=0</formula>
    </cfRule>
    <cfRule type="expression" dxfId="4" priority="6" stopIfTrue="1">
      <formula>MOD(ROW(),2)&lt;&gt;0</formula>
    </cfRule>
  </conditionalFormatting>
  <conditionalFormatting sqref="B26:B29">
    <cfRule type="expression" dxfId="3" priority="7" stopIfTrue="1">
      <formula>MOD(ROW(),2)=0</formula>
    </cfRule>
    <cfRule type="expression" dxfId="2" priority="8" stopIfTrue="1">
      <formula>MOD(ROW(),2)&lt;&gt;0</formula>
    </cfRule>
  </conditionalFormatting>
  <pageMargins left="0.7" right="0.7" top="0.75" bottom="0.75" header="0.3" footer="0.3"/>
  <tableParts count="1">
    <tablePart r:id="rId1"/>
  </tableParts>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FC199-8A14-4144-B384-935DB8AEDBC3}">
  <sheetPr codeName="Sheet1"/>
  <dimension ref="A1:B23"/>
  <sheetViews>
    <sheetView showGridLines="0" workbookViewId="0">
      <selection activeCell="A6" sqref="A6"/>
    </sheetView>
  </sheetViews>
  <sheetFormatPr defaultRowHeight="12.5" x14ac:dyDescent="0.25"/>
  <cols>
    <col min="1" max="1" width="30.54296875" customWidth="1"/>
    <col min="2" max="2" width="24.54296875" customWidth="1"/>
  </cols>
  <sheetData>
    <row r="1" spans="1:2" s="1" customFormat="1" ht="20" x14ac:dyDescent="0.4">
      <c r="A1" s="2" t="s">
        <v>0</v>
      </c>
    </row>
    <row r="2" spans="1:2" s="1" customFormat="1" ht="15.5" x14ac:dyDescent="0.35">
      <c r="A2" s="30" t="s">
        <v>1</v>
      </c>
      <c r="B2" s="3" t="str">
        <f>wb_title</f>
        <v>NHS_S - Consolidated Factor Spreadsheet</v>
      </c>
    </row>
    <row r="3" spans="1:2" s="1" customFormat="1" ht="15.5" x14ac:dyDescent="0.35">
      <c r="A3" s="30" t="s">
        <v>2</v>
      </c>
      <c r="B3" s="3" t="str">
        <f>TABLE_FACTOR_TYPE_1 &amp; " - x-" &amp; TABLE_SERIES_NUMBER_1</f>
        <v xml:space="preserve"> - x-</v>
      </c>
    </row>
    <row r="6" spans="1:2" x14ac:dyDescent="0.25">
      <c r="A6" t="s">
        <v>535</v>
      </c>
      <c r="B6" t="s">
        <v>536</v>
      </c>
    </row>
    <row r="7" spans="1:2" x14ac:dyDescent="0.25">
      <c r="A7" t="s">
        <v>537</v>
      </c>
    </row>
    <row r="8" spans="1:2" x14ac:dyDescent="0.25">
      <c r="A8" t="s">
        <v>141</v>
      </c>
    </row>
    <row r="9" spans="1:2" x14ac:dyDescent="0.25">
      <c r="A9" t="s">
        <v>142</v>
      </c>
    </row>
    <row r="10" spans="1:2" x14ac:dyDescent="0.25">
      <c r="A10" t="s">
        <v>6</v>
      </c>
    </row>
    <row r="11" spans="1:2" x14ac:dyDescent="0.25">
      <c r="A11" t="s">
        <v>143</v>
      </c>
    </row>
    <row r="12" spans="1:2" x14ac:dyDescent="0.25">
      <c r="A12" t="s">
        <v>144</v>
      </c>
    </row>
    <row r="13" spans="1:2" x14ac:dyDescent="0.25">
      <c r="A13" t="s">
        <v>538</v>
      </c>
    </row>
    <row r="14" spans="1:2" x14ac:dyDescent="0.25">
      <c r="A14" t="s">
        <v>146</v>
      </c>
    </row>
    <row r="15" spans="1:2" x14ac:dyDescent="0.25">
      <c r="A15" t="s">
        <v>539</v>
      </c>
    </row>
    <row r="16" spans="1:2" x14ac:dyDescent="0.25">
      <c r="A16" t="s">
        <v>148</v>
      </c>
    </row>
    <row r="17" spans="1:2" x14ac:dyDescent="0.25">
      <c r="A17" s="24" t="s">
        <v>540</v>
      </c>
    </row>
    <row r="18" spans="1:2" x14ac:dyDescent="0.25">
      <c r="A18" t="s">
        <v>150</v>
      </c>
    </row>
    <row r="19" spans="1:2" x14ac:dyDescent="0.25">
      <c r="A19" t="s">
        <v>151</v>
      </c>
    </row>
    <row r="20" spans="1:2" x14ac:dyDescent="0.25">
      <c r="A20" t="s">
        <v>152</v>
      </c>
    </row>
    <row r="21" spans="1:2" x14ac:dyDescent="0.25">
      <c r="A21" t="s">
        <v>541</v>
      </c>
    </row>
    <row r="23" spans="1:2" x14ac:dyDescent="0.25">
      <c r="A23" s="23" t="str">
        <f>HYPERLINK("#'Factor List'!A1", "Back to Factor List")</f>
        <v>Back to Factor List</v>
      </c>
      <c r="B23" s="23" t="str">
        <f>HYPERLINK("#'Assumptions'!A1", "Assumptions")</f>
        <v>Assumptions</v>
      </c>
    </row>
  </sheetData>
  <sheetProtection algorithmName="SHA-512" hashValue="ozuBJnSKqjKzQ2lxEOauPBYJx9F17uJSyETXFp2T/hh9x8wrs40T82VLfuYOCWPJh+MlGfW/RLOJaK6wuvWzcw==" saltValue="r/GAm/q/C58sLriqcVZUFg==" spinCount="100000" sheet="1" objects="1" scenarios="1"/>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46D14-037C-4EAC-A64E-6F4371AE8760}">
  <sheetPr codeName="Sheet14"/>
  <dimension ref="A1:E73"/>
  <sheetViews>
    <sheetView showGridLines="0" workbookViewId="0">
      <selection activeCell="A6" sqref="A6"/>
    </sheetView>
  </sheetViews>
  <sheetFormatPr defaultRowHeight="12.5" x14ac:dyDescent="0.25"/>
  <cols>
    <col min="1" max="1" width="31.7265625" customWidth="1"/>
    <col min="2" max="5" width="22.7265625" customWidth="1"/>
  </cols>
  <sheetData>
    <row r="1" spans="1:5" s="1" customFormat="1" ht="20" x14ac:dyDescent="0.4">
      <c r="A1" s="2" t="s">
        <v>0</v>
      </c>
    </row>
    <row r="2" spans="1:5" s="1" customFormat="1" ht="15.5" x14ac:dyDescent="0.35">
      <c r="A2" s="30" t="s">
        <v>1</v>
      </c>
      <c r="B2" s="3" t="str">
        <f>wb_title</f>
        <v>NHS_S - Consolidated Factor Spreadsheet</v>
      </c>
    </row>
    <row r="3" spans="1:5" s="1" customFormat="1" ht="15.5" x14ac:dyDescent="0.35">
      <c r="A3" s="30" t="s">
        <v>2</v>
      </c>
      <c r="B3" s="3" t="str">
        <f>TABLE_FACTOR_TYPE_1 &amp; " - x-" &amp; TABLE_SERIES_NUMBER_1</f>
        <v>CETV - x-203</v>
      </c>
    </row>
    <row r="6" spans="1:5" x14ac:dyDescent="0.25">
      <c r="A6" s="40" t="s">
        <v>535</v>
      </c>
      <c r="B6" s="46" t="s">
        <v>536</v>
      </c>
      <c r="C6" s="46"/>
      <c r="D6" s="46"/>
      <c r="E6" s="46"/>
    </row>
    <row r="7" spans="1:5" x14ac:dyDescent="0.25">
      <c r="A7" s="40" t="s">
        <v>537</v>
      </c>
      <c r="B7" s="46" t="s">
        <v>31</v>
      </c>
      <c r="C7" s="46"/>
      <c r="D7" s="46"/>
      <c r="E7" s="46"/>
    </row>
    <row r="8" spans="1:5" x14ac:dyDescent="0.25">
      <c r="A8" s="40" t="s">
        <v>141</v>
      </c>
      <c r="B8" s="46">
        <v>2008</v>
      </c>
      <c r="C8" s="46"/>
      <c r="D8" s="46"/>
      <c r="E8" s="46"/>
    </row>
    <row r="9" spans="1:5" x14ac:dyDescent="0.25">
      <c r="A9" s="40" t="s">
        <v>142</v>
      </c>
      <c r="B9" s="46" t="s">
        <v>170</v>
      </c>
      <c r="C9" s="46"/>
      <c r="D9" s="46"/>
      <c r="E9" s="46"/>
    </row>
    <row r="10" spans="1:5" x14ac:dyDescent="0.25">
      <c r="A10" s="40" t="s">
        <v>6</v>
      </c>
      <c r="B10" s="46" t="s">
        <v>179</v>
      </c>
      <c r="C10" s="46"/>
      <c r="D10" s="46"/>
      <c r="E10" s="46"/>
    </row>
    <row r="11" spans="1:5" x14ac:dyDescent="0.25">
      <c r="A11" s="40" t="s">
        <v>143</v>
      </c>
      <c r="B11" s="46" t="s">
        <v>172</v>
      </c>
      <c r="C11" s="46"/>
      <c r="D11" s="46"/>
      <c r="E11" s="46"/>
    </row>
    <row r="12" spans="1:5" x14ac:dyDescent="0.25">
      <c r="A12" s="40" t="s">
        <v>144</v>
      </c>
      <c r="B12" s="46" t="s">
        <v>157</v>
      </c>
      <c r="C12" s="46"/>
      <c r="D12" s="46"/>
      <c r="E12" s="46"/>
    </row>
    <row r="13" spans="1:5" x14ac:dyDescent="0.25">
      <c r="A13" s="40" t="s">
        <v>538</v>
      </c>
      <c r="B13" s="46">
        <v>2</v>
      </c>
      <c r="C13" s="46"/>
      <c r="D13" s="46"/>
      <c r="E13" s="46"/>
    </row>
    <row r="14" spans="1:5" x14ac:dyDescent="0.25">
      <c r="A14" s="40" t="s">
        <v>146</v>
      </c>
      <c r="B14" s="46">
        <v>203</v>
      </c>
      <c r="C14" s="46"/>
      <c r="D14" s="46"/>
      <c r="E14" s="46"/>
    </row>
    <row r="15" spans="1:5" x14ac:dyDescent="0.25">
      <c r="A15" s="40" t="s">
        <v>539</v>
      </c>
      <c r="B15" s="46" t="s">
        <v>180</v>
      </c>
      <c r="C15" s="46"/>
      <c r="D15" s="46"/>
      <c r="E15" s="46"/>
    </row>
    <row r="16" spans="1:5" x14ac:dyDescent="0.25">
      <c r="A16" s="40" t="s">
        <v>148</v>
      </c>
      <c r="B16" s="46" t="s">
        <v>181</v>
      </c>
      <c r="C16" s="46"/>
      <c r="D16" s="46"/>
      <c r="E16" s="46"/>
    </row>
    <row r="17" spans="1:5" x14ac:dyDescent="0.25">
      <c r="A17" s="41" t="s">
        <v>540</v>
      </c>
      <c r="B17" s="46"/>
      <c r="C17" s="46"/>
      <c r="D17" s="46"/>
      <c r="E17" s="46"/>
    </row>
    <row r="18" spans="1:5" x14ac:dyDescent="0.25">
      <c r="A18" s="40" t="s">
        <v>150</v>
      </c>
      <c r="B18" s="48">
        <v>46175</v>
      </c>
      <c r="C18" s="49"/>
      <c r="D18" s="49"/>
      <c r="E18" s="49"/>
    </row>
    <row r="19" spans="1:5" x14ac:dyDescent="0.25">
      <c r="A19" s="40" t="s">
        <v>151</v>
      </c>
      <c r="B19" s="48">
        <v>46161</v>
      </c>
      <c r="C19" s="48"/>
      <c r="D19" s="48"/>
      <c r="E19" s="48"/>
    </row>
    <row r="20" spans="1:5" x14ac:dyDescent="0.25">
      <c r="A20" s="40" t="s">
        <v>152</v>
      </c>
      <c r="B20" s="46" t="s">
        <v>160</v>
      </c>
      <c r="C20" s="46"/>
      <c r="D20" s="46"/>
      <c r="E20" s="46"/>
    </row>
    <row r="21" spans="1:5" x14ac:dyDescent="0.25">
      <c r="A21" s="40" t="s">
        <v>541</v>
      </c>
      <c r="B21" s="46" t="s">
        <v>75</v>
      </c>
      <c r="C21" s="46"/>
      <c r="D21" s="46"/>
      <c r="E21" s="46"/>
    </row>
    <row r="23" spans="1:5" x14ac:dyDescent="0.25">
      <c r="A23" s="23" t="str">
        <f>HYPERLINK("#'Factor List'!A1", "Back to Factor List")</f>
        <v>Back to Factor List</v>
      </c>
      <c r="B23" s="23" t="str">
        <f>HYPERLINK("#'Assumptions'!A1", "Assumptions")</f>
        <v>Assumptions</v>
      </c>
    </row>
    <row r="26" spans="1:5" s="55" customFormat="1" ht="39" x14ac:dyDescent="0.25">
      <c r="A26" s="54" t="s">
        <v>263</v>
      </c>
      <c r="B26" s="54" t="s">
        <v>543</v>
      </c>
      <c r="C26" s="54" t="s">
        <v>548</v>
      </c>
      <c r="D26" s="54" t="s">
        <v>549</v>
      </c>
      <c r="E26" s="54" t="s">
        <v>550</v>
      </c>
    </row>
    <row r="27" spans="1:5" x14ac:dyDescent="0.25">
      <c r="A27" s="43">
        <v>18</v>
      </c>
      <c r="B27" s="45">
        <v>7.8</v>
      </c>
      <c r="C27" s="45">
        <v>0.4</v>
      </c>
      <c r="D27" s="45">
        <v>0.97</v>
      </c>
      <c r="E27" s="45">
        <v>0</v>
      </c>
    </row>
    <row r="28" spans="1:5" x14ac:dyDescent="0.25">
      <c r="A28" s="43">
        <v>19</v>
      </c>
      <c r="B28" s="45">
        <v>7.94</v>
      </c>
      <c r="C28" s="45">
        <v>0.41</v>
      </c>
      <c r="D28" s="45">
        <v>1</v>
      </c>
      <c r="E28" s="45">
        <v>0</v>
      </c>
    </row>
    <row r="29" spans="1:5" x14ac:dyDescent="0.25">
      <c r="A29" s="43">
        <v>20</v>
      </c>
      <c r="B29" s="45">
        <v>8.08</v>
      </c>
      <c r="C29" s="45">
        <v>0.41</v>
      </c>
      <c r="D29" s="45">
        <v>1.02</v>
      </c>
      <c r="E29" s="45">
        <v>0</v>
      </c>
    </row>
    <row r="30" spans="1:5" x14ac:dyDescent="0.25">
      <c r="A30" s="43">
        <v>21</v>
      </c>
      <c r="B30" s="45">
        <v>8.2200000000000006</v>
      </c>
      <c r="C30" s="45">
        <v>0.42</v>
      </c>
      <c r="D30" s="45">
        <v>1.04</v>
      </c>
      <c r="E30" s="45">
        <v>0</v>
      </c>
    </row>
    <row r="31" spans="1:5" x14ac:dyDescent="0.25">
      <c r="A31" s="43">
        <v>22</v>
      </c>
      <c r="B31" s="45">
        <v>8.3699999999999992</v>
      </c>
      <c r="C31" s="45">
        <v>0.43</v>
      </c>
      <c r="D31" s="45">
        <v>1.05</v>
      </c>
      <c r="E31" s="45">
        <v>0</v>
      </c>
    </row>
    <row r="32" spans="1:5" x14ac:dyDescent="0.25">
      <c r="A32" s="43">
        <v>23</v>
      </c>
      <c r="B32" s="45">
        <v>8.52</v>
      </c>
      <c r="C32" s="45">
        <v>0.44</v>
      </c>
      <c r="D32" s="45">
        <v>1.07</v>
      </c>
      <c r="E32" s="45">
        <v>0</v>
      </c>
    </row>
    <row r="33" spans="1:5" x14ac:dyDescent="0.25">
      <c r="A33" s="43">
        <v>24</v>
      </c>
      <c r="B33" s="45">
        <v>8.67</v>
      </c>
      <c r="C33" s="45">
        <v>0.45</v>
      </c>
      <c r="D33" s="45">
        <v>1.0900000000000001</v>
      </c>
      <c r="E33" s="45">
        <v>0</v>
      </c>
    </row>
    <row r="34" spans="1:5" x14ac:dyDescent="0.25">
      <c r="A34" s="43">
        <v>25</v>
      </c>
      <c r="B34" s="45">
        <v>8.83</v>
      </c>
      <c r="C34" s="45">
        <v>0.46</v>
      </c>
      <c r="D34" s="45">
        <v>1.1100000000000001</v>
      </c>
      <c r="E34" s="45">
        <v>0</v>
      </c>
    </row>
    <row r="35" spans="1:5" x14ac:dyDescent="0.25">
      <c r="A35" s="43">
        <v>26</v>
      </c>
      <c r="B35" s="45">
        <v>8.99</v>
      </c>
      <c r="C35" s="45">
        <v>0.47</v>
      </c>
      <c r="D35" s="45">
        <v>1.1299999999999999</v>
      </c>
      <c r="E35" s="45">
        <v>0</v>
      </c>
    </row>
    <row r="36" spans="1:5" x14ac:dyDescent="0.25">
      <c r="A36" s="43">
        <v>27</v>
      </c>
      <c r="B36" s="45">
        <v>9.15</v>
      </c>
      <c r="C36" s="45">
        <v>0.48</v>
      </c>
      <c r="D36" s="45">
        <v>1.1399999999999999</v>
      </c>
      <c r="E36" s="45">
        <v>0</v>
      </c>
    </row>
    <row r="37" spans="1:5" x14ac:dyDescent="0.25">
      <c r="A37" s="43">
        <v>28</v>
      </c>
      <c r="B37" s="45">
        <v>9.31</v>
      </c>
      <c r="C37" s="45">
        <v>0.49</v>
      </c>
      <c r="D37" s="45">
        <v>1.1599999999999999</v>
      </c>
      <c r="E37" s="45">
        <v>0</v>
      </c>
    </row>
    <row r="38" spans="1:5" x14ac:dyDescent="0.25">
      <c r="A38" s="43">
        <v>29</v>
      </c>
      <c r="B38" s="45">
        <v>9.48</v>
      </c>
      <c r="C38" s="45">
        <v>0.5</v>
      </c>
      <c r="D38" s="45">
        <v>1.18</v>
      </c>
      <c r="E38" s="45">
        <v>0</v>
      </c>
    </row>
    <row r="39" spans="1:5" x14ac:dyDescent="0.25">
      <c r="A39" s="43">
        <v>30</v>
      </c>
      <c r="B39" s="45">
        <v>9.65</v>
      </c>
      <c r="C39" s="45">
        <v>0.51</v>
      </c>
      <c r="D39" s="45">
        <v>1.2</v>
      </c>
      <c r="E39" s="45">
        <v>0</v>
      </c>
    </row>
    <row r="40" spans="1:5" x14ac:dyDescent="0.25">
      <c r="A40" s="43">
        <v>31</v>
      </c>
      <c r="B40" s="45">
        <v>9.82</v>
      </c>
      <c r="C40" s="45">
        <v>0.52</v>
      </c>
      <c r="D40" s="45">
        <v>1.22</v>
      </c>
      <c r="E40" s="45">
        <v>0</v>
      </c>
    </row>
    <row r="41" spans="1:5" x14ac:dyDescent="0.25">
      <c r="A41" s="43">
        <v>32</v>
      </c>
      <c r="B41" s="45">
        <v>10</v>
      </c>
      <c r="C41" s="45">
        <v>0.53</v>
      </c>
      <c r="D41" s="45">
        <v>1.24</v>
      </c>
      <c r="E41" s="45">
        <v>0</v>
      </c>
    </row>
    <row r="42" spans="1:5" x14ac:dyDescent="0.25">
      <c r="A42" s="43">
        <v>33</v>
      </c>
      <c r="B42" s="45">
        <v>10.18</v>
      </c>
      <c r="C42" s="45">
        <v>0.54</v>
      </c>
      <c r="D42" s="45">
        <v>1.26</v>
      </c>
      <c r="E42" s="45">
        <v>0</v>
      </c>
    </row>
    <row r="43" spans="1:5" x14ac:dyDescent="0.25">
      <c r="A43" s="43">
        <v>34</v>
      </c>
      <c r="B43" s="45">
        <v>10.36</v>
      </c>
      <c r="C43" s="45">
        <v>0.55000000000000004</v>
      </c>
      <c r="D43" s="45">
        <v>1.28</v>
      </c>
      <c r="E43" s="45">
        <v>0</v>
      </c>
    </row>
    <row r="44" spans="1:5" x14ac:dyDescent="0.25">
      <c r="A44" s="43">
        <v>35</v>
      </c>
      <c r="B44" s="45">
        <v>10.54</v>
      </c>
      <c r="C44" s="45">
        <v>0.56000000000000005</v>
      </c>
      <c r="D44" s="45">
        <v>1.31</v>
      </c>
      <c r="E44" s="45">
        <v>0</v>
      </c>
    </row>
    <row r="45" spans="1:5" x14ac:dyDescent="0.25">
      <c r="A45" s="43">
        <v>36</v>
      </c>
      <c r="B45" s="45">
        <v>10.73</v>
      </c>
      <c r="C45" s="45">
        <v>0.56999999999999995</v>
      </c>
      <c r="D45" s="45">
        <v>1.33</v>
      </c>
      <c r="E45" s="45">
        <v>0</v>
      </c>
    </row>
    <row r="46" spans="1:5" x14ac:dyDescent="0.25">
      <c r="A46" s="43">
        <v>37</v>
      </c>
      <c r="B46" s="45">
        <v>10.92</v>
      </c>
      <c r="C46" s="45">
        <v>0.57999999999999996</v>
      </c>
      <c r="D46" s="45">
        <v>1.35</v>
      </c>
      <c r="E46" s="45">
        <v>0</v>
      </c>
    </row>
    <row r="47" spans="1:5" x14ac:dyDescent="0.25">
      <c r="A47" s="43">
        <v>38</v>
      </c>
      <c r="B47" s="45">
        <v>11.12</v>
      </c>
      <c r="C47" s="45">
        <v>0.59</v>
      </c>
      <c r="D47" s="45">
        <v>1.37</v>
      </c>
      <c r="E47" s="45">
        <v>0</v>
      </c>
    </row>
    <row r="48" spans="1:5" x14ac:dyDescent="0.25">
      <c r="A48" s="43">
        <v>39</v>
      </c>
      <c r="B48" s="45">
        <v>11.32</v>
      </c>
      <c r="C48" s="45">
        <v>0.6</v>
      </c>
      <c r="D48" s="45">
        <v>1.39</v>
      </c>
      <c r="E48" s="45">
        <v>0</v>
      </c>
    </row>
    <row r="49" spans="1:5" x14ac:dyDescent="0.25">
      <c r="A49" s="43">
        <v>40</v>
      </c>
      <c r="B49" s="45">
        <v>11.52</v>
      </c>
      <c r="C49" s="45">
        <v>0.62</v>
      </c>
      <c r="D49" s="45">
        <v>1.41</v>
      </c>
      <c r="E49" s="45">
        <v>0</v>
      </c>
    </row>
    <row r="50" spans="1:5" x14ac:dyDescent="0.25">
      <c r="A50" s="43">
        <v>41</v>
      </c>
      <c r="B50" s="45">
        <v>11.73</v>
      </c>
      <c r="C50" s="45">
        <v>0.63</v>
      </c>
      <c r="D50" s="45">
        <v>1.43</v>
      </c>
      <c r="E50" s="45">
        <v>0</v>
      </c>
    </row>
    <row r="51" spans="1:5" x14ac:dyDescent="0.25">
      <c r="A51" s="43">
        <v>42</v>
      </c>
      <c r="B51" s="45">
        <v>11.94</v>
      </c>
      <c r="C51" s="45">
        <v>0.64</v>
      </c>
      <c r="D51" s="45">
        <v>1.45</v>
      </c>
      <c r="E51" s="45">
        <v>0</v>
      </c>
    </row>
    <row r="52" spans="1:5" x14ac:dyDescent="0.25">
      <c r="A52" s="43">
        <v>43</v>
      </c>
      <c r="B52" s="45">
        <v>12.16</v>
      </c>
      <c r="C52" s="45">
        <v>0.65</v>
      </c>
      <c r="D52" s="45">
        <v>1.48</v>
      </c>
      <c r="E52" s="45">
        <v>0</v>
      </c>
    </row>
    <row r="53" spans="1:5" x14ac:dyDescent="0.25">
      <c r="A53" s="43">
        <v>44</v>
      </c>
      <c r="B53" s="45">
        <v>12.38</v>
      </c>
      <c r="C53" s="45">
        <v>0.67</v>
      </c>
      <c r="D53" s="45">
        <v>1.5</v>
      </c>
      <c r="E53" s="45">
        <v>0</v>
      </c>
    </row>
    <row r="54" spans="1:5" x14ac:dyDescent="0.25">
      <c r="A54" s="43">
        <v>45</v>
      </c>
      <c r="B54" s="45">
        <v>12.6</v>
      </c>
      <c r="C54" s="45">
        <v>0.68</v>
      </c>
      <c r="D54" s="45">
        <v>1.52</v>
      </c>
      <c r="E54" s="45">
        <v>0</v>
      </c>
    </row>
    <row r="55" spans="1:5" x14ac:dyDescent="0.25">
      <c r="A55" s="43">
        <v>46</v>
      </c>
      <c r="B55" s="45">
        <v>12.83</v>
      </c>
      <c r="C55" s="45">
        <v>0.69</v>
      </c>
      <c r="D55" s="45">
        <v>1.53</v>
      </c>
      <c r="E55" s="45">
        <v>0</v>
      </c>
    </row>
    <row r="56" spans="1:5" x14ac:dyDescent="0.25">
      <c r="A56" s="43">
        <v>47</v>
      </c>
      <c r="B56" s="45">
        <v>13.07</v>
      </c>
      <c r="C56" s="45">
        <v>0.71</v>
      </c>
      <c r="D56" s="45">
        <v>1.55</v>
      </c>
      <c r="E56" s="45">
        <v>0</v>
      </c>
    </row>
    <row r="57" spans="1:5" x14ac:dyDescent="0.25">
      <c r="A57" s="43">
        <v>48</v>
      </c>
      <c r="B57" s="45">
        <v>13.31</v>
      </c>
      <c r="C57" s="45">
        <v>0.72</v>
      </c>
      <c r="D57" s="45">
        <v>1.57</v>
      </c>
      <c r="E57" s="45">
        <v>0</v>
      </c>
    </row>
    <row r="58" spans="1:5" x14ac:dyDescent="0.25">
      <c r="A58" s="43">
        <v>49</v>
      </c>
      <c r="B58" s="45">
        <v>13.56</v>
      </c>
      <c r="C58" s="45">
        <v>0.74</v>
      </c>
      <c r="D58" s="45">
        <v>1.59</v>
      </c>
      <c r="E58" s="45">
        <v>0</v>
      </c>
    </row>
    <row r="59" spans="1:5" x14ac:dyDescent="0.25">
      <c r="A59" s="43">
        <v>50</v>
      </c>
      <c r="B59" s="45">
        <v>13.81</v>
      </c>
      <c r="C59" s="45">
        <v>0.75</v>
      </c>
      <c r="D59" s="45">
        <v>1.6</v>
      </c>
      <c r="E59" s="45">
        <v>0</v>
      </c>
    </row>
    <row r="60" spans="1:5" x14ac:dyDescent="0.25">
      <c r="A60" s="43">
        <v>51</v>
      </c>
      <c r="B60" s="45">
        <v>14.07</v>
      </c>
      <c r="C60" s="45">
        <v>0.77</v>
      </c>
      <c r="D60" s="45">
        <v>1.62</v>
      </c>
      <c r="E60" s="45">
        <v>0</v>
      </c>
    </row>
    <row r="61" spans="1:5" x14ac:dyDescent="0.25">
      <c r="A61" s="43">
        <v>52</v>
      </c>
      <c r="B61" s="45">
        <v>14.33</v>
      </c>
      <c r="C61" s="45">
        <v>0.78</v>
      </c>
      <c r="D61" s="45">
        <v>1.63</v>
      </c>
      <c r="E61" s="45">
        <v>0</v>
      </c>
    </row>
    <row r="62" spans="1:5" x14ac:dyDescent="0.25">
      <c r="A62" s="43">
        <v>53</v>
      </c>
      <c r="B62" s="45">
        <v>14.61</v>
      </c>
      <c r="C62" s="45">
        <v>0.8</v>
      </c>
      <c r="D62" s="45">
        <v>1.64</v>
      </c>
      <c r="E62" s="45">
        <v>0</v>
      </c>
    </row>
    <row r="63" spans="1:5" x14ac:dyDescent="0.25">
      <c r="A63" s="43">
        <v>54</v>
      </c>
      <c r="B63" s="45">
        <v>14.89</v>
      </c>
      <c r="C63" s="45">
        <v>0.81</v>
      </c>
      <c r="D63" s="45">
        <v>1.66</v>
      </c>
      <c r="E63" s="45">
        <v>0</v>
      </c>
    </row>
    <row r="64" spans="1:5" x14ac:dyDescent="0.25">
      <c r="A64" s="43">
        <v>55</v>
      </c>
      <c r="B64" s="45">
        <v>15.18</v>
      </c>
      <c r="C64" s="45">
        <v>0.83</v>
      </c>
      <c r="D64" s="45">
        <v>1.66</v>
      </c>
      <c r="E64" s="45">
        <v>0</v>
      </c>
    </row>
    <row r="65" spans="1:5" x14ac:dyDescent="0.25">
      <c r="A65" s="43">
        <v>56</v>
      </c>
      <c r="B65" s="45">
        <v>15.47</v>
      </c>
      <c r="C65" s="45">
        <v>0.85</v>
      </c>
      <c r="D65" s="45">
        <v>1.67</v>
      </c>
      <c r="E65" s="45">
        <v>0</v>
      </c>
    </row>
    <row r="66" spans="1:5" x14ac:dyDescent="0.25">
      <c r="A66" s="43">
        <v>57</v>
      </c>
      <c r="B66" s="45">
        <v>15.78</v>
      </c>
      <c r="C66" s="45">
        <v>0.86</v>
      </c>
      <c r="D66" s="45">
        <v>1.68</v>
      </c>
      <c r="E66" s="45">
        <v>0</v>
      </c>
    </row>
    <row r="67" spans="1:5" x14ac:dyDescent="0.25">
      <c r="A67" s="43">
        <v>58</v>
      </c>
      <c r="B67" s="45">
        <v>16.100000000000001</v>
      </c>
      <c r="C67" s="45">
        <v>0.88</v>
      </c>
      <c r="D67" s="45">
        <v>1.68</v>
      </c>
      <c r="E67" s="45">
        <v>0</v>
      </c>
    </row>
    <row r="68" spans="1:5" x14ac:dyDescent="0.25">
      <c r="A68" s="43">
        <v>59</v>
      </c>
      <c r="B68" s="45">
        <v>16.43</v>
      </c>
      <c r="C68" s="45">
        <v>0.9</v>
      </c>
      <c r="D68" s="45">
        <v>1.68</v>
      </c>
      <c r="E68" s="45">
        <v>0</v>
      </c>
    </row>
    <row r="69" spans="1:5" x14ac:dyDescent="0.25">
      <c r="A69" s="43">
        <v>60</v>
      </c>
      <c r="B69" s="45">
        <v>16.77</v>
      </c>
      <c r="C69" s="45">
        <v>0.91</v>
      </c>
      <c r="D69" s="45">
        <v>1.68</v>
      </c>
      <c r="E69" s="45">
        <v>0</v>
      </c>
    </row>
    <row r="70" spans="1:5" x14ac:dyDescent="0.25">
      <c r="A70" s="43">
        <v>61</v>
      </c>
      <c r="B70" s="45">
        <v>17.12</v>
      </c>
      <c r="C70" s="45">
        <v>0.93</v>
      </c>
      <c r="D70" s="45">
        <v>1.68</v>
      </c>
      <c r="E70" s="45">
        <v>0</v>
      </c>
    </row>
    <row r="71" spans="1:5" x14ac:dyDescent="0.25">
      <c r="A71" s="43">
        <v>62</v>
      </c>
      <c r="B71" s="45">
        <v>17.489999999999998</v>
      </c>
      <c r="C71" s="45">
        <v>0.95</v>
      </c>
      <c r="D71" s="45">
        <v>1.68</v>
      </c>
      <c r="E71" s="45">
        <v>0</v>
      </c>
    </row>
    <row r="72" spans="1:5" x14ac:dyDescent="0.25">
      <c r="A72" s="43">
        <v>63</v>
      </c>
      <c r="B72" s="45">
        <v>17.87</v>
      </c>
      <c r="C72" s="45">
        <v>0.97</v>
      </c>
      <c r="D72" s="45">
        <v>1.67</v>
      </c>
      <c r="E72" s="45">
        <v>0</v>
      </c>
    </row>
    <row r="73" spans="1:5" x14ac:dyDescent="0.25">
      <c r="A73" s="43">
        <v>64</v>
      </c>
      <c r="B73" s="45">
        <v>18.27</v>
      </c>
      <c r="C73" s="45">
        <v>0.99</v>
      </c>
      <c r="D73" s="45">
        <v>1.66</v>
      </c>
      <c r="E73" s="45">
        <v>0</v>
      </c>
    </row>
  </sheetData>
  <sheetProtection algorithmName="SHA-512" hashValue="vnzCgzGua41BjN5hHiSnbFksNSCuUlGkfnO9k5eZ/jnEgJgkzEi79zMdhJOSX78wyFZg3MfjH1IxH1RqXTnnVQ==" saltValue="wb/Uz8cTAIXrNhM2+dUxcQ==" spinCount="100000" sheet="1" objects="1" scenarios="1"/>
  <conditionalFormatting sqref="A6:A21">
    <cfRule type="expression" dxfId="1173" priority="13" stopIfTrue="1">
      <formula>MOD(ROW(),2)=0</formula>
    </cfRule>
    <cfRule type="expression" dxfId="1172" priority="14" stopIfTrue="1">
      <formula>MOD(ROW(),2)&lt;&gt;0</formula>
    </cfRule>
  </conditionalFormatting>
  <conditionalFormatting sqref="B6:E17 B20:E21 C18:E19">
    <cfRule type="expression" dxfId="1171" priority="15" stopIfTrue="1">
      <formula>MOD(ROW(),2)=0</formula>
    </cfRule>
    <cfRule type="expression" dxfId="1170" priority="16" stopIfTrue="1">
      <formula>MOD(ROW(),2)&lt;&gt;0</formula>
    </cfRule>
  </conditionalFormatting>
  <conditionalFormatting sqref="A26:A73">
    <cfRule type="expression" dxfId="1169" priority="17" stopIfTrue="1">
      <formula>MOD(ROW(),2)=0</formula>
    </cfRule>
    <cfRule type="expression" dxfId="1168" priority="18" stopIfTrue="1">
      <formula>MOD(ROW(),2)&lt;&gt;0</formula>
    </cfRule>
  </conditionalFormatting>
  <conditionalFormatting sqref="B26:E73">
    <cfRule type="expression" dxfId="1167" priority="19" stopIfTrue="1">
      <formula>MOD(ROW(),2)=0</formula>
    </cfRule>
    <cfRule type="expression" dxfId="1166" priority="20" stopIfTrue="1">
      <formula>MOD(ROW(),2)&lt;&gt;0</formula>
    </cfRule>
  </conditionalFormatting>
  <conditionalFormatting sqref="B18:B19">
    <cfRule type="expression" dxfId="1165" priority="1" stopIfTrue="1">
      <formula>MOD(ROW(),2)=0</formula>
    </cfRule>
    <cfRule type="expression" dxfId="1164" priority="2" stopIfTrue="1">
      <formula>MOD(ROW(),2)&lt;&gt;0</formula>
    </cfRule>
  </conditionalFormatting>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9CBFB-71CC-4488-8A1D-1909E96335CD}">
  <sheetPr codeName="Sheet15"/>
  <dimension ref="A1:L68"/>
  <sheetViews>
    <sheetView showGridLines="0" workbookViewId="0">
      <selection activeCell="A6" sqref="A6"/>
    </sheetView>
  </sheetViews>
  <sheetFormatPr defaultRowHeight="12.5" x14ac:dyDescent="0.25"/>
  <cols>
    <col min="1" max="1" width="31.7265625" customWidth="1"/>
    <col min="2" max="5" width="22.7265625" customWidth="1"/>
    <col min="8" max="8" width="31.7265625" customWidth="1"/>
    <col min="9" max="12" width="22.7265625" customWidth="1"/>
  </cols>
  <sheetData>
    <row r="1" spans="1:12" s="1" customFormat="1" ht="20" x14ac:dyDescent="0.4">
      <c r="A1" s="2" t="s">
        <v>0</v>
      </c>
    </row>
    <row r="2" spans="1:12" s="1" customFormat="1" ht="15.5" x14ac:dyDescent="0.35">
      <c r="A2" s="30" t="s">
        <v>1</v>
      </c>
      <c r="B2" s="3" t="str">
        <f>wb_title</f>
        <v>NHS_S - Consolidated Factor Spreadsheet</v>
      </c>
    </row>
    <row r="3" spans="1:12" s="1" customFormat="1" ht="15.5" x14ac:dyDescent="0.35">
      <c r="A3" s="30" t="s">
        <v>2</v>
      </c>
      <c r="B3" s="3" t="str">
        <f>TABLE_FACTOR_TYPE_1 &amp; " - x-" &amp; TABLE_SERIES_NUMBER_1</f>
        <v>CETV - x-204</v>
      </c>
    </row>
    <row r="6" spans="1:12" x14ac:dyDescent="0.25">
      <c r="A6" s="40" t="s">
        <v>535</v>
      </c>
      <c r="B6" s="46" t="s">
        <v>536</v>
      </c>
      <c r="C6" s="46"/>
      <c r="D6" s="46"/>
      <c r="E6" s="46"/>
      <c r="H6" s="40" t="s">
        <v>535</v>
      </c>
      <c r="I6" s="46" t="s">
        <v>536</v>
      </c>
      <c r="J6" s="46"/>
      <c r="K6" s="46"/>
      <c r="L6" s="46"/>
    </row>
    <row r="7" spans="1:12" x14ac:dyDescent="0.25">
      <c r="A7" s="40" t="s">
        <v>537</v>
      </c>
      <c r="B7" s="46" t="s">
        <v>31</v>
      </c>
      <c r="C7" s="46"/>
      <c r="D7" s="46"/>
      <c r="E7" s="46"/>
      <c r="H7" s="40" t="s">
        <v>537</v>
      </c>
      <c r="I7" s="46" t="s">
        <v>31</v>
      </c>
      <c r="J7" s="46"/>
      <c r="K7" s="46"/>
      <c r="L7" s="46"/>
    </row>
    <row r="8" spans="1:12" x14ac:dyDescent="0.25">
      <c r="A8" s="40" t="s">
        <v>141</v>
      </c>
      <c r="B8" s="46">
        <v>2008</v>
      </c>
      <c r="C8" s="46"/>
      <c r="D8" s="46"/>
      <c r="E8" s="46"/>
      <c r="H8" s="40" t="s">
        <v>141</v>
      </c>
      <c r="I8" s="46">
        <v>2008</v>
      </c>
      <c r="J8" s="46"/>
      <c r="K8" s="46"/>
      <c r="L8" s="46"/>
    </row>
    <row r="9" spans="1:12" x14ac:dyDescent="0.25">
      <c r="A9" s="40" t="s">
        <v>142</v>
      </c>
      <c r="B9" s="46" t="s">
        <v>170</v>
      </c>
      <c r="C9" s="46"/>
      <c r="D9" s="46"/>
      <c r="E9" s="46"/>
      <c r="H9" s="40" t="s">
        <v>142</v>
      </c>
      <c r="I9" s="46" t="s">
        <v>170</v>
      </c>
      <c r="J9" s="46"/>
      <c r="K9" s="46"/>
      <c r="L9" s="46"/>
    </row>
    <row r="10" spans="1:12" x14ac:dyDescent="0.25">
      <c r="A10" s="40" t="s">
        <v>6</v>
      </c>
      <c r="B10" s="46" t="s">
        <v>182</v>
      </c>
      <c r="C10" s="46"/>
      <c r="D10" s="46"/>
      <c r="E10" s="46"/>
      <c r="H10" s="40" t="s">
        <v>6</v>
      </c>
      <c r="I10" s="46" t="s">
        <v>186</v>
      </c>
      <c r="J10" s="46"/>
      <c r="K10" s="46"/>
      <c r="L10" s="46"/>
    </row>
    <row r="11" spans="1:12" x14ac:dyDescent="0.25">
      <c r="A11" s="40" t="s">
        <v>143</v>
      </c>
      <c r="B11" s="46" t="s">
        <v>176</v>
      </c>
      <c r="C11" s="46"/>
      <c r="D11" s="46"/>
      <c r="E11" s="46"/>
      <c r="H11" s="40" t="s">
        <v>143</v>
      </c>
      <c r="I11" s="46" t="s">
        <v>176</v>
      </c>
      <c r="J11" s="46"/>
      <c r="K11" s="46"/>
      <c r="L11" s="46"/>
    </row>
    <row r="12" spans="1:12" x14ac:dyDescent="0.25">
      <c r="A12" s="40" t="s">
        <v>144</v>
      </c>
      <c r="B12" s="46" t="s">
        <v>157</v>
      </c>
      <c r="C12" s="46"/>
      <c r="D12" s="46"/>
      <c r="E12" s="46"/>
      <c r="H12" s="40" t="s">
        <v>144</v>
      </c>
      <c r="I12" s="46" t="s">
        <v>157</v>
      </c>
      <c r="J12" s="46"/>
      <c r="K12" s="46"/>
      <c r="L12" s="46"/>
    </row>
    <row r="13" spans="1:12" x14ac:dyDescent="0.25">
      <c r="A13" s="40" t="s">
        <v>538</v>
      </c>
      <c r="B13" s="46">
        <v>2</v>
      </c>
      <c r="C13" s="46"/>
      <c r="D13" s="46"/>
      <c r="E13" s="46"/>
      <c r="H13" s="40" t="s">
        <v>538</v>
      </c>
      <c r="I13" s="46">
        <v>2</v>
      </c>
      <c r="J13" s="46"/>
      <c r="K13" s="46"/>
      <c r="L13" s="46"/>
    </row>
    <row r="14" spans="1:12" x14ac:dyDescent="0.25">
      <c r="A14" s="40" t="s">
        <v>146</v>
      </c>
      <c r="B14" s="46">
        <v>204</v>
      </c>
      <c r="C14" s="46"/>
      <c r="D14" s="46"/>
      <c r="E14" s="46"/>
      <c r="H14" s="40" t="s">
        <v>146</v>
      </c>
      <c r="I14" s="46">
        <v>204</v>
      </c>
      <c r="J14" s="46"/>
      <c r="K14" s="46"/>
      <c r="L14" s="46"/>
    </row>
    <row r="15" spans="1:12" x14ac:dyDescent="0.25">
      <c r="A15" s="40" t="s">
        <v>539</v>
      </c>
      <c r="B15" s="46" t="s">
        <v>183</v>
      </c>
      <c r="C15" s="46"/>
      <c r="D15" s="46"/>
      <c r="E15" s="46"/>
      <c r="H15" s="40" t="s">
        <v>539</v>
      </c>
      <c r="I15" s="46" t="s">
        <v>187</v>
      </c>
      <c r="J15" s="46"/>
      <c r="K15" s="46"/>
      <c r="L15" s="46"/>
    </row>
    <row r="16" spans="1:12" x14ac:dyDescent="0.25">
      <c r="A16" s="40" t="s">
        <v>148</v>
      </c>
      <c r="B16" s="46" t="s">
        <v>184</v>
      </c>
      <c r="C16" s="46"/>
      <c r="D16" s="46"/>
      <c r="E16" s="46"/>
      <c r="H16" s="40" t="s">
        <v>148</v>
      </c>
      <c r="I16" s="46" t="s">
        <v>184</v>
      </c>
      <c r="J16" s="46"/>
      <c r="K16" s="46"/>
      <c r="L16" s="46"/>
    </row>
    <row r="17" spans="1:12" x14ac:dyDescent="0.25">
      <c r="A17" s="41" t="s">
        <v>540</v>
      </c>
      <c r="B17" s="46"/>
      <c r="C17" s="46"/>
      <c r="D17" s="46"/>
      <c r="E17" s="46"/>
      <c r="H17" s="41" t="s">
        <v>540</v>
      </c>
      <c r="I17" s="46"/>
      <c r="J17" s="46"/>
      <c r="K17" s="46"/>
      <c r="L17" s="46"/>
    </row>
    <row r="18" spans="1:12" x14ac:dyDescent="0.25">
      <c r="A18" s="40" t="s">
        <v>150</v>
      </c>
      <c r="B18" s="48">
        <v>46175</v>
      </c>
      <c r="C18" s="49"/>
      <c r="D18" s="49"/>
      <c r="E18" s="49"/>
      <c r="H18" s="40" t="s">
        <v>150</v>
      </c>
      <c r="I18" s="48">
        <v>46175</v>
      </c>
      <c r="J18" s="49"/>
      <c r="K18" s="49"/>
      <c r="L18" s="49"/>
    </row>
    <row r="19" spans="1:12" x14ac:dyDescent="0.25">
      <c r="A19" s="40" t="s">
        <v>151</v>
      </c>
      <c r="B19" s="48">
        <v>46161</v>
      </c>
      <c r="C19" s="48"/>
      <c r="D19" s="48"/>
      <c r="E19" s="48"/>
      <c r="H19" s="40" t="s">
        <v>151</v>
      </c>
      <c r="I19" s="48">
        <v>46161</v>
      </c>
      <c r="J19" s="48"/>
      <c r="K19" s="48"/>
      <c r="L19" s="48"/>
    </row>
    <row r="20" spans="1:12" x14ac:dyDescent="0.25">
      <c r="A20" s="40" t="s">
        <v>152</v>
      </c>
      <c r="B20" s="46" t="s">
        <v>160</v>
      </c>
      <c r="C20" s="46"/>
      <c r="D20" s="46"/>
      <c r="E20" s="46"/>
      <c r="H20" s="40" t="s">
        <v>152</v>
      </c>
      <c r="I20" s="46" t="s">
        <v>160</v>
      </c>
      <c r="J20" s="46"/>
      <c r="K20" s="46"/>
      <c r="L20" s="46"/>
    </row>
    <row r="21" spans="1:12" x14ac:dyDescent="0.25">
      <c r="A21" s="40" t="s">
        <v>541</v>
      </c>
      <c r="B21" s="46" t="s">
        <v>75</v>
      </c>
      <c r="C21" s="46"/>
      <c r="D21" s="46"/>
      <c r="E21" s="46"/>
      <c r="H21" s="40" t="s">
        <v>541</v>
      </c>
      <c r="I21" s="46" t="s">
        <v>75</v>
      </c>
      <c r="J21" s="46"/>
      <c r="K21" s="46"/>
      <c r="L21" s="46"/>
    </row>
    <row r="23" spans="1:12" x14ac:dyDescent="0.25">
      <c r="A23" s="23" t="str">
        <f>HYPERLINK("#'Factor List'!A1", "Back to Factor List")</f>
        <v>Back to Factor List</v>
      </c>
      <c r="B23" s="23" t="str">
        <f>HYPERLINK("#'Assumptions'!A1", "Assumptions")</f>
        <v>Assumptions</v>
      </c>
    </row>
    <row r="26" spans="1:12" s="55" customFormat="1" ht="39" x14ac:dyDescent="0.25">
      <c r="A26" s="54" t="s">
        <v>263</v>
      </c>
      <c r="B26" s="54" t="s">
        <v>543</v>
      </c>
      <c r="C26" s="54" t="s">
        <v>548</v>
      </c>
      <c r="D26" s="54" t="s">
        <v>545</v>
      </c>
      <c r="E26" s="54" t="s">
        <v>550</v>
      </c>
      <c r="H26" s="54" t="s">
        <v>263</v>
      </c>
      <c r="I26" s="54" t="s">
        <v>543</v>
      </c>
      <c r="J26" s="54" t="s">
        <v>548</v>
      </c>
      <c r="K26" s="54" t="s">
        <v>545</v>
      </c>
      <c r="L26" s="54" t="s">
        <v>551</v>
      </c>
    </row>
    <row r="27" spans="1:12" x14ac:dyDescent="0.25">
      <c r="A27" s="43">
        <v>18</v>
      </c>
      <c r="B27" s="45">
        <v>7.8</v>
      </c>
      <c r="C27" s="45">
        <v>0.4</v>
      </c>
      <c r="D27" s="45">
        <v>0.97</v>
      </c>
      <c r="E27" s="45">
        <v>0</v>
      </c>
      <c r="H27" s="43">
        <v>60</v>
      </c>
      <c r="I27" s="45">
        <v>16.77</v>
      </c>
      <c r="J27" s="45">
        <v>0.91</v>
      </c>
      <c r="K27" s="45">
        <v>1.68</v>
      </c>
      <c r="L27" s="45">
        <v>0</v>
      </c>
    </row>
    <row r="28" spans="1:12" x14ac:dyDescent="0.25">
      <c r="A28" s="43">
        <v>19</v>
      </c>
      <c r="B28" s="45">
        <v>7.94</v>
      </c>
      <c r="C28" s="45">
        <v>0.41</v>
      </c>
      <c r="D28" s="45">
        <v>1</v>
      </c>
      <c r="E28" s="45">
        <v>0</v>
      </c>
      <c r="H28" s="43">
        <v>61</v>
      </c>
      <c r="I28" s="45">
        <v>17.12</v>
      </c>
      <c r="J28" s="45">
        <v>0.93</v>
      </c>
      <c r="K28" s="45">
        <v>1.68</v>
      </c>
      <c r="L28" s="45">
        <v>0</v>
      </c>
    </row>
    <row r="29" spans="1:12" x14ac:dyDescent="0.25">
      <c r="A29" s="43">
        <v>20</v>
      </c>
      <c r="B29" s="45">
        <v>8.08</v>
      </c>
      <c r="C29" s="45">
        <v>0.41</v>
      </c>
      <c r="D29" s="45">
        <v>1.02</v>
      </c>
      <c r="E29" s="45">
        <v>0</v>
      </c>
      <c r="H29" s="43">
        <v>62</v>
      </c>
      <c r="I29" s="45">
        <v>17.489999999999998</v>
      </c>
      <c r="J29" s="45">
        <v>0.95</v>
      </c>
      <c r="K29" s="45">
        <v>1.68</v>
      </c>
      <c r="L29" s="45">
        <v>0</v>
      </c>
    </row>
    <row r="30" spans="1:12" x14ac:dyDescent="0.25">
      <c r="A30" s="43">
        <v>21</v>
      </c>
      <c r="B30" s="45">
        <v>8.2200000000000006</v>
      </c>
      <c r="C30" s="45">
        <v>0.42</v>
      </c>
      <c r="D30" s="45">
        <v>1.04</v>
      </c>
      <c r="E30" s="45">
        <v>0</v>
      </c>
      <c r="H30" s="43">
        <v>63</v>
      </c>
      <c r="I30" s="45">
        <v>17.87</v>
      </c>
      <c r="J30" s="45">
        <v>0.97</v>
      </c>
      <c r="K30" s="45">
        <v>1.67</v>
      </c>
      <c r="L30" s="45">
        <v>0</v>
      </c>
    </row>
    <row r="31" spans="1:12" x14ac:dyDescent="0.25">
      <c r="A31" s="43">
        <v>22</v>
      </c>
      <c r="B31" s="45">
        <v>8.3699999999999992</v>
      </c>
      <c r="C31" s="45">
        <v>0.43</v>
      </c>
      <c r="D31" s="45">
        <v>1.05</v>
      </c>
      <c r="E31" s="45">
        <v>0</v>
      </c>
      <c r="H31" s="43">
        <v>64</v>
      </c>
      <c r="I31" s="45">
        <v>18.27</v>
      </c>
      <c r="J31" s="45">
        <v>0.99</v>
      </c>
      <c r="K31" s="45">
        <v>1.66</v>
      </c>
      <c r="L31" s="45">
        <v>0</v>
      </c>
    </row>
    <row r="32" spans="1:12" x14ac:dyDescent="0.25">
      <c r="A32" s="43">
        <v>23</v>
      </c>
      <c r="B32" s="45">
        <v>8.52</v>
      </c>
      <c r="C32" s="45">
        <v>0.44</v>
      </c>
      <c r="D32" s="45">
        <v>1.07</v>
      </c>
      <c r="E32" s="45">
        <v>0</v>
      </c>
    </row>
    <row r="33" spans="1:5" x14ac:dyDescent="0.25">
      <c r="A33" s="43">
        <v>24</v>
      </c>
      <c r="B33" s="45">
        <v>8.67</v>
      </c>
      <c r="C33" s="45">
        <v>0.45</v>
      </c>
      <c r="D33" s="45">
        <v>1.0900000000000001</v>
      </c>
      <c r="E33" s="45">
        <v>0</v>
      </c>
    </row>
    <row r="34" spans="1:5" x14ac:dyDescent="0.25">
      <c r="A34" s="43">
        <v>25</v>
      </c>
      <c r="B34" s="45">
        <v>8.83</v>
      </c>
      <c r="C34" s="45">
        <v>0.46</v>
      </c>
      <c r="D34" s="45">
        <v>1.1100000000000001</v>
      </c>
      <c r="E34" s="45">
        <v>0</v>
      </c>
    </row>
    <row r="35" spans="1:5" x14ac:dyDescent="0.25">
      <c r="A35" s="43">
        <v>26</v>
      </c>
      <c r="B35" s="45">
        <v>8.99</v>
      </c>
      <c r="C35" s="45">
        <v>0.47</v>
      </c>
      <c r="D35" s="45">
        <v>1.1299999999999999</v>
      </c>
      <c r="E35" s="45">
        <v>0</v>
      </c>
    </row>
    <row r="36" spans="1:5" x14ac:dyDescent="0.25">
      <c r="A36" s="43">
        <v>27</v>
      </c>
      <c r="B36" s="45">
        <v>9.15</v>
      </c>
      <c r="C36" s="45">
        <v>0.48</v>
      </c>
      <c r="D36" s="45">
        <v>1.1399999999999999</v>
      </c>
      <c r="E36" s="45">
        <v>0</v>
      </c>
    </row>
    <row r="37" spans="1:5" x14ac:dyDescent="0.25">
      <c r="A37" s="43">
        <v>28</v>
      </c>
      <c r="B37" s="45">
        <v>9.31</v>
      </c>
      <c r="C37" s="45">
        <v>0.49</v>
      </c>
      <c r="D37" s="45">
        <v>1.1599999999999999</v>
      </c>
      <c r="E37" s="45">
        <v>0</v>
      </c>
    </row>
    <row r="38" spans="1:5" x14ac:dyDescent="0.25">
      <c r="A38" s="43">
        <v>29</v>
      </c>
      <c r="B38" s="45">
        <v>9.48</v>
      </c>
      <c r="C38" s="45">
        <v>0.5</v>
      </c>
      <c r="D38" s="45">
        <v>1.18</v>
      </c>
      <c r="E38" s="45">
        <v>0</v>
      </c>
    </row>
    <row r="39" spans="1:5" x14ac:dyDescent="0.25">
      <c r="A39" s="43">
        <v>30</v>
      </c>
      <c r="B39" s="45">
        <v>9.65</v>
      </c>
      <c r="C39" s="45">
        <v>0.51</v>
      </c>
      <c r="D39" s="45">
        <v>1.2</v>
      </c>
      <c r="E39" s="45">
        <v>0</v>
      </c>
    </row>
    <row r="40" spans="1:5" x14ac:dyDescent="0.25">
      <c r="A40" s="43">
        <v>31</v>
      </c>
      <c r="B40" s="45">
        <v>9.82</v>
      </c>
      <c r="C40" s="45">
        <v>0.52</v>
      </c>
      <c r="D40" s="45">
        <v>1.22</v>
      </c>
      <c r="E40" s="45">
        <v>0</v>
      </c>
    </row>
    <row r="41" spans="1:5" x14ac:dyDescent="0.25">
      <c r="A41" s="43">
        <v>32</v>
      </c>
      <c r="B41" s="45">
        <v>10</v>
      </c>
      <c r="C41" s="45">
        <v>0.53</v>
      </c>
      <c r="D41" s="45">
        <v>1.24</v>
      </c>
      <c r="E41" s="45">
        <v>0</v>
      </c>
    </row>
    <row r="42" spans="1:5" x14ac:dyDescent="0.25">
      <c r="A42" s="43">
        <v>33</v>
      </c>
      <c r="B42" s="45">
        <v>10.18</v>
      </c>
      <c r="C42" s="45">
        <v>0.54</v>
      </c>
      <c r="D42" s="45">
        <v>1.26</v>
      </c>
      <c r="E42" s="45">
        <v>0</v>
      </c>
    </row>
    <row r="43" spans="1:5" x14ac:dyDescent="0.25">
      <c r="A43" s="43">
        <v>34</v>
      </c>
      <c r="B43" s="45">
        <v>10.36</v>
      </c>
      <c r="C43" s="45">
        <v>0.55000000000000004</v>
      </c>
      <c r="D43" s="45">
        <v>1.28</v>
      </c>
      <c r="E43" s="45">
        <v>0</v>
      </c>
    </row>
    <row r="44" spans="1:5" x14ac:dyDescent="0.25">
      <c r="A44" s="43">
        <v>35</v>
      </c>
      <c r="B44" s="45">
        <v>10.54</v>
      </c>
      <c r="C44" s="45">
        <v>0.56000000000000005</v>
      </c>
      <c r="D44" s="45">
        <v>1.31</v>
      </c>
      <c r="E44" s="45">
        <v>0</v>
      </c>
    </row>
    <row r="45" spans="1:5" x14ac:dyDescent="0.25">
      <c r="A45" s="43">
        <v>36</v>
      </c>
      <c r="B45" s="45">
        <v>10.73</v>
      </c>
      <c r="C45" s="45">
        <v>0.56999999999999995</v>
      </c>
      <c r="D45" s="45">
        <v>1.33</v>
      </c>
      <c r="E45" s="45">
        <v>0</v>
      </c>
    </row>
    <row r="46" spans="1:5" x14ac:dyDescent="0.25">
      <c r="A46" s="43">
        <v>37</v>
      </c>
      <c r="B46" s="45">
        <v>10.92</v>
      </c>
      <c r="C46" s="45">
        <v>0.57999999999999996</v>
      </c>
      <c r="D46" s="45">
        <v>1.35</v>
      </c>
      <c r="E46" s="45">
        <v>0</v>
      </c>
    </row>
    <row r="47" spans="1:5" x14ac:dyDescent="0.25">
      <c r="A47" s="43">
        <v>38</v>
      </c>
      <c r="B47" s="45">
        <v>11.12</v>
      </c>
      <c r="C47" s="45">
        <v>0.59</v>
      </c>
      <c r="D47" s="45">
        <v>1.37</v>
      </c>
      <c r="E47" s="45">
        <v>0</v>
      </c>
    </row>
    <row r="48" spans="1:5" x14ac:dyDescent="0.25">
      <c r="A48" s="43">
        <v>39</v>
      </c>
      <c r="B48" s="45">
        <v>11.32</v>
      </c>
      <c r="C48" s="45">
        <v>0.6</v>
      </c>
      <c r="D48" s="45">
        <v>1.39</v>
      </c>
      <c r="E48" s="45">
        <v>0</v>
      </c>
    </row>
    <row r="49" spans="1:5" x14ac:dyDescent="0.25">
      <c r="A49" s="43">
        <v>40</v>
      </c>
      <c r="B49" s="45">
        <v>11.52</v>
      </c>
      <c r="C49" s="45">
        <v>0.62</v>
      </c>
      <c r="D49" s="45">
        <v>1.41</v>
      </c>
      <c r="E49" s="45">
        <v>0</v>
      </c>
    </row>
    <row r="50" spans="1:5" x14ac:dyDescent="0.25">
      <c r="A50" s="43">
        <v>41</v>
      </c>
      <c r="B50" s="45">
        <v>11.73</v>
      </c>
      <c r="C50" s="45">
        <v>0.63</v>
      </c>
      <c r="D50" s="45">
        <v>1.43</v>
      </c>
      <c r="E50" s="45">
        <v>0</v>
      </c>
    </row>
    <row r="51" spans="1:5" x14ac:dyDescent="0.25">
      <c r="A51" s="43">
        <v>42</v>
      </c>
      <c r="B51" s="45">
        <v>11.94</v>
      </c>
      <c r="C51" s="45">
        <v>0.64</v>
      </c>
      <c r="D51" s="45">
        <v>1.45</v>
      </c>
      <c r="E51" s="45">
        <v>0</v>
      </c>
    </row>
    <row r="52" spans="1:5" x14ac:dyDescent="0.25">
      <c r="A52" s="43">
        <v>43</v>
      </c>
      <c r="B52" s="45">
        <v>12.16</v>
      </c>
      <c r="C52" s="45">
        <v>0.65</v>
      </c>
      <c r="D52" s="45">
        <v>1.48</v>
      </c>
      <c r="E52" s="45">
        <v>0</v>
      </c>
    </row>
    <row r="53" spans="1:5" x14ac:dyDescent="0.25">
      <c r="A53" s="43">
        <v>44</v>
      </c>
      <c r="B53" s="45">
        <v>12.38</v>
      </c>
      <c r="C53" s="45">
        <v>0.67</v>
      </c>
      <c r="D53" s="45">
        <v>1.5</v>
      </c>
      <c r="E53" s="45">
        <v>0</v>
      </c>
    </row>
    <row r="54" spans="1:5" x14ac:dyDescent="0.25">
      <c r="A54" s="43">
        <v>45</v>
      </c>
      <c r="B54" s="45">
        <v>12.6</v>
      </c>
      <c r="C54" s="45">
        <v>0.68</v>
      </c>
      <c r="D54" s="45">
        <v>1.52</v>
      </c>
      <c r="E54" s="45">
        <v>0</v>
      </c>
    </row>
    <row r="55" spans="1:5" x14ac:dyDescent="0.25">
      <c r="A55" s="43">
        <v>46</v>
      </c>
      <c r="B55" s="45">
        <v>12.83</v>
      </c>
      <c r="C55" s="45">
        <v>0.69</v>
      </c>
      <c r="D55" s="45">
        <v>1.53</v>
      </c>
      <c r="E55" s="45">
        <v>0</v>
      </c>
    </row>
    <row r="56" spans="1:5" x14ac:dyDescent="0.25">
      <c r="A56" s="43">
        <v>47</v>
      </c>
      <c r="B56" s="45">
        <v>13.07</v>
      </c>
      <c r="C56" s="45">
        <v>0.71</v>
      </c>
      <c r="D56" s="45">
        <v>1.55</v>
      </c>
      <c r="E56" s="45">
        <v>0</v>
      </c>
    </row>
    <row r="57" spans="1:5" x14ac:dyDescent="0.25">
      <c r="A57" s="43">
        <v>48</v>
      </c>
      <c r="B57" s="45">
        <v>13.31</v>
      </c>
      <c r="C57" s="45">
        <v>0.72</v>
      </c>
      <c r="D57" s="45">
        <v>1.57</v>
      </c>
      <c r="E57" s="45">
        <v>0</v>
      </c>
    </row>
    <row r="58" spans="1:5" x14ac:dyDescent="0.25">
      <c r="A58" s="43">
        <v>49</v>
      </c>
      <c r="B58" s="45">
        <v>13.56</v>
      </c>
      <c r="C58" s="45">
        <v>0.74</v>
      </c>
      <c r="D58" s="45">
        <v>1.59</v>
      </c>
      <c r="E58" s="45">
        <v>0</v>
      </c>
    </row>
    <row r="59" spans="1:5" x14ac:dyDescent="0.25">
      <c r="A59" s="43">
        <v>50</v>
      </c>
      <c r="B59" s="45">
        <v>13.81</v>
      </c>
      <c r="C59" s="45">
        <v>0.75</v>
      </c>
      <c r="D59" s="45">
        <v>1.6</v>
      </c>
      <c r="E59" s="45">
        <v>0</v>
      </c>
    </row>
    <row r="60" spans="1:5" x14ac:dyDescent="0.25">
      <c r="A60" s="43">
        <v>51</v>
      </c>
      <c r="B60" s="45">
        <v>14.07</v>
      </c>
      <c r="C60" s="45">
        <v>0.77</v>
      </c>
      <c r="D60" s="45">
        <v>1.62</v>
      </c>
      <c r="E60" s="45">
        <v>0</v>
      </c>
    </row>
    <row r="61" spans="1:5" x14ac:dyDescent="0.25">
      <c r="A61" s="43">
        <v>52</v>
      </c>
      <c r="B61" s="45">
        <v>14.33</v>
      </c>
      <c r="C61" s="45">
        <v>0.78</v>
      </c>
      <c r="D61" s="45">
        <v>1.63</v>
      </c>
      <c r="E61" s="45">
        <v>0</v>
      </c>
    </row>
    <row r="62" spans="1:5" x14ac:dyDescent="0.25">
      <c r="A62" s="43">
        <v>53</v>
      </c>
      <c r="B62" s="45">
        <v>14.61</v>
      </c>
      <c r="C62" s="45">
        <v>0.8</v>
      </c>
      <c r="D62" s="45">
        <v>1.64</v>
      </c>
      <c r="E62" s="45">
        <v>0</v>
      </c>
    </row>
    <row r="63" spans="1:5" x14ac:dyDescent="0.25">
      <c r="A63" s="43">
        <v>54</v>
      </c>
      <c r="B63" s="45">
        <v>14.89</v>
      </c>
      <c r="C63" s="45">
        <v>0.81</v>
      </c>
      <c r="D63" s="45">
        <v>1.66</v>
      </c>
      <c r="E63" s="45">
        <v>0</v>
      </c>
    </row>
    <row r="64" spans="1:5" x14ac:dyDescent="0.25">
      <c r="A64" s="43">
        <v>55</v>
      </c>
      <c r="B64" s="45">
        <v>15.18</v>
      </c>
      <c r="C64" s="45">
        <v>0.83</v>
      </c>
      <c r="D64" s="45">
        <v>1.66</v>
      </c>
      <c r="E64" s="45">
        <v>0</v>
      </c>
    </row>
    <row r="65" spans="1:5" x14ac:dyDescent="0.25">
      <c r="A65" s="43">
        <v>56</v>
      </c>
      <c r="B65" s="45">
        <v>15.47</v>
      </c>
      <c r="C65" s="45">
        <v>0.85</v>
      </c>
      <c r="D65" s="45">
        <v>1.67</v>
      </c>
      <c r="E65" s="45">
        <v>0</v>
      </c>
    </row>
    <row r="66" spans="1:5" x14ac:dyDescent="0.25">
      <c r="A66" s="43">
        <v>57</v>
      </c>
      <c r="B66" s="45">
        <v>15.78</v>
      </c>
      <c r="C66" s="45">
        <v>0.86</v>
      </c>
      <c r="D66" s="45">
        <v>1.68</v>
      </c>
      <c r="E66" s="45">
        <v>0</v>
      </c>
    </row>
    <row r="67" spans="1:5" x14ac:dyDescent="0.25">
      <c r="A67" s="43">
        <v>58</v>
      </c>
      <c r="B67" s="45">
        <v>16.100000000000001</v>
      </c>
      <c r="C67" s="45">
        <v>0.88</v>
      </c>
      <c r="D67" s="45">
        <v>1.68</v>
      </c>
      <c r="E67" s="45">
        <v>0</v>
      </c>
    </row>
    <row r="68" spans="1:5" x14ac:dyDescent="0.25">
      <c r="A68" s="43">
        <v>59</v>
      </c>
      <c r="B68" s="45">
        <v>16.43</v>
      </c>
      <c r="C68" s="45">
        <v>0.9</v>
      </c>
      <c r="D68" s="45">
        <v>1.68</v>
      </c>
      <c r="E68" s="45">
        <v>0</v>
      </c>
    </row>
  </sheetData>
  <sheetProtection algorithmName="SHA-512" hashValue="I2eng3ow5nIo/4iHK57v22wBWOMD7MTCRtquxYNOZM9o/0dhEiC/wufSAmMcbSUQW3g0k4eAKQ20mxnTRKZcSw==" saltValue="M9Eq4kRuoBtcHSYJqDMBOQ==" spinCount="100000" sheet="1" objects="1" scenarios="1"/>
  <conditionalFormatting sqref="A6:A21">
    <cfRule type="expression" dxfId="1161" priority="29" stopIfTrue="1">
      <formula>MOD(ROW(),2)=0</formula>
    </cfRule>
    <cfRule type="expression" dxfId="1160" priority="30" stopIfTrue="1">
      <formula>MOD(ROW(),2)&lt;&gt;0</formula>
    </cfRule>
  </conditionalFormatting>
  <conditionalFormatting sqref="B6:E17 B20:E21 C18:E19">
    <cfRule type="expression" dxfId="1159" priority="31" stopIfTrue="1">
      <formula>MOD(ROW(),2)=0</formula>
    </cfRule>
    <cfRule type="expression" dxfId="1158" priority="32" stopIfTrue="1">
      <formula>MOD(ROW(),2)&lt;&gt;0</formula>
    </cfRule>
  </conditionalFormatting>
  <conditionalFormatting sqref="A26:A68">
    <cfRule type="expression" dxfId="1157" priority="33" stopIfTrue="1">
      <formula>MOD(ROW(),2)=0</formula>
    </cfRule>
    <cfRule type="expression" dxfId="1156" priority="34" stopIfTrue="1">
      <formula>MOD(ROW(),2)&lt;&gt;0</formula>
    </cfRule>
  </conditionalFormatting>
  <conditionalFormatting sqref="B26:E68">
    <cfRule type="expression" dxfId="1155" priority="35" stopIfTrue="1">
      <formula>MOD(ROW(),2)=0</formula>
    </cfRule>
    <cfRule type="expression" dxfId="1154" priority="36" stopIfTrue="1">
      <formula>MOD(ROW(),2)&lt;&gt;0</formula>
    </cfRule>
  </conditionalFormatting>
  <conditionalFormatting sqref="H6:H21">
    <cfRule type="expression" dxfId="1153" priority="37" stopIfTrue="1">
      <formula>MOD(ROW(),2)=0</formula>
    </cfRule>
    <cfRule type="expression" dxfId="1152" priority="38" stopIfTrue="1">
      <formula>MOD(ROW(),2)&lt;&gt;0</formula>
    </cfRule>
  </conditionalFormatting>
  <conditionalFormatting sqref="I6:L17 I20:L21 J18:L19">
    <cfRule type="expression" dxfId="1151" priority="39" stopIfTrue="1">
      <formula>MOD(ROW(),2)=0</formula>
    </cfRule>
    <cfRule type="expression" dxfId="1150" priority="40" stopIfTrue="1">
      <formula>MOD(ROW(),2)&lt;&gt;0</formula>
    </cfRule>
  </conditionalFormatting>
  <conditionalFormatting sqref="H26:H31">
    <cfRule type="expression" dxfId="1149" priority="41" stopIfTrue="1">
      <formula>MOD(ROW(),2)=0</formula>
    </cfRule>
    <cfRule type="expression" dxfId="1148" priority="42" stopIfTrue="1">
      <formula>MOD(ROW(),2)&lt;&gt;0</formula>
    </cfRule>
  </conditionalFormatting>
  <conditionalFormatting sqref="I26:L31">
    <cfRule type="expression" dxfId="1147" priority="43" stopIfTrue="1">
      <formula>MOD(ROW(),2)=0</formula>
    </cfRule>
    <cfRule type="expression" dxfId="1146" priority="44" stopIfTrue="1">
      <formula>MOD(ROW(),2)&lt;&gt;0</formula>
    </cfRule>
  </conditionalFormatting>
  <conditionalFormatting sqref="B18:B19">
    <cfRule type="expression" dxfId="1145" priority="3" stopIfTrue="1">
      <formula>MOD(ROW(),2)=0</formula>
    </cfRule>
    <cfRule type="expression" dxfId="1144" priority="4" stopIfTrue="1">
      <formula>MOD(ROW(),2)&lt;&gt;0</formula>
    </cfRule>
  </conditionalFormatting>
  <conditionalFormatting sqref="I18:I19">
    <cfRule type="expression" dxfId="1143" priority="1" stopIfTrue="1">
      <formula>MOD(ROW(),2)=0</formula>
    </cfRule>
    <cfRule type="expression" dxfId="1142" priority="2" stopIfTrue="1">
      <formula>MOD(ROW(),2)&lt;&gt;0</formula>
    </cfRule>
  </conditionalFormatting>
  <pageMargins left="0.7" right="0.7" top="0.75" bottom="0.75" header="0.3" footer="0.3"/>
  <tableParts count="2">
    <tablePart r:id="rId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B0CCE-106B-4778-A5DE-6E204512B5B0}">
  <sheetPr codeName="Sheet16"/>
  <dimension ref="A1:E46"/>
  <sheetViews>
    <sheetView showGridLines="0" workbookViewId="0">
      <selection activeCell="A6" sqref="A6"/>
    </sheetView>
  </sheetViews>
  <sheetFormatPr defaultRowHeight="12.5" x14ac:dyDescent="0.25"/>
  <cols>
    <col min="1" max="1" width="31.7265625" customWidth="1"/>
    <col min="2" max="5" width="22.7265625" customWidth="1"/>
  </cols>
  <sheetData>
    <row r="1" spans="1:5" s="1" customFormat="1" ht="20" x14ac:dyDescent="0.4">
      <c r="A1" s="2" t="s">
        <v>0</v>
      </c>
    </row>
    <row r="2" spans="1:5" s="1" customFormat="1" ht="15.5" x14ac:dyDescent="0.35">
      <c r="A2" s="30" t="s">
        <v>1</v>
      </c>
      <c r="B2" s="3" t="str">
        <f>wb_title</f>
        <v>NHS_S - Consolidated Factor Spreadsheet</v>
      </c>
    </row>
    <row r="3" spans="1:5" s="1" customFormat="1" ht="15.5" x14ac:dyDescent="0.35">
      <c r="A3" s="30" t="s">
        <v>2</v>
      </c>
      <c r="B3" s="3" t="str">
        <f>TABLE_FACTOR_TYPE_1 &amp; " - x-" &amp; TABLE_SERIES_NUMBER_1</f>
        <v>CETV - x-205</v>
      </c>
    </row>
    <row r="6" spans="1:5" x14ac:dyDescent="0.25">
      <c r="A6" s="40" t="s">
        <v>535</v>
      </c>
      <c r="B6" s="46" t="s">
        <v>536</v>
      </c>
      <c r="C6" s="46"/>
      <c r="D6" s="46"/>
      <c r="E6" s="46"/>
    </row>
    <row r="7" spans="1:5" x14ac:dyDescent="0.25">
      <c r="A7" s="40" t="s">
        <v>537</v>
      </c>
      <c r="B7" s="46" t="s">
        <v>31</v>
      </c>
      <c r="C7" s="46"/>
      <c r="D7" s="46"/>
      <c r="E7" s="46"/>
    </row>
    <row r="8" spans="1:5" x14ac:dyDescent="0.25">
      <c r="A8" s="40" t="s">
        <v>141</v>
      </c>
      <c r="B8" s="46">
        <v>1995</v>
      </c>
      <c r="C8" s="46"/>
      <c r="D8" s="46"/>
      <c r="E8" s="46"/>
    </row>
    <row r="9" spans="1:5" x14ac:dyDescent="0.25">
      <c r="A9" s="40" t="s">
        <v>142</v>
      </c>
      <c r="B9" s="46" t="s">
        <v>170</v>
      </c>
      <c r="C9" s="46"/>
      <c r="D9" s="46"/>
      <c r="E9" s="46"/>
    </row>
    <row r="10" spans="1:5" x14ac:dyDescent="0.25">
      <c r="A10" s="40" t="s">
        <v>6</v>
      </c>
      <c r="B10" s="46" t="s">
        <v>188</v>
      </c>
      <c r="C10" s="46"/>
      <c r="D10" s="46"/>
      <c r="E10" s="46"/>
    </row>
    <row r="11" spans="1:5" x14ac:dyDescent="0.25">
      <c r="A11" s="40" t="s">
        <v>143</v>
      </c>
      <c r="B11" s="46" t="s">
        <v>172</v>
      </c>
      <c r="C11" s="46"/>
      <c r="D11" s="46"/>
      <c r="E11" s="46"/>
    </row>
    <row r="12" spans="1:5" x14ac:dyDescent="0.25">
      <c r="A12" s="40" t="s">
        <v>144</v>
      </c>
      <c r="B12" s="46" t="s">
        <v>157</v>
      </c>
      <c r="C12" s="46"/>
      <c r="D12" s="46"/>
      <c r="E12" s="46"/>
    </row>
    <row r="13" spans="1:5" x14ac:dyDescent="0.25">
      <c r="A13" s="40" t="s">
        <v>538</v>
      </c>
      <c r="B13" s="46">
        <v>1</v>
      </c>
      <c r="C13" s="46"/>
      <c r="D13" s="46"/>
      <c r="E13" s="46"/>
    </row>
    <row r="14" spans="1:5" x14ac:dyDescent="0.25">
      <c r="A14" s="40" t="s">
        <v>146</v>
      </c>
      <c r="B14" s="46">
        <v>205</v>
      </c>
      <c r="C14" s="46"/>
      <c r="D14" s="46"/>
      <c r="E14" s="46"/>
    </row>
    <row r="15" spans="1:5" x14ac:dyDescent="0.25">
      <c r="A15" s="40" t="s">
        <v>539</v>
      </c>
      <c r="B15" s="46" t="s">
        <v>189</v>
      </c>
      <c r="C15" s="46"/>
      <c r="D15" s="46"/>
      <c r="E15" s="46"/>
    </row>
    <row r="16" spans="1:5" x14ac:dyDescent="0.25">
      <c r="A16" s="40" t="s">
        <v>148</v>
      </c>
      <c r="B16" s="46" t="s">
        <v>190</v>
      </c>
      <c r="C16" s="46"/>
      <c r="D16" s="46"/>
      <c r="E16" s="46"/>
    </row>
    <row r="17" spans="1:5" x14ac:dyDescent="0.25">
      <c r="A17" s="41" t="s">
        <v>540</v>
      </c>
      <c r="B17" s="46"/>
      <c r="C17" s="46"/>
      <c r="D17" s="46"/>
      <c r="E17" s="46"/>
    </row>
    <row r="18" spans="1:5" x14ac:dyDescent="0.25">
      <c r="A18" s="40" t="s">
        <v>150</v>
      </c>
      <c r="B18" s="48">
        <v>46175</v>
      </c>
      <c r="C18" s="49"/>
      <c r="D18" s="49"/>
      <c r="E18" s="49"/>
    </row>
    <row r="19" spans="1:5" x14ac:dyDescent="0.25">
      <c r="A19" s="40" t="s">
        <v>151</v>
      </c>
      <c r="B19" s="48">
        <v>46161</v>
      </c>
      <c r="C19" s="48"/>
      <c r="D19" s="48"/>
      <c r="E19" s="48"/>
    </row>
    <row r="20" spans="1:5" x14ac:dyDescent="0.25">
      <c r="A20" s="40" t="s">
        <v>152</v>
      </c>
      <c r="B20" s="46" t="s">
        <v>160</v>
      </c>
      <c r="C20" s="46"/>
      <c r="D20" s="46"/>
      <c r="E20" s="46"/>
    </row>
    <row r="21" spans="1:5" x14ac:dyDescent="0.25">
      <c r="A21" s="40" t="s">
        <v>541</v>
      </c>
      <c r="B21" s="46" t="s">
        <v>75</v>
      </c>
      <c r="C21" s="46"/>
      <c r="D21" s="46"/>
      <c r="E21" s="46"/>
    </row>
    <row r="23" spans="1:5" x14ac:dyDescent="0.25">
      <c r="A23" s="23" t="str">
        <f>HYPERLINK("#'Factor List'!A1", "Back to Factor List")</f>
        <v>Back to Factor List</v>
      </c>
      <c r="B23" s="23" t="str">
        <f>HYPERLINK("#'Assumptions'!A1", "Assumptions")</f>
        <v>Assumptions</v>
      </c>
    </row>
    <row r="26" spans="1:5" s="55" customFormat="1" ht="39" x14ac:dyDescent="0.25">
      <c r="A26" s="54" t="s">
        <v>263</v>
      </c>
      <c r="B26" s="54" t="s">
        <v>543</v>
      </c>
      <c r="C26" s="54" t="s">
        <v>544</v>
      </c>
      <c r="D26" s="54" t="s">
        <v>545</v>
      </c>
      <c r="E26" s="54" t="s">
        <v>546</v>
      </c>
    </row>
    <row r="27" spans="1:5" x14ac:dyDescent="0.25">
      <c r="A27" s="43">
        <v>35</v>
      </c>
      <c r="B27" s="45">
        <v>16.52</v>
      </c>
      <c r="C27" s="45">
        <v>0.68</v>
      </c>
      <c r="D27" s="45">
        <v>1.24</v>
      </c>
      <c r="E27" s="45">
        <v>0</v>
      </c>
    </row>
    <row r="28" spans="1:5" x14ac:dyDescent="0.25">
      <c r="A28" s="43">
        <v>36</v>
      </c>
      <c r="B28" s="45">
        <v>16.829999999999998</v>
      </c>
      <c r="C28" s="45">
        <v>0.69</v>
      </c>
      <c r="D28" s="45">
        <v>1.26</v>
      </c>
      <c r="E28" s="45">
        <v>0</v>
      </c>
    </row>
    <row r="29" spans="1:5" x14ac:dyDescent="0.25">
      <c r="A29" s="43">
        <v>37</v>
      </c>
      <c r="B29" s="45">
        <v>17.14</v>
      </c>
      <c r="C29" s="45">
        <v>0.71</v>
      </c>
      <c r="D29" s="45">
        <v>1.28</v>
      </c>
      <c r="E29" s="45">
        <v>0</v>
      </c>
    </row>
    <row r="30" spans="1:5" x14ac:dyDescent="0.25">
      <c r="A30" s="43">
        <v>38</v>
      </c>
      <c r="B30" s="45">
        <v>17.47</v>
      </c>
      <c r="C30" s="45">
        <v>0.72</v>
      </c>
      <c r="D30" s="45">
        <v>1.3</v>
      </c>
      <c r="E30" s="45">
        <v>0</v>
      </c>
    </row>
    <row r="31" spans="1:5" x14ac:dyDescent="0.25">
      <c r="A31" s="43">
        <v>39</v>
      </c>
      <c r="B31" s="45">
        <v>17.79</v>
      </c>
      <c r="C31" s="45">
        <v>0.74</v>
      </c>
      <c r="D31" s="45">
        <v>1.32</v>
      </c>
      <c r="E31" s="45">
        <v>0</v>
      </c>
    </row>
    <row r="32" spans="1:5" x14ac:dyDescent="0.25">
      <c r="A32" s="43">
        <v>40</v>
      </c>
      <c r="B32" s="45">
        <v>18.13</v>
      </c>
      <c r="C32" s="45">
        <v>0.75</v>
      </c>
      <c r="D32" s="45">
        <v>1.34</v>
      </c>
      <c r="E32" s="45">
        <v>0</v>
      </c>
    </row>
    <row r="33" spans="1:5" x14ac:dyDescent="0.25">
      <c r="A33" s="43">
        <v>41</v>
      </c>
      <c r="B33" s="45">
        <v>18.47</v>
      </c>
      <c r="C33" s="45">
        <v>0.77</v>
      </c>
      <c r="D33" s="45">
        <v>1.36</v>
      </c>
      <c r="E33" s="45">
        <v>0</v>
      </c>
    </row>
    <row r="34" spans="1:5" x14ac:dyDescent="0.25">
      <c r="A34" s="43">
        <v>42</v>
      </c>
      <c r="B34" s="45">
        <v>18.82</v>
      </c>
      <c r="C34" s="45">
        <v>0.78</v>
      </c>
      <c r="D34" s="45">
        <v>1.37</v>
      </c>
      <c r="E34" s="45">
        <v>0</v>
      </c>
    </row>
    <row r="35" spans="1:5" x14ac:dyDescent="0.25">
      <c r="A35" s="43">
        <v>43</v>
      </c>
      <c r="B35" s="45">
        <v>19.170000000000002</v>
      </c>
      <c r="C35" s="45">
        <v>0.8</v>
      </c>
      <c r="D35" s="45">
        <v>1.39</v>
      </c>
      <c r="E35" s="45">
        <v>0</v>
      </c>
    </row>
    <row r="36" spans="1:5" x14ac:dyDescent="0.25">
      <c r="A36" s="43">
        <v>44</v>
      </c>
      <c r="B36" s="45">
        <v>19.54</v>
      </c>
      <c r="C36" s="45">
        <v>0.81</v>
      </c>
      <c r="D36" s="45">
        <v>1.41</v>
      </c>
      <c r="E36" s="45">
        <v>0</v>
      </c>
    </row>
    <row r="37" spans="1:5" x14ac:dyDescent="0.25">
      <c r="A37" s="43">
        <v>45</v>
      </c>
      <c r="B37" s="45">
        <v>19.91</v>
      </c>
      <c r="C37" s="45">
        <v>0.83</v>
      </c>
      <c r="D37" s="45">
        <v>1.43</v>
      </c>
      <c r="E37" s="45">
        <v>0</v>
      </c>
    </row>
    <row r="38" spans="1:5" x14ac:dyDescent="0.25">
      <c r="A38" s="43">
        <v>46</v>
      </c>
      <c r="B38" s="45">
        <v>20.29</v>
      </c>
      <c r="C38" s="45">
        <v>0.85</v>
      </c>
      <c r="D38" s="45">
        <v>1.45</v>
      </c>
      <c r="E38" s="45">
        <v>0</v>
      </c>
    </row>
    <row r="39" spans="1:5" x14ac:dyDescent="0.25">
      <c r="A39" s="43">
        <v>47</v>
      </c>
      <c r="B39" s="45">
        <v>20.68</v>
      </c>
      <c r="C39" s="45">
        <v>0.86</v>
      </c>
      <c r="D39" s="45">
        <v>1.46</v>
      </c>
      <c r="E39" s="45">
        <v>0</v>
      </c>
    </row>
    <row r="40" spans="1:5" x14ac:dyDescent="0.25">
      <c r="A40" s="43">
        <v>48</v>
      </c>
      <c r="B40" s="45">
        <v>21.08</v>
      </c>
      <c r="C40" s="45">
        <v>0.88</v>
      </c>
      <c r="D40" s="45">
        <v>1.48</v>
      </c>
      <c r="E40" s="45">
        <v>0</v>
      </c>
    </row>
    <row r="41" spans="1:5" x14ac:dyDescent="0.25">
      <c r="A41" s="43">
        <v>49</v>
      </c>
      <c r="B41" s="45">
        <v>21.49</v>
      </c>
      <c r="C41" s="45">
        <v>0.9</v>
      </c>
      <c r="D41" s="45">
        <v>1.49</v>
      </c>
      <c r="E41" s="45">
        <v>0</v>
      </c>
    </row>
    <row r="42" spans="1:5" x14ac:dyDescent="0.25">
      <c r="A42" s="43">
        <v>50</v>
      </c>
      <c r="B42" s="45">
        <v>21.91</v>
      </c>
      <c r="C42" s="45">
        <v>0.91</v>
      </c>
      <c r="D42" s="45">
        <v>1.51</v>
      </c>
      <c r="E42" s="45">
        <v>0</v>
      </c>
    </row>
    <row r="43" spans="1:5" x14ac:dyDescent="0.25">
      <c r="A43" s="43">
        <v>51</v>
      </c>
      <c r="B43" s="45">
        <v>22.34</v>
      </c>
      <c r="C43" s="45">
        <v>0.93</v>
      </c>
      <c r="D43" s="45">
        <v>1.52</v>
      </c>
      <c r="E43" s="45">
        <v>0</v>
      </c>
    </row>
    <row r="44" spans="1:5" x14ac:dyDescent="0.25">
      <c r="A44" s="43">
        <v>52</v>
      </c>
      <c r="B44" s="45">
        <v>22.78</v>
      </c>
      <c r="C44" s="45">
        <v>0.95</v>
      </c>
      <c r="D44" s="45">
        <v>1.53</v>
      </c>
      <c r="E44" s="45">
        <v>0</v>
      </c>
    </row>
    <row r="45" spans="1:5" x14ac:dyDescent="0.25">
      <c r="A45" s="43">
        <v>53</v>
      </c>
      <c r="B45" s="45">
        <v>23.24</v>
      </c>
      <c r="C45" s="45">
        <v>0.97</v>
      </c>
      <c r="D45" s="45">
        <v>1.54</v>
      </c>
      <c r="E45" s="45">
        <v>0</v>
      </c>
    </row>
    <row r="46" spans="1:5" x14ac:dyDescent="0.25">
      <c r="A46" s="43">
        <v>54</v>
      </c>
      <c r="B46" s="45">
        <v>23.7</v>
      </c>
      <c r="C46" s="45">
        <v>0.99</v>
      </c>
      <c r="D46" s="45">
        <v>1.55</v>
      </c>
      <c r="E46" s="45">
        <v>0</v>
      </c>
    </row>
  </sheetData>
  <sheetProtection algorithmName="SHA-512" hashValue="VwDPIWxVEIo8FM7QjoiKGU4RPuFEoNoOT1/kBzXU567Voe7Ma265iUbWr2l3jDVRXScWjaZQyxL/M6Dc7m6VSA==" saltValue="vwxhSjYhRTpvpuSK1O04Og==" spinCount="100000" sheet="1" objects="1" scenarios="1"/>
  <conditionalFormatting sqref="A6:A21">
    <cfRule type="expression" dxfId="1137" priority="13" stopIfTrue="1">
      <formula>MOD(ROW(),2)=0</formula>
    </cfRule>
    <cfRule type="expression" dxfId="1136" priority="14" stopIfTrue="1">
      <formula>MOD(ROW(),2)&lt;&gt;0</formula>
    </cfRule>
  </conditionalFormatting>
  <conditionalFormatting sqref="B6:E17 B20:E21 C18:E19">
    <cfRule type="expression" dxfId="1135" priority="15" stopIfTrue="1">
      <formula>MOD(ROW(),2)=0</formula>
    </cfRule>
    <cfRule type="expression" dxfId="1134" priority="16" stopIfTrue="1">
      <formula>MOD(ROW(),2)&lt;&gt;0</formula>
    </cfRule>
  </conditionalFormatting>
  <conditionalFormatting sqref="A26:A46">
    <cfRule type="expression" dxfId="1133" priority="17" stopIfTrue="1">
      <formula>MOD(ROW(),2)=0</formula>
    </cfRule>
    <cfRule type="expression" dxfId="1132" priority="18" stopIfTrue="1">
      <formula>MOD(ROW(),2)&lt;&gt;0</formula>
    </cfRule>
  </conditionalFormatting>
  <conditionalFormatting sqref="B26:E46">
    <cfRule type="expression" dxfId="1131" priority="19" stopIfTrue="1">
      <formula>MOD(ROW(),2)=0</formula>
    </cfRule>
    <cfRule type="expression" dxfId="1130" priority="20" stopIfTrue="1">
      <formula>MOD(ROW(),2)&lt;&gt;0</formula>
    </cfRule>
  </conditionalFormatting>
  <conditionalFormatting sqref="B18:B19">
    <cfRule type="expression" dxfId="1129" priority="1" stopIfTrue="1">
      <formula>MOD(ROW(),2)=0</formula>
    </cfRule>
    <cfRule type="expression" dxfId="1128" priority="2" stopIfTrue="1">
      <formula>MOD(ROW(),2)&lt;&gt;0</formula>
    </cfRule>
  </conditionalFormatting>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6D566-965F-4C86-A2C1-34FC6E9EBEAE}">
  <sheetPr codeName="Sheet17"/>
  <dimension ref="A1:E46"/>
  <sheetViews>
    <sheetView showGridLines="0" workbookViewId="0">
      <selection activeCell="A6" sqref="A6"/>
    </sheetView>
  </sheetViews>
  <sheetFormatPr defaultRowHeight="12.5" x14ac:dyDescent="0.25"/>
  <cols>
    <col min="1" max="1" width="31.7265625" customWidth="1"/>
    <col min="2" max="5" width="22.7265625" customWidth="1"/>
  </cols>
  <sheetData>
    <row r="1" spans="1:5" s="1" customFormat="1" ht="20" x14ac:dyDescent="0.4">
      <c r="A1" s="2" t="s">
        <v>0</v>
      </c>
    </row>
    <row r="2" spans="1:5" s="1" customFormat="1" ht="15.5" x14ac:dyDescent="0.35">
      <c r="A2" s="30" t="s">
        <v>1</v>
      </c>
      <c r="B2" s="3" t="str">
        <f>wb_title</f>
        <v>NHS_S - Consolidated Factor Spreadsheet</v>
      </c>
    </row>
    <row r="3" spans="1:5" s="1" customFormat="1" ht="15.5" x14ac:dyDescent="0.35">
      <c r="A3" s="30" t="s">
        <v>2</v>
      </c>
      <c r="B3" s="3" t="str">
        <f>TABLE_FACTOR_TYPE_1 &amp; " - x-" &amp; TABLE_SERIES_NUMBER_1</f>
        <v>CETV - x-206</v>
      </c>
    </row>
    <row r="6" spans="1:5" x14ac:dyDescent="0.25">
      <c r="A6" s="40" t="s">
        <v>535</v>
      </c>
      <c r="B6" s="46" t="s">
        <v>536</v>
      </c>
      <c r="C6" s="46"/>
      <c r="D6" s="46"/>
      <c r="E6" s="46"/>
    </row>
    <row r="7" spans="1:5" x14ac:dyDescent="0.25">
      <c r="A7" s="40" t="s">
        <v>537</v>
      </c>
      <c r="B7" s="46" t="s">
        <v>31</v>
      </c>
      <c r="C7" s="46"/>
      <c r="D7" s="46"/>
      <c r="E7" s="46"/>
    </row>
    <row r="8" spans="1:5" x14ac:dyDescent="0.25">
      <c r="A8" s="40" t="s">
        <v>141</v>
      </c>
      <c r="B8" s="46">
        <v>1995</v>
      </c>
      <c r="C8" s="46"/>
      <c r="D8" s="46"/>
      <c r="E8" s="46"/>
    </row>
    <row r="9" spans="1:5" x14ac:dyDescent="0.25">
      <c r="A9" s="40" t="s">
        <v>142</v>
      </c>
      <c r="B9" s="46" t="s">
        <v>170</v>
      </c>
      <c r="C9" s="46"/>
      <c r="D9" s="46"/>
      <c r="E9" s="46"/>
    </row>
    <row r="10" spans="1:5" x14ac:dyDescent="0.25">
      <c r="A10" s="40" t="s">
        <v>6</v>
      </c>
      <c r="B10" s="46" t="s">
        <v>191</v>
      </c>
      <c r="C10" s="46"/>
      <c r="D10" s="46"/>
      <c r="E10" s="46"/>
    </row>
    <row r="11" spans="1:5" x14ac:dyDescent="0.25">
      <c r="A11" s="40" t="s">
        <v>143</v>
      </c>
      <c r="B11" s="46" t="s">
        <v>176</v>
      </c>
      <c r="C11" s="46"/>
      <c r="D11" s="46"/>
      <c r="E11" s="46"/>
    </row>
    <row r="12" spans="1:5" x14ac:dyDescent="0.25">
      <c r="A12" s="40" t="s">
        <v>144</v>
      </c>
      <c r="B12" s="46" t="s">
        <v>157</v>
      </c>
      <c r="C12" s="46"/>
      <c r="D12" s="46"/>
      <c r="E12" s="46"/>
    </row>
    <row r="13" spans="1:5" x14ac:dyDescent="0.25">
      <c r="A13" s="40" t="s">
        <v>538</v>
      </c>
      <c r="B13" s="46">
        <v>1</v>
      </c>
      <c r="C13" s="46"/>
      <c r="D13" s="46"/>
      <c r="E13" s="46"/>
    </row>
    <row r="14" spans="1:5" x14ac:dyDescent="0.25">
      <c r="A14" s="40" t="s">
        <v>146</v>
      </c>
      <c r="B14" s="46">
        <v>206</v>
      </c>
      <c r="C14" s="46"/>
      <c r="D14" s="46"/>
      <c r="E14" s="46"/>
    </row>
    <row r="15" spans="1:5" x14ac:dyDescent="0.25">
      <c r="A15" s="40" t="s">
        <v>539</v>
      </c>
      <c r="B15" s="46" t="s">
        <v>192</v>
      </c>
      <c r="C15" s="46"/>
      <c r="D15" s="46"/>
      <c r="E15" s="46"/>
    </row>
    <row r="16" spans="1:5" x14ac:dyDescent="0.25">
      <c r="A16" s="40" t="s">
        <v>148</v>
      </c>
      <c r="B16" s="46" t="s">
        <v>193</v>
      </c>
      <c r="C16" s="46"/>
      <c r="D16" s="46"/>
      <c r="E16" s="46"/>
    </row>
    <row r="17" spans="1:5" x14ac:dyDescent="0.25">
      <c r="A17" s="41" t="s">
        <v>540</v>
      </c>
      <c r="B17" s="46"/>
      <c r="C17" s="46"/>
      <c r="D17" s="46"/>
      <c r="E17" s="46"/>
    </row>
    <row r="18" spans="1:5" x14ac:dyDescent="0.25">
      <c r="A18" s="40" t="s">
        <v>150</v>
      </c>
      <c r="B18" s="48">
        <v>46175</v>
      </c>
      <c r="C18" s="49"/>
      <c r="D18" s="49"/>
      <c r="E18" s="49"/>
    </row>
    <row r="19" spans="1:5" x14ac:dyDescent="0.25">
      <c r="A19" s="40" t="s">
        <v>151</v>
      </c>
      <c r="B19" s="48">
        <v>46161</v>
      </c>
      <c r="C19" s="48"/>
      <c r="D19" s="48"/>
      <c r="E19" s="48"/>
    </row>
    <row r="20" spans="1:5" x14ac:dyDescent="0.25">
      <c r="A20" s="40" t="s">
        <v>152</v>
      </c>
      <c r="B20" s="46" t="s">
        <v>160</v>
      </c>
      <c r="C20" s="46"/>
      <c r="D20" s="46"/>
      <c r="E20" s="46"/>
    </row>
    <row r="21" spans="1:5" x14ac:dyDescent="0.25">
      <c r="A21" s="40" t="s">
        <v>541</v>
      </c>
      <c r="B21" s="46" t="s">
        <v>75</v>
      </c>
      <c r="C21" s="46"/>
      <c r="D21" s="46"/>
      <c r="E21" s="46"/>
    </row>
    <row r="23" spans="1:5" x14ac:dyDescent="0.25">
      <c r="A23" s="23" t="str">
        <f>HYPERLINK("#'Factor List'!A1", "Back to Factor List")</f>
        <v>Back to Factor List</v>
      </c>
      <c r="B23" s="23" t="str">
        <f>HYPERLINK("#'Assumptions'!A1", "Assumptions")</f>
        <v>Assumptions</v>
      </c>
    </row>
    <row r="26" spans="1:5" s="55" customFormat="1" ht="39" x14ac:dyDescent="0.25">
      <c r="A26" s="54" t="s">
        <v>263</v>
      </c>
      <c r="B26" s="54" t="s">
        <v>543</v>
      </c>
      <c r="C26" s="54" t="s">
        <v>544</v>
      </c>
      <c r="D26" s="54" t="s">
        <v>545</v>
      </c>
      <c r="E26" s="54" t="s">
        <v>546</v>
      </c>
    </row>
    <row r="27" spans="1:5" x14ac:dyDescent="0.25">
      <c r="A27" s="43">
        <v>35</v>
      </c>
      <c r="B27" s="45">
        <v>16.52</v>
      </c>
      <c r="C27" s="45">
        <v>0.68</v>
      </c>
      <c r="D27" s="45">
        <v>1.24</v>
      </c>
      <c r="E27" s="45">
        <v>0</v>
      </c>
    </row>
    <row r="28" spans="1:5" x14ac:dyDescent="0.25">
      <c r="A28" s="43">
        <v>36</v>
      </c>
      <c r="B28" s="45">
        <v>16.829999999999998</v>
      </c>
      <c r="C28" s="45">
        <v>0.69</v>
      </c>
      <c r="D28" s="45">
        <v>1.26</v>
      </c>
      <c r="E28" s="45">
        <v>0</v>
      </c>
    </row>
    <row r="29" spans="1:5" x14ac:dyDescent="0.25">
      <c r="A29" s="43">
        <v>37</v>
      </c>
      <c r="B29" s="45">
        <v>17.14</v>
      </c>
      <c r="C29" s="45">
        <v>0.71</v>
      </c>
      <c r="D29" s="45">
        <v>1.28</v>
      </c>
      <c r="E29" s="45">
        <v>0</v>
      </c>
    </row>
    <row r="30" spans="1:5" x14ac:dyDescent="0.25">
      <c r="A30" s="43">
        <v>38</v>
      </c>
      <c r="B30" s="45">
        <v>17.47</v>
      </c>
      <c r="C30" s="45">
        <v>0.72</v>
      </c>
      <c r="D30" s="45">
        <v>1.3</v>
      </c>
      <c r="E30" s="45">
        <v>0</v>
      </c>
    </row>
    <row r="31" spans="1:5" x14ac:dyDescent="0.25">
      <c r="A31" s="43">
        <v>39</v>
      </c>
      <c r="B31" s="45">
        <v>17.79</v>
      </c>
      <c r="C31" s="45">
        <v>0.74</v>
      </c>
      <c r="D31" s="45">
        <v>1.32</v>
      </c>
      <c r="E31" s="45">
        <v>0</v>
      </c>
    </row>
    <row r="32" spans="1:5" x14ac:dyDescent="0.25">
      <c r="A32" s="43">
        <v>40</v>
      </c>
      <c r="B32" s="45">
        <v>18.13</v>
      </c>
      <c r="C32" s="45">
        <v>0.75</v>
      </c>
      <c r="D32" s="45">
        <v>1.34</v>
      </c>
      <c r="E32" s="45">
        <v>0</v>
      </c>
    </row>
    <row r="33" spans="1:5" x14ac:dyDescent="0.25">
      <c r="A33" s="43">
        <v>41</v>
      </c>
      <c r="B33" s="45">
        <v>18.47</v>
      </c>
      <c r="C33" s="45">
        <v>0.77</v>
      </c>
      <c r="D33" s="45">
        <v>1.36</v>
      </c>
      <c r="E33" s="45">
        <v>0</v>
      </c>
    </row>
    <row r="34" spans="1:5" x14ac:dyDescent="0.25">
      <c r="A34" s="43">
        <v>42</v>
      </c>
      <c r="B34" s="45">
        <v>18.82</v>
      </c>
      <c r="C34" s="45">
        <v>0.78</v>
      </c>
      <c r="D34" s="45">
        <v>1.37</v>
      </c>
      <c r="E34" s="45">
        <v>0</v>
      </c>
    </row>
    <row r="35" spans="1:5" x14ac:dyDescent="0.25">
      <c r="A35" s="43">
        <v>43</v>
      </c>
      <c r="B35" s="45">
        <v>19.170000000000002</v>
      </c>
      <c r="C35" s="45">
        <v>0.8</v>
      </c>
      <c r="D35" s="45">
        <v>1.39</v>
      </c>
      <c r="E35" s="45">
        <v>0</v>
      </c>
    </row>
    <row r="36" spans="1:5" x14ac:dyDescent="0.25">
      <c r="A36" s="43">
        <v>44</v>
      </c>
      <c r="B36" s="45">
        <v>19.54</v>
      </c>
      <c r="C36" s="45">
        <v>0.81</v>
      </c>
      <c r="D36" s="45">
        <v>1.41</v>
      </c>
      <c r="E36" s="45">
        <v>0</v>
      </c>
    </row>
    <row r="37" spans="1:5" x14ac:dyDescent="0.25">
      <c r="A37" s="43">
        <v>45</v>
      </c>
      <c r="B37" s="45">
        <v>19.91</v>
      </c>
      <c r="C37" s="45">
        <v>0.83</v>
      </c>
      <c r="D37" s="45">
        <v>1.43</v>
      </c>
      <c r="E37" s="45">
        <v>0</v>
      </c>
    </row>
    <row r="38" spans="1:5" x14ac:dyDescent="0.25">
      <c r="A38" s="43">
        <v>46</v>
      </c>
      <c r="B38" s="45">
        <v>20.29</v>
      </c>
      <c r="C38" s="45">
        <v>0.85</v>
      </c>
      <c r="D38" s="45">
        <v>1.45</v>
      </c>
      <c r="E38" s="45">
        <v>0</v>
      </c>
    </row>
    <row r="39" spans="1:5" x14ac:dyDescent="0.25">
      <c r="A39" s="43">
        <v>47</v>
      </c>
      <c r="B39" s="45">
        <v>20.68</v>
      </c>
      <c r="C39" s="45">
        <v>0.86</v>
      </c>
      <c r="D39" s="45">
        <v>1.46</v>
      </c>
      <c r="E39" s="45">
        <v>0</v>
      </c>
    </row>
    <row r="40" spans="1:5" x14ac:dyDescent="0.25">
      <c r="A40" s="43">
        <v>48</v>
      </c>
      <c r="B40" s="45">
        <v>21.08</v>
      </c>
      <c r="C40" s="45">
        <v>0.88</v>
      </c>
      <c r="D40" s="45">
        <v>1.48</v>
      </c>
      <c r="E40" s="45">
        <v>0</v>
      </c>
    </row>
    <row r="41" spans="1:5" x14ac:dyDescent="0.25">
      <c r="A41" s="43">
        <v>49</v>
      </c>
      <c r="B41" s="45">
        <v>21.49</v>
      </c>
      <c r="C41" s="45">
        <v>0.9</v>
      </c>
      <c r="D41" s="45">
        <v>1.49</v>
      </c>
      <c r="E41" s="45">
        <v>0</v>
      </c>
    </row>
    <row r="42" spans="1:5" x14ac:dyDescent="0.25">
      <c r="A42" s="43">
        <v>50</v>
      </c>
      <c r="B42" s="45">
        <v>21.91</v>
      </c>
      <c r="C42" s="45">
        <v>0.91</v>
      </c>
      <c r="D42" s="45">
        <v>1.51</v>
      </c>
      <c r="E42" s="45">
        <v>0</v>
      </c>
    </row>
    <row r="43" spans="1:5" x14ac:dyDescent="0.25">
      <c r="A43" s="43">
        <v>51</v>
      </c>
      <c r="B43" s="45">
        <v>22.34</v>
      </c>
      <c r="C43" s="45">
        <v>0.93</v>
      </c>
      <c r="D43" s="45">
        <v>1.52</v>
      </c>
      <c r="E43" s="45">
        <v>0</v>
      </c>
    </row>
    <row r="44" spans="1:5" x14ac:dyDescent="0.25">
      <c r="A44" s="43">
        <v>52</v>
      </c>
      <c r="B44" s="45">
        <v>22.78</v>
      </c>
      <c r="C44" s="45">
        <v>0.95</v>
      </c>
      <c r="D44" s="45">
        <v>1.53</v>
      </c>
      <c r="E44" s="45">
        <v>0</v>
      </c>
    </row>
    <row r="45" spans="1:5" x14ac:dyDescent="0.25">
      <c r="A45" s="43">
        <v>53</v>
      </c>
      <c r="B45" s="45">
        <v>23.24</v>
      </c>
      <c r="C45" s="45">
        <v>0.97</v>
      </c>
      <c r="D45" s="45">
        <v>1.54</v>
      </c>
      <c r="E45" s="45">
        <v>0</v>
      </c>
    </row>
    <row r="46" spans="1:5" x14ac:dyDescent="0.25">
      <c r="A46" s="43">
        <v>54</v>
      </c>
      <c r="B46" s="45">
        <v>23.7</v>
      </c>
      <c r="C46" s="45">
        <v>0.99</v>
      </c>
      <c r="D46" s="45">
        <v>1.55</v>
      </c>
      <c r="E46" s="45">
        <v>0</v>
      </c>
    </row>
  </sheetData>
  <sheetProtection algorithmName="SHA-512" hashValue="ouMm5ix+d6d95RbjXt5SiIEtkjBte2Qk9uU/NLrgBD0sDLQRZ8CkqNhlnBj0wDa8exRlF9Zhefm1xYm44k0EdA==" saltValue="YFNJRE740SjSEoPg1NIi3A==" spinCount="100000" sheet="1" objects="1" scenarios="1"/>
  <conditionalFormatting sqref="A6:A21">
    <cfRule type="expression" dxfId="1125" priority="13" stopIfTrue="1">
      <formula>MOD(ROW(),2)=0</formula>
    </cfRule>
    <cfRule type="expression" dxfId="1124" priority="14" stopIfTrue="1">
      <formula>MOD(ROW(),2)&lt;&gt;0</formula>
    </cfRule>
  </conditionalFormatting>
  <conditionalFormatting sqref="B6:E17 B20:E21 C18:E19">
    <cfRule type="expression" dxfId="1123" priority="15" stopIfTrue="1">
      <formula>MOD(ROW(),2)=0</formula>
    </cfRule>
    <cfRule type="expression" dxfId="1122" priority="16" stopIfTrue="1">
      <formula>MOD(ROW(),2)&lt;&gt;0</formula>
    </cfRule>
  </conditionalFormatting>
  <conditionalFormatting sqref="A26:A46">
    <cfRule type="expression" dxfId="1121" priority="17" stopIfTrue="1">
      <formula>MOD(ROW(),2)=0</formula>
    </cfRule>
    <cfRule type="expression" dxfId="1120" priority="18" stopIfTrue="1">
      <formula>MOD(ROW(),2)&lt;&gt;0</formula>
    </cfRule>
  </conditionalFormatting>
  <conditionalFormatting sqref="B26:E46">
    <cfRule type="expression" dxfId="1119" priority="19" stopIfTrue="1">
      <formula>MOD(ROW(),2)=0</formula>
    </cfRule>
    <cfRule type="expression" dxfId="1118" priority="20" stopIfTrue="1">
      <formula>MOD(ROW(),2)&lt;&gt;0</formula>
    </cfRule>
  </conditionalFormatting>
  <conditionalFormatting sqref="B18:B19">
    <cfRule type="expression" dxfId="1117" priority="1" stopIfTrue="1">
      <formula>MOD(ROW(),2)=0</formula>
    </cfRule>
    <cfRule type="expression" dxfId="1116" priority="2" stopIfTrue="1">
      <formula>MOD(ROW(),2)&lt;&gt;0</formula>
    </cfRule>
  </conditionalFormatting>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FD135-1AE9-40AD-A75B-3BF04411AEA5}">
  <sheetPr codeName="Sheet18"/>
  <dimension ref="A1:E67"/>
  <sheetViews>
    <sheetView showGridLines="0" workbookViewId="0">
      <selection activeCell="A6" sqref="A6"/>
    </sheetView>
  </sheetViews>
  <sheetFormatPr defaultRowHeight="12.5" x14ac:dyDescent="0.25"/>
  <cols>
    <col min="1" max="1" width="31.7265625" customWidth="1"/>
    <col min="2" max="5" width="22.7265625" customWidth="1"/>
  </cols>
  <sheetData>
    <row r="1" spans="1:5" s="1" customFormat="1" ht="20" x14ac:dyDescent="0.4">
      <c r="A1" s="2" t="s">
        <v>0</v>
      </c>
    </row>
    <row r="2" spans="1:5" s="1" customFormat="1" ht="15.5" x14ac:dyDescent="0.35">
      <c r="A2" s="30" t="s">
        <v>1</v>
      </c>
      <c r="B2" s="3" t="str">
        <f>wb_title</f>
        <v>NHS_S - Consolidated Factor Spreadsheet</v>
      </c>
    </row>
    <row r="3" spans="1:5" s="1" customFormat="1" ht="15.5" x14ac:dyDescent="0.35">
      <c r="A3" s="30" t="s">
        <v>2</v>
      </c>
      <c r="B3" s="3" t="str">
        <f>TABLE_FACTOR_TYPE_1 &amp; " - x-" &amp; TABLE_SERIES_NUMBER_1</f>
        <v>CETV - x-207</v>
      </c>
    </row>
    <row r="6" spans="1:5" x14ac:dyDescent="0.25">
      <c r="A6" s="40" t="s">
        <v>535</v>
      </c>
      <c r="B6" s="46" t="s">
        <v>536</v>
      </c>
      <c r="C6" s="46"/>
      <c r="D6" s="46"/>
      <c r="E6" s="46"/>
    </row>
    <row r="7" spans="1:5" x14ac:dyDescent="0.25">
      <c r="A7" s="40" t="s">
        <v>537</v>
      </c>
      <c r="B7" s="46" t="s">
        <v>31</v>
      </c>
      <c r="C7" s="46"/>
      <c r="D7" s="46"/>
      <c r="E7" s="46"/>
    </row>
    <row r="8" spans="1:5" x14ac:dyDescent="0.25">
      <c r="A8" s="40" t="s">
        <v>141</v>
      </c>
      <c r="B8" s="46">
        <v>1995</v>
      </c>
      <c r="C8" s="46"/>
      <c r="D8" s="46"/>
      <c r="E8" s="46"/>
    </row>
    <row r="9" spans="1:5" x14ac:dyDescent="0.25">
      <c r="A9" s="40" t="s">
        <v>142</v>
      </c>
      <c r="B9" s="46" t="s">
        <v>170</v>
      </c>
      <c r="C9" s="46"/>
      <c r="D9" s="46"/>
      <c r="E9" s="46"/>
    </row>
    <row r="10" spans="1:5" x14ac:dyDescent="0.25">
      <c r="A10" s="40" t="s">
        <v>6</v>
      </c>
      <c r="B10" s="46" t="s">
        <v>194</v>
      </c>
      <c r="C10" s="46"/>
      <c r="D10" s="46"/>
      <c r="E10" s="46"/>
    </row>
    <row r="11" spans="1:5" x14ac:dyDescent="0.25">
      <c r="A11" s="40" t="s">
        <v>143</v>
      </c>
      <c r="B11" s="46" t="s">
        <v>172</v>
      </c>
      <c r="C11" s="46"/>
      <c r="D11" s="46"/>
      <c r="E11" s="46"/>
    </row>
    <row r="12" spans="1:5" x14ac:dyDescent="0.25">
      <c r="A12" s="40" t="s">
        <v>144</v>
      </c>
      <c r="B12" s="46" t="s">
        <v>157</v>
      </c>
      <c r="C12" s="46"/>
      <c r="D12" s="46"/>
      <c r="E12" s="46"/>
    </row>
    <row r="13" spans="1:5" x14ac:dyDescent="0.25">
      <c r="A13" s="40" t="s">
        <v>538</v>
      </c>
      <c r="B13" s="46">
        <v>1</v>
      </c>
      <c r="C13" s="46"/>
      <c r="D13" s="46"/>
      <c r="E13" s="46"/>
    </row>
    <row r="14" spans="1:5" x14ac:dyDescent="0.25">
      <c r="A14" s="40" t="s">
        <v>146</v>
      </c>
      <c r="B14" s="46">
        <v>207</v>
      </c>
      <c r="C14" s="46"/>
      <c r="D14" s="46"/>
      <c r="E14" s="46"/>
    </row>
    <row r="15" spans="1:5" x14ac:dyDescent="0.25">
      <c r="A15" s="40" t="s">
        <v>539</v>
      </c>
      <c r="B15" s="46" t="s">
        <v>195</v>
      </c>
      <c r="C15" s="46"/>
      <c r="D15" s="46"/>
      <c r="E15" s="46"/>
    </row>
    <row r="16" spans="1:5" x14ac:dyDescent="0.25">
      <c r="A16" s="40" t="s">
        <v>148</v>
      </c>
      <c r="B16" s="46" t="s">
        <v>196</v>
      </c>
      <c r="C16" s="46"/>
      <c r="D16" s="46"/>
      <c r="E16" s="46"/>
    </row>
    <row r="17" spans="1:5" x14ac:dyDescent="0.25">
      <c r="A17" s="41" t="s">
        <v>540</v>
      </c>
      <c r="B17" s="46"/>
      <c r="C17" s="46"/>
      <c r="D17" s="46"/>
      <c r="E17" s="46"/>
    </row>
    <row r="18" spans="1:5" x14ac:dyDescent="0.25">
      <c r="A18" s="40" t="s">
        <v>150</v>
      </c>
      <c r="B18" s="48">
        <v>46175</v>
      </c>
      <c r="C18" s="49"/>
      <c r="D18" s="49"/>
      <c r="E18" s="49"/>
    </row>
    <row r="19" spans="1:5" x14ac:dyDescent="0.25">
      <c r="A19" s="40" t="s">
        <v>151</v>
      </c>
      <c r="B19" s="48">
        <v>46161</v>
      </c>
      <c r="C19" s="48"/>
      <c r="D19" s="48"/>
      <c r="E19" s="48"/>
    </row>
    <row r="20" spans="1:5" x14ac:dyDescent="0.25">
      <c r="A20" s="40" t="s">
        <v>152</v>
      </c>
      <c r="B20" s="46" t="s">
        <v>160</v>
      </c>
      <c r="C20" s="46"/>
      <c r="D20" s="46"/>
      <c r="E20" s="46"/>
    </row>
    <row r="21" spans="1:5" x14ac:dyDescent="0.25">
      <c r="A21" s="40" t="s">
        <v>541</v>
      </c>
      <c r="B21" s="46" t="s">
        <v>75</v>
      </c>
      <c r="C21" s="46"/>
      <c r="D21" s="46"/>
      <c r="E21" s="46"/>
    </row>
    <row r="23" spans="1:5" x14ac:dyDescent="0.25">
      <c r="A23" s="23" t="str">
        <f>HYPERLINK("#'Factor List'!A1", "Back to Factor List")</f>
        <v>Back to Factor List</v>
      </c>
      <c r="B23" s="23" t="str">
        <f>HYPERLINK("#'Assumptions'!A1", "Assumptions")</f>
        <v>Assumptions</v>
      </c>
    </row>
    <row r="26" spans="1:5" s="55" customFormat="1" ht="26" x14ac:dyDescent="0.25">
      <c r="A26" s="54" t="s">
        <v>263</v>
      </c>
      <c r="B26" s="54" t="s">
        <v>543</v>
      </c>
      <c r="C26" s="54" t="s">
        <v>552</v>
      </c>
      <c r="D26" s="54" t="s">
        <v>553</v>
      </c>
      <c r="E26" s="54" t="s">
        <v>554</v>
      </c>
    </row>
    <row r="27" spans="1:5" x14ac:dyDescent="0.25">
      <c r="A27" s="43">
        <v>19</v>
      </c>
      <c r="B27" s="45">
        <v>5</v>
      </c>
      <c r="C27" s="45">
        <v>0</v>
      </c>
      <c r="D27" s="45">
        <v>0.6</v>
      </c>
      <c r="E27" s="45">
        <v>4</v>
      </c>
    </row>
    <row r="28" spans="1:5" x14ac:dyDescent="0.25">
      <c r="A28" s="43">
        <v>20</v>
      </c>
      <c r="B28" s="45">
        <v>5.05</v>
      </c>
      <c r="C28" s="45">
        <v>0</v>
      </c>
      <c r="D28" s="45">
        <v>0.6</v>
      </c>
      <c r="E28" s="45">
        <v>4</v>
      </c>
    </row>
    <row r="29" spans="1:5" x14ac:dyDescent="0.25">
      <c r="A29" s="43">
        <v>21</v>
      </c>
      <c r="B29" s="45">
        <v>5.0999999999999996</v>
      </c>
      <c r="C29" s="45">
        <v>0</v>
      </c>
      <c r="D29" s="45">
        <v>0.61</v>
      </c>
      <c r="E29" s="45">
        <v>4</v>
      </c>
    </row>
    <row r="30" spans="1:5" x14ac:dyDescent="0.25">
      <c r="A30" s="43">
        <v>22</v>
      </c>
      <c r="B30" s="45">
        <v>5.15</v>
      </c>
      <c r="C30" s="45">
        <v>0</v>
      </c>
      <c r="D30" s="45">
        <v>0.61</v>
      </c>
      <c r="E30" s="45">
        <v>4</v>
      </c>
    </row>
    <row r="31" spans="1:5" x14ac:dyDescent="0.25">
      <c r="A31" s="43">
        <v>23</v>
      </c>
      <c r="B31" s="45">
        <v>5.2</v>
      </c>
      <c r="C31" s="45">
        <v>0</v>
      </c>
      <c r="D31" s="45">
        <v>0.61</v>
      </c>
      <c r="E31" s="45">
        <v>4</v>
      </c>
    </row>
    <row r="32" spans="1:5" x14ac:dyDescent="0.25">
      <c r="A32" s="43">
        <v>24</v>
      </c>
      <c r="B32" s="45">
        <v>5.25</v>
      </c>
      <c r="C32" s="45">
        <v>0</v>
      </c>
      <c r="D32" s="45">
        <v>0.62</v>
      </c>
      <c r="E32" s="45">
        <v>4</v>
      </c>
    </row>
    <row r="33" spans="1:5" x14ac:dyDescent="0.25">
      <c r="A33" s="43">
        <v>25</v>
      </c>
      <c r="B33" s="45">
        <v>5.3</v>
      </c>
      <c r="C33" s="45">
        <v>0</v>
      </c>
      <c r="D33" s="45">
        <v>0.62</v>
      </c>
      <c r="E33" s="45">
        <v>4</v>
      </c>
    </row>
    <row r="34" spans="1:5" x14ac:dyDescent="0.25">
      <c r="A34" s="43">
        <v>26</v>
      </c>
      <c r="B34" s="45">
        <v>5.35</v>
      </c>
      <c r="C34" s="45">
        <v>0</v>
      </c>
      <c r="D34" s="45">
        <v>0.63</v>
      </c>
      <c r="E34" s="45">
        <v>4</v>
      </c>
    </row>
    <row r="35" spans="1:5" x14ac:dyDescent="0.25">
      <c r="A35" s="43">
        <v>27</v>
      </c>
      <c r="B35" s="45">
        <v>5.4</v>
      </c>
      <c r="C35" s="45">
        <v>0</v>
      </c>
      <c r="D35" s="45">
        <v>0.63</v>
      </c>
      <c r="E35" s="45">
        <v>4</v>
      </c>
    </row>
    <row r="36" spans="1:5" x14ac:dyDescent="0.25">
      <c r="A36" s="43">
        <v>28</v>
      </c>
      <c r="B36" s="45">
        <v>5.45</v>
      </c>
      <c r="C36" s="45">
        <v>0</v>
      </c>
      <c r="D36" s="45">
        <v>0.63</v>
      </c>
      <c r="E36" s="45">
        <v>4</v>
      </c>
    </row>
    <row r="37" spans="1:5" x14ac:dyDescent="0.25">
      <c r="A37" s="43">
        <v>29</v>
      </c>
      <c r="B37" s="45">
        <v>5.5</v>
      </c>
      <c r="C37" s="45">
        <v>0</v>
      </c>
      <c r="D37" s="45">
        <v>0.64</v>
      </c>
      <c r="E37" s="45">
        <v>4</v>
      </c>
    </row>
    <row r="38" spans="1:5" x14ac:dyDescent="0.25">
      <c r="A38" s="43">
        <v>30</v>
      </c>
      <c r="B38" s="45">
        <v>5.55</v>
      </c>
      <c r="C38" s="45">
        <v>0</v>
      </c>
      <c r="D38" s="45">
        <v>0.64</v>
      </c>
      <c r="E38" s="45">
        <v>4</v>
      </c>
    </row>
    <row r="39" spans="1:5" x14ac:dyDescent="0.25">
      <c r="A39" s="43">
        <v>31</v>
      </c>
      <c r="B39" s="45">
        <v>5.6</v>
      </c>
      <c r="C39" s="45">
        <v>0</v>
      </c>
      <c r="D39" s="45">
        <v>0.65</v>
      </c>
      <c r="E39" s="45">
        <v>4</v>
      </c>
    </row>
    <row r="40" spans="1:5" x14ac:dyDescent="0.25">
      <c r="A40" s="43">
        <v>32</v>
      </c>
      <c r="B40" s="45">
        <v>5.65</v>
      </c>
      <c r="C40" s="45">
        <v>0</v>
      </c>
      <c r="D40" s="45">
        <v>0.66</v>
      </c>
      <c r="E40" s="45">
        <v>4</v>
      </c>
    </row>
    <row r="41" spans="1:5" x14ac:dyDescent="0.25">
      <c r="A41" s="43">
        <v>33</v>
      </c>
      <c r="B41" s="45">
        <v>5.7</v>
      </c>
      <c r="C41" s="45">
        <v>0</v>
      </c>
      <c r="D41" s="45">
        <v>0.66</v>
      </c>
      <c r="E41" s="45">
        <v>4</v>
      </c>
    </row>
    <row r="42" spans="1:5" x14ac:dyDescent="0.25">
      <c r="A42" s="43">
        <v>34</v>
      </c>
      <c r="B42" s="45">
        <v>5.75</v>
      </c>
      <c r="C42" s="45">
        <v>0</v>
      </c>
      <c r="D42" s="45">
        <v>0.67</v>
      </c>
      <c r="E42" s="45">
        <v>4</v>
      </c>
    </row>
    <row r="43" spans="1:5" x14ac:dyDescent="0.25">
      <c r="A43" s="43">
        <v>35</v>
      </c>
      <c r="B43" s="45">
        <v>5.8</v>
      </c>
      <c r="C43" s="45">
        <v>0</v>
      </c>
      <c r="D43" s="45">
        <v>0.67</v>
      </c>
      <c r="E43" s="45">
        <v>4</v>
      </c>
    </row>
    <row r="44" spans="1:5" x14ac:dyDescent="0.25">
      <c r="A44" s="43">
        <v>36</v>
      </c>
      <c r="B44" s="45">
        <v>5.85</v>
      </c>
      <c r="C44" s="45">
        <v>0</v>
      </c>
      <c r="D44" s="45">
        <v>0.68</v>
      </c>
      <c r="E44" s="45">
        <v>4</v>
      </c>
    </row>
    <row r="45" spans="1:5" x14ac:dyDescent="0.25">
      <c r="A45" s="43">
        <v>37</v>
      </c>
      <c r="B45" s="45">
        <v>5.9</v>
      </c>
      <c r="C45" s="45">
        <v>0</v>
      </c>
      <c r="D45" s="45">
        <v>0.68</v>
      </c>
      <c r="E45" s="45">
        <v>4</v>
      </c>
    </row>
    <row r="46" spans="1:5" x14ac:dyDescent="0.25">
      <c r="A46" s="43">
        <v>38</v>
      </c>
      <c r="B46" s="45">
        <v>5.95</v>
      </c>
      <c r="C46" s="45">
        <v>0</v>
      </c>
      <c r="D46" s="45">
        <v>0.68</v>
      </c>
      <c r="E46" s="45">
        <v>4</v>
      </c>
    </row>
    <row r="47" spans="1:5" x14ac:dyDescent="0.25">
      <c r="A47" s="43">
        <v>39</v>
      </c>
      <c r="B47" s="45">
        <v>6</v>
      </c>
      <c r="C47" s="45">
        <v>0</v>
      </c>
      <c r="D47" s="45">
        <v>0.69</v>
      </c>
      <c r="E47" s="45">
        <v>4</v>
      </c>
    </row>
    <row r="48" spans="1:5" x14ac:dyDescent="0.25">
      <c r="A48" s="43">
        <v>40</v>
      </c>
      <c r="B48" s="45">
        <v>6.05</v>
      </c>
      <c r="C48" s="45">
        <v>0</v>
      </c>
      <c r="D48" s="45">
        <v>0.69</v>
      </c>
      <c r="E48" s="45">
        <v>4</v>
      </c>
    </row>
    <row r="49" spans="1:5" x14ac:dyDescent="0.25">
      <c r="A49" s="43">
        <v>41</v>
      </c>
      <c r="B49" s="45">
        <v>6.1</v>
      </c>
      <c r="C49" s="45">
        <v>0</v>
      </c>
      <c r="D49" s="45">
        <v>0.7</v>
      </c>
      <c r="E49" s="45">
        <v>4</v>
      </c>
    </row>
    <row r="50" spans="1:5" x14ac:dyDescent="0.25">
      <c r="A50" s="43">
        <v>42</v>
      </c>
      <c r="B50" s="45">
        <v>6.15</v>
      </c>
      <c r="C50" s="45">
        <v>0</v>
      </c>
      <c r="D50" s="45">
        <v>0.7</v>
      </c>
      <c r="E50" s="45">
        <v>4</v>
      </c>
    </row>
    <row r="51" spans="1:5" x14ac:dyDescent="0.25">
      <c r="A51" s="43">
        <v>43</v>
      </c>
      <c r="B51" s="45">
        <v>6.2</v>
      </c>
      <c r="C51" s="45">
        <v>0</v>
      </c>
      <c r="D51" s="45">
        <v>0.71</v>
      </c>
      <c r="E51" s="45">
        <v>4</v>
      </c>
    </row>
    <row r="52" spans="1:5" x14ac:dyDescent="0.25">
      <c r="A52" s="43">
        <v>44</v>
      </c>
      <c r="B52" s="45">
        <v>6.25</v>
      </c>
      <c r="C52" s="45">
        <v>0</v>
      </c>
      <c r="D52" s="45">
        <v>0.72</v>
      </c>
      <c r="E52" s="45">
        <v>4</v>
      </c>
    </row>
    <row r="53" spans="1:5" x14ac:dyDescent="0.25">
      <c r="A53" s="43">
        <v>45</v>
      </c>
      <c r="B53" s="45">
        <v>6.3</v>
      </c>
      <c r="C53" s="45">
        <v>0</v>
      </c>
      <c r="D53" s="45">
        <v>0.72</v>
      </c>
      <c r="E53" s="45">
        <v>4</v>
      </c>
    </row>
    <row r="54" spans="1:5" x14ac:dyDescent="0.25">
      <c r="A54" s="43">
        <v>46</v>
      </c>
      <c r="B54" s="45">
        <v>6.4</v>
      </c>
      <c r="C54" s="45">
        <v>0</v>
      </c>
      <c r="D54" s="45">
        <v>0.73</v>
      </c>
      <c r="E54" s="45">
        <v>4</v>
      </c>
    </row>
    <row r="55" spans="1:5" x14ac:dyDescent="0.25">
      <c r="A55" s="43">
        <v>47</v>
      </c>
      <c r="B55" s="45">
        <v>6.5</v>
      </c>
      <c r="C55" s="45">
        <v>0</v>
      </c>
      <c r="D55" s="45">
        <v>0.74</v>
      </c>
      <c r="E55" s="45">
        <v>4</v>
      </c>
    </row>
    <row r="56" spans="1:5" x14ac:dyDescent="0.25">
      <c r="A56" s="43">
        <v>48</v>
      </c>
      <c r="B56" s="45">
        <v>6.6</v>
      </c>
      <c r="C56" s="45">
        <v>0</v>
      </c>
      <c r="D56" s="45">
        <v>0.74</v>
      </c>
      <c r="E56" s="45">
        <v>4</v>
      </c>
    </row>
    <row r="57" spans="1:5" x14ac:dyDescent="0.25">
      <c r="A57" s="43">
        <v>49</v>
      </c>
      <c r="B57" s="45">
        <v>6.7</v>
      </c>
      <c r="C57" s="45">
        <v>0</v>
      </c>
      <c r="D57" s="45">
        <v>0.75</v>
      </c>
      <c r="E57" s="45">
        <v>4</v>
      </c>
    </row>
    <row r="58" spans="1:5" x14ac:dyDescent="0.25">
      <c r="A58" s="43">
        <v>50</v>
      </c>
      <c r="B58" s="45">
        <v>6.8</v>
      </c>
      <c r="C58" s="45">
        <v>0</v>
      </c>
      <c r="D58" s="45">
        <v>0.75</v>
      </c>
      <c r="E58" s="45">
        <v>4</v>
      </c>
    </row>
    <row r="59" spans="1:5" x14ac:dyDescent="0.25">
      <c r="A59" s="43">
        <v>51</v>
      </c>
      <c r="B59" s="45">
        <v>6.9</v>
      </c>
      <c r="C59" s="45">
        <v>0</v>
      </c>
      <c r="D59" s="45">
        <v>0.76</v>
      </c>
      <c r="E59" s="45">
        <v>4</v>
      </c>
    </row>
    <row r="60" spans="1:5" x14ac:dyDescent="0.25">
      <c r="A60" s="43">
        <v>52</v>
      </c>
      <c r="B60" s="45">
        <v>7.1</v>
      </c>
      <c r="C60" s="45">
        <v>0</v>
      </c>
      <c r="D60" s="45">
        <v>0.76</v>
      </c>
      <c r="E60" s="45">
        <v>4</v>
      </c>
    </row>
    <row r="61" spans="1:5" x14ac:dyDescent="0.25">
      <c r="A61" s="43">
        <v>53</v>
      </c>
      <c r="B61" s="45">
        <v>7.3</v>
      </c>
      <c r="C61" s="45">
        <v>0</v>
      </c>
      <c r="D61" s="45">
        <v>0.77</v>
      </c>
      <c r="E61" s="45">
        <v>4</v>
      </c>
    </row>
    <row r="62" spans="1:5" x14ac:dyDescent="0.25">
      <c r="A62" s="43">
        <v>54</v>
      </c>
      <c r="B62" s="45">
        <v>7.5</v>
      </c>
      <c r="C62" s="45">
        <v>0</v>
      </c>
      <c r="D62" s="45">
        <v>0.78</v>
      </c>
      <c r="E62" s="45">
        <v>4</v>
      </c>
    </row>
    <row r="63" spans="1:5" x14ac:dyDescent="0.25">
      <c r="A63" s="43">
        <v>55</v>
      </c>
      <c r="B63" s="45">
        <v>7.7</v>
      </c>
      <c r="C63" s="45">
        <v>0</v>
      </c>
      <c r="D63" s="45">
        <v>0.79</v>
      </c>
      <c r="E63" s="45">
        <v>4</v>
      </c>
    </row>
    <row r="64" spans="1:5" x14ac:dyDescent="0.25">
      <c r="A64" s="43">
        <v>56</v>
      </c>
      <c r="B64" s="45">
        <v>8</v>
      </c>
      <c r="C64" s="45">
        <v>0</v>
      </c>
      <c r="D64" s="45">
        <v>0.8</v>
      </c>
      <c r="E64" s="45">
        <v>4</v>
      </c>
    </row>
    <row r="65" spans="1:5" x14ac:dyDescent="0.25">
      <c r="A65" s="43">
        <v>57</v>
      </c>
      <c r="B65" s="45">
        <v>8.3000000000000007</v>
      </c>
      <c r="C65" s="45">
        <v>0</v>
      </c>
      <c r="D65" s="45">
        <v>0.81</v>
      </c>
      <c r="E65" s="45">
        <v>4</v>
      </c>
    </row>
    <row r="66" spans="1:5" x14ac:dyDescent="0.25">
      <c r="A66" s="43">
        <v>58</v>
      </c>
      <c r="B66" s="45">
        <v>8.6</v>
      </c>
      <c r="C66" s="45">
        <v>0</v>
      </c>
      <c r="D66" s="45">
        <v>0.82</v>
      </c>
      <c r="E66" s="45">
        <v>4</v>
      </c>
    </row>
    <row r="67" spans="1:5" x14ac:dyDescent="0.25">
      <c r="A67" s="43">
        <v>59</v>
      </c>
      <c r="B67" s="45">
        <v>9</v>
      </c>
      <c r="C67" s="45">
        <v>0</v>
      </c>
      <c r="D67" s="45">
        <v>0.84</v>
      </c>
      <c r="E67" s="45">
        <v>4</v>
      </c>
    </row>
  </sheetData>
  <sheetProtection algorithmName="SHA-512" hashValue="btUfYj2tCpWGwBxj0jiHXpJ7CJQNV2fg5ie/rVLaa1qh5//S6kJBVx3ob3cvVD5hUexK6Ex+QCjU9a06qgzeug==" saltValue="5mOANDst43bD/xhKms64tA==" spinCount="100000" sheet="1" objects="1" scenarios="1"/>
  <conditionalFormatting sqref="A6:A21">
    <cfRule type="expression" dxfId="1113" priority="13" stopIfTrue="1">
      <formula>MOD(ROW(),2)=0</formula>
    </cfRule>
    <cfRule type="expression" dxfId="1112" priority="14" stopIfTrue="1">
      <formula>MOD(ROW(),2)&lt;&gt;0</formula>
    </cfRule>
  </conditionalFormatting>
  <conditionalFormatting sqref="B6:E17 B20:E21 C18:E19">
    <cfRule type="expression" dxfId="1111" priority="15" stopIfTrue="1">
      <formula>MOD(ROW(),2)=0</formula>
    </cfRule>
    <cfRule type="expression" dxfId="1110" priority="16" stopIfTrue="1">
      <formula>MOD(ROW(),2)&lt;&gt;0</formula>
    </cfRule>
  </conditionalFormatting>
  <conditionalFormatting sqref="A26:A67">
    <cfRule type="expression" dxfId="1109" priority="17" stopIfTrue="1">
      <formula>MOD(ROW(),2)=0</formula>
    </cfRule>
    <cfRule type="expression" dxfId="1108" priority="18" stopIfTrue="1">
      <formula>MOD(ROW(),2)&lt;&gt;0</formula>
    </cfRule>
  </conditionalFormatting>
  <conditionalFormatting sqref="B26:E67">
    <cfRule type="expression" dxfId="1107" priority="19" stopIfTrue="1">
      <formula>MOD(ROW(),2)=0</formula>
    </cfRule>
    <cfRule type="expression" dxfId="1106" priority="20" stopIfTrue="1">
      <formula>MOD(ROW(),2)&lt;&gt;0</formula>
    </cfRule>
  </conditionalFormatting>
  <conditionalFormatting sqref="B18:B19">
    <cfRule type="expression" dxfId="1105" priority="1" stopIfTrue="1">
      <formula>MOD(ROW(),2)=0</formula>
    </cfRule>
    <cfRule type="expression" dxfId="1104" priority="2" stopIfTrue="1">
      <formula>MOD(ROW(),2)&lt;&gt;0</formula>
    </cfRule>
  </conditionalFormatting>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44204-3BD3-4F61-89C7-BBAD4A958786}">
  <sheetPr codeName="Sheet19"/>
  <dimension ref="A1:D67"/>
  <sheetViews>
    <sheetView showGridLines="0" workbookViewId="0">
      <selection activeCell="A6" sqref="A6"/>
    </sheetView>
  </sheetViews>
  <sheetFormatPr defaultRowHeight="12.5" x14ac:dyDescent="0.25"/>
  <cols>
    <col min="1" max="1" width="31.7265625" customWidth="1"/>
    <col min="2" max="4" width="22.7265625" customWidth="1"/>
  </cols>
  <sheetData>
    <row r="1" spans="1:4" s="1" customFormat="1" ht="20" x14ac:dyDescent="0.4">
      <c r="A1" s="2" t="s">
        <v>0</v>
      </c>
    </row>
    <row r="2" spans="1:4" s="1" customFormat="1" ht="15.5" x14ac:dyDescent="0.35">
      <c r="A2" s="30" t="s">
        <v>1</v>
      </c>
      <c r="B2" s="3" t="str">
        <f>wb_title</f>
        <v>NHS_S - Consolidated Factor Spreadsheet</v>
      </c>
    </row>
    <row r="3" spans="1:4" s="1" customFormat="1" ht="15.5" x14ac:dyDescent="0.35">
      <c r="A3" s="30" t="s">
        <v>2</v>
      </c>
      <c r="B3" s="3" t="str">
        <f>TABLE_FACTOR_TYPE_1 &amp; " - x-" &amp; TABLE_SERIES_NUMBER_1</f>
        <v>CETV - x-208</v>
      </c>
    </row>
    <row r="6" spans="1:4" x14ac:dyDescent="0.25">
      <c r="A6" s="40" t="s">
        <v>535</v>
      </c>
      <c r="B6" s="46" t="s">
        <v>536</v>
      </c>
      <c r="C6" s="46"/>
      <c r="D6" s="46"/>
    </row>
    <row r="7" spans="1:4" x14ac:dyDescent="0.25">
      <c r="A7" s="40" t="s">
        <v>537</v>
      </c>
      <c r="B7" s="46" t="s">
        <v>31</v>
      </c>
      <c r="C7" s="46"/>
      <c r="D7" s="46"/>
    </row>
    <row r="8" spans="1:4" x14ac:dyDescent="0.25">
      <c r="A8" s="40" t="s">
        <v>141</v>
      </c>
      <c r="B8" s="46">
        <v>1995</v>
      </c>
      <c r="C8" s="46"/>
      <c r="D8" s="46"/>
    </row>
    <row r="9" spans="1:4" x14ac:dyDescent="0.25">
      <c r="A9" s="40" t="s">
        <v>142</v>
      </c>
      <c r="B9" s="46" t="s">
        <v>170</v>
      </c>
      <c r="C9" s="46"/>
      <c r="D9" s="46"/>
    </row>
    <row r="10" spans="1:4" ht="25" x14ac:dyDescent="0.25">
      <c r="A10" s="40" t="s">
        <v>6</v>
      </c>
      <c r="B10" s="46" t="s">
        <v>197</v>
      </c>
      <c r="C10" s="46"/>
      <c r="D10" s="46"/>
    </row>
    <row r="11" spans="1:4" x14ac:dyDescent="0.25">
      <c r="A11" s="40" t="s">
        <v>143</v>
      </c>
      <c r="B11" s="46" t="s">
        <v>176</v>
      </c>
      <c r="C11" s="46"/>
      <c r="D11" s="46"/>
    </row>
    <row r="12" spans="1:4" x14ac:dyDescent="0.25">
      <c r="A12" s="40" t="s">
        <v>144</v>
      </c>
      <c r="B12" s="46" t="s">
        <v>157</v>
      </c>
      <c r="C12" s="46"/>
      <c r="D12" s="46"/>
    </row>
    <row r="13" spans="1:4" x14ac:dyDescent="0.25">
      <c r="A13" s="40" t="s">
        <v>538</v>
      </c>
      <c r="B13" s="46">
        <v>1</v>
      </c>
      <c r="C13" s="46"/>
      <c r="D13" s="46"/>
    </row>
    <row r="14" spans="1:4" x14ac:dyDescent="0.25">
      <c r="A14" s="40" t="s">
        <v>146</v>
      </c>
      <c r="B14" s="46">
        <v>208</v>
      </c>
      <c r="C14" s="46"/>
      <c r="D14" s="46"/>
    </row>
    <row r="15" spans="1:4" x14ac:dyDescent="0.25">
      <c r="A15" s="40" t="s">
        <v>539</v>
      </c>
      <c r="B15" s="46" t="s">
        <v>198</v>
      </c>
      <c r="C15" s="46"/>
      <c r="D15" s="46"/>
    </row>
    <row r="16" spans="1:4" x14ac:dyDescent="0.25">
      <c r="A16" s="40" t="s">
        <v>148</v>
      </c>
      <c r="B16" s="46" t="s">
        <v>199</v>
      </c>
      <c r="C16" s="46"/>
      <c r="D16" s="46"/>
    </row>
    <row r="17" spans="1:4" x14ac:dyDescent="0.25">
      <c r="A17" s="41" t="s">
        <v>540</v>
      </c>
      <c r="B17" s="46"/>
      <c r="C17" s="46"/>
      <c r="D17" s="46"/>
    </row>
    <row r="18" spans="1:4" x14ac:dyDescent="0.25">
      <c r="A18" s="40" t="s">
        <v>150</v>
      </c>
      <c r="B18" s="48">
        <v>46175</v>
      </c>
      <c r="C18" s="49"/>
      <c r="D18" s="49"/>
    </row>
    <row r="19" spans="1:4" x14ac:dyDescent="0.25">
      <c r="A19" s="40" t="s">
        <v>151</v>
      </c>
      <c r="B19" s="48">
        <v>46161</v>
      </c>
      <c r="C19" s="48"/>
      <c r="D19" s="48"/>
    </row>
    <row r="20" spans="1:4" x14ac:dyDescent="0.25">
      <c r="A20" s="40" t="s">
        <v>152</v>
      </c>
      <c r="B20" s="46" t="s">
        <v>160</v>
      </c>
      <c r="C20" s="46"/>
      <c r="D20" s="46"/>
    </row>
    <row r="21" spans="1:4" x14ac:dyDescent="0.25">
      <c r="A21" s="40" t="s">
        <v>541</v>
      </c>
      <c r="B21" s="46" t="s">
        <v>75</v>
      </c>
      <c r="C21" s="46"/>
      <c r="D21" s="46"/>
    </row>
    <row r="23" spans="1:4" x14ac:dyDescent="0.25">
      <c r="A23" s="23" t="str">
        <f>HYPERLINK("#'Factor List'!A1", "Back to Factor List")</f>
        <v>Back to Factor List</v>
      </c>
      <c r="B23" s="23" t="str">
        <f>HYPERLINK("#'Assumptions'!A1", "Assumptions")</f>
        <v>Assumptions</v>
      </c>
    </row>
    <row r="26" spans="1:4" s="55" customFormat="1" ht="26" x14ac:dyDescent="0.25">
      <c r="A26" s="54" t="s">
        <v>263</v>
      </c>
      <c r="B26" s="54" t="s">
        <v>543</v>
      </c>
      <c r="C26" s="54" t="s">
        <v>552</v>
      </c>
      <c r="D26" s="54" t="s">
        <v>555</v>
      </c>
    </row>
    <row r="27" spans="1:4" x14ac:dyDescent="0.25">
      <c r="A27" s="43">
        <v>19</v>
      </c>
      <c r="B27" s="45">
        <v>7</v>
      </c>
      <c r="C27" s="45">
        <v>0</v>
      </c>
      <c r="D27" s="45">
        <v>0.6</v>
      </c>
    </row>
    <row r="28" spans="1:4" x14ac:dyDescent="0.25">
      <c r="A28" s="43">
        <v>20</v>
      </c>
      <c r="B28" s="45">
        <v>7.05</v>
      </c>
      <c r="C28" s="45">
        <v>0</v>
      </c>
      <c r="D28" s="45">
        <v>0.6</v>
      </c>
    </row>
    <row r="29" spans="1:4" x14ac:dyDescent="0.25">
      <c r="A29" s="43">
        <v>21</v>
      </c>
      <c r="B29" s="45">
        <v>7.1</v>
      </c>
      <c r="C29" s="45">
        <v>0</v>
      </c>
      <c r="D29" s="45">
        <v>0.61</v>
      </c>
    </row>
    <row r="30" spans="1:4" x14ac:dyDescent="0.25">
      <c r="A30" s="43">
        <v>22</v>
      </c>
      <c r="B30" s="45">
        <v>7.15</v>
      </c>
      <c r="C30" s="45">
        <v>0</v>
      </c>
      <c r="D30" s="45">
        <v>0.61</v>
      </c>
    </row>
    <row r="31" spans="1:4" x14ac:dyDescent="0.25">
      <c r="A31" s="43">
        <v>23</v>
      </c>
      <c r="B31" s="45">
        <v>7.2</v>
      </c>
      <c r="C31" s="45">
        <v>0</v>
      </c>
      <c r="D31" s="45">
        <v>0.61</v>
      </c>
    </row>
    <row r="32" spans="1:4" x14ac:dyDescent="0.25">
      <c r="A32" s="43">
        <v>24</v>
      </c>
      <c r="B32" s="45">
        <v>7.25</v>
      </c>
      <c r="C32" s="45">
        <v>0</v>
      </c>
      <c r="D32" s="45">
        <v>0.62</v>
      </c>
    </row>
    <row r="33" spans="1:4" x14ac:dyDescent="0.25">
      <c r="A33" s="43">
        <v>25</v>
      </c>
      <c r="B33" s="45">
        <v>7.35</v>
      </c>
      <c r="C33" s="45">
        <v>0</v>
      </c>
      <c r="D33" s="45">
        <v>0.62</v>
      </c>
    </row>
    <row r="34" spans="1:4" x14ac:dyDescent="0.25">
      <c r="A34" s="43">
        <v>26</v>
      </c>
      <c r="B34" s="45">
        <v>7.4</v>
      </c>
      <c r="C34" s="45">
        <v>0</v>
      </c>
      <c r="D34" s="45">
        <v>0.63</v>
      </c>
    </row>
    <row r="35" spans="1:4" x14ac:dyDescent="0.25">
      <c r="A35" s="43">
        <v>27</v>
      </c>
      <c r="B35" s="45">
        <v>7.45</v>
      </c>
      <c r="C35" s="45">
        <v>0</v>
      </c>
      <c r="D35" s="45">
        <v>0.63</v>
      </c>
    </row>
    <row r="36" spans="1:4" x14ac:dyDescent="0.25">
      <c r="A36" s="43">
        <v>28</v>
      </c>
      <c r="B36" s="45">
        <v>7.5</v>
      </c>
      <c r="C36" s="45">
        <v>0</v>
      </c>
      <c r="D36" s="45">
        <v>0.63</v>
      </c>
    </row>
    <row r="37" spans="1:4" x14ac:dyDescent="0.25">
      <c r="A37" s="43">
        <v>29</v>
      </c>
      <c r="B37" s="45">
        <v>7.55</v>
      </c>
      <c r="C37" s="45">
        <v>0</v>
      </c>
      <c r="D37" s="45">
        <v>0.64</v>
      </c>
    </row>
    <row r="38" spans="1:4" x14ac:dyDescent="0.25">
      <c r="A38" s="43">
        <v>30</v>
      </c>
      <c r="B38" s="45">
        <v>7.65</v>
      </c>
      <c r="C38" s="45">
        <v>0</v>
      </c>
      <c r="D38" s="45">
        <v>0.64</v>
      </c>
    </row>
    <row r="39" spans="1:4" x14ac:dyDescent="0.25">
      <c r="A39" s="43">
        <v>31</v>
      </c>
      <c r="B39" s="45">
        <v>7.7</v>
      </c>
      <c r="C39" s="45">
        <v>0</v>
      </c>
      <c r="D39" s="45">
        <v>0.65</v>
      </c>
    </row>
    <row r="40" spans="1:4" x14ac:dyDescent="0.25">
      <c r="A40" s="43">
        <v>32</v>
      </c>
      <c r="B40" s="45">
        <v>7.8</v>
      </c>
      <c r="C40" s="45">
        <v>0</v>
      </c>
      <c r="D40" s="45">
        <v>0.66</v>
      </c>
    </row>
    <row r="41" spans="1:4" x14ac:dyDescent="0.25">
      <c r="A41" s="43">
        <v>33</v>
      </c>
      <c r="B41" s="45">
        <v>7.9</v>
      </c>
      <c r="C41" s="45">
        <v>0</v>
      </c>
      <c r="D41" s="45">
        <v>0.66</v>
      </c>
    </row>
    <row r="42" spans="1:4" x14ac:dyDescent="0.25">
      <c r="A42" s="43">
        <v>34</v>
      </c>
      <c r="B42" s="45">
        <v>7.95</v>
      </c>
      <c r="C42" s="45">
        <v>0</v>
      </c>
      <c r="D42" s="45">
        <v>0.67</v>
      </c>
    </row>
    <row r="43" spans="1:4" x14ac:dyDescent="0.25">
      <c r="A43" s="43">
        <v>35</v>
      </c>
      <c r="B43" s="45">
        <v>8.0500000000000007</v>
      </c>
      <c r="C43" s="45">
        <v>0</v>
      </c>
      <c r="D43" s="45">
        <v>0.67</v>
      </c>
    </row>
    <row r="44" spans="1:4" x14ac:dyDescent="0.25">
      <c r="A44" s="43">
        <v>36</v>
      </c>
      <c r="B44" s="45">
        <v>8.15</v>
      </c>
      <c r="C44" s="45">
        <v>0</v>
      </c>
      <c r="D44" s="45">
        <v>0.68</v>
      </c>
    </row>
    <row r="45" spans="1:4" x14ac:dyDescent="0.25">
      <c r="A45" s="43">
        <v>37</v>
      </c>
      <c r="B45" s="45">
        <v>8.25</v>
      </c>
      <c r="C45" s="45">
        <v>0</v>
      </c>
      <c r="D45" s="45">
        <v>0.68</v>
      </c>
    </row>
    <row r="46" spans="1:4" x14ac:dyDescent="0.25">
      <c r="A46" s="43">
        <v>38</v>
      </c>
      <c r="B46" s="45">
        <v>8.35</v>
      </c>
      <c r="C46" s="45">
        <v>0</v>
      </c>
      <c r="D46" s="45">
        <v>0.68</v>
      </c>
    </row>
    <row r="47" spans="1:4" x14ac:dyDescent="0.25">
      <c r="A47" s="43">
        <v>39</v>
      </c>
      <c r="B47" s="45">
        <v>8.4499999999999993</v>
      </c>
      <c r="C47" s="45">
        <v>0</v>
      </c>
      <c r="D47" s="45">
        <v>0.69</v>
      </c>
    </row>
    <row r="48" spans="1:4" x14ac:dyDescent="0.25">
      <c r="A48" s="43">
        <v>40</v>
      </c>
      <c r="B48" s="45">
        <v>8.5500000000000007</v>
      </c>
      <c r="C48" s="45">
        <v>0</v>
      </c>
      <c r="D48" s="45">
        <v>0.69</v>
      </c>
    </row>
    <row r="49" spans="1:4" x14ac:dyDescent="0.25">
      <c r="A49" s="43">
        <v>41</v>
      </c>
      <c r="B49" s="45">
        <v>8.65</v>
      </c>
      <c r="C49" s="45">
        <v>0</v>
      </c>
      <c r="D49" s="45">
        <v>0.7</v>
      </c>
    </row>
    <row r="50" spans="1:4" x14ac:dyDescent="0.25">
      <c r="A50" s="43">
        <v>42</v>
      </c>
      <c r="B50" s="45">
        <v>8.75</v>
      </c>
      <c r="C50" s="45">
        <v>0</v>
      </c>
      <c r="D50" s="45">
        <v>0.7</v>
      </c>
    </row>
    <row r="51" spans="1:4" x14ac:dyDescent="0.25">
      <c r="A51" s="43">
        <v>43</v>
      </c>
      <c r="B51" s="45">
        <v>8.85</v>
      </c>
      <c r="C51" s="45">
        <v>0</v>
      </c>
      <c r="D51" s="45">
        <v>0.71</v>
      </c>
    </row>
    <row r="52" spans="1:4" x14ac:dyDescent="0.25">
      <c r="A52" s="43">
        <v>44</v>
      </c>
      <c r="B52" s="45">
        <v>8.9499999999999993</v>
      </c>
      <c r="C52" s="45">
        <v>0</v>
      </c>
      <c r="D52" s="45">
        <v>0.72</v>
      </c>
    </row>
    <row r="53" spans="1:4" x14ac:dyDescent="0.25">
      <c r="A53" s="43">
        <v>45</v>
      </c>
      <c r="B53" s="45">
        <v>9.0500000000000007</v>
      </c>
      <c r="C53" s="45">
        <v>0</v>
      </c>
      <c r="D53" s="45">
        <v>0.73</v>
      </c>
    </row>
    <row r="54" spans="1:4" x14ac:dyDescent="0.25">
      <c r="A54" s="43">
        <v>46</v>
      </c>
      <c r="B54" s="45">
        <v>9.15</v>
      </c>
      <c r="C54" s="45">
        <v>0</v>
      </c>
      <c r="D54" s="45">
        <v>0.74</v>
      </c>
    </row>
    <row r="55" spans="1:4" x14ac:dyDescent="0.25">
      <c r="A55" s="43">
        <v>47</v>
      </c>
      <c r="B55" s="45">
        <v>9.25</v>
      </c>
      <c r="C55" s="45">
        <v>0</v>
      </c>
      <c r="D55" s="45">
        <v>0.75</v>
      </c>
    </row>
    <row r="56" spans="1:4" x14ac:dyDescent="0.25">
      <c r="A56" s="43">
        <v>48</v>
      </c>
      <c r="B56" s="45">
        <v>9.35</v>
      </c>
      <c r="C56" s="45">
        <v>0</v>
      </c>
      <c r="D56" s="45">
        <v>0.76</v>
      </c>
    </row>
    <row r="57" spans="1:4" x14ac:dyDescent="0.25">
      <c r="A57" s="43">
        <v>49</v>
      </c>
      <c r="B57" s="45">
        <v>9.4499999999999993</v>
      </c>
      <c r="C57" s="45">
        <v>0</v>
      </c>
      <c r="D57" s="45">
        <v>0.77</v>
      </c>
    </row>
    <row r="58" spans="1:4" x14ac:dyDescent="0.25">
      <c r="A58" s="43">
        <v>50</v>
      </c>
      <c r="B58" s="45">
        <v>9.5500000000000007</v>
      </c>
      <c r="C58" s="45">
        <v>0</v>
      </c>
      <c r="D58" s="45">
        <v>0.78</v>
      </c>
    </row>
    <row r="59" spans="1:4" x14ac:dyDescent="0.25">
      <c r="A59" s="43">
        <v>51</v>
      </c>
      <c r="B59" s="45">
        <v>9.65</v>
      </c>
      <c r="C59" s="45">
        <v>0</v>
      </c>
      <c r="D59" s="45">
        <v>0.79</v>
      </c>
    </row>
    <row r="60" spans="1:4" x14ac:dyDescent="0.25">
      <c r="A60" s="43">
        <v>52</v>
      </c>
      <c r="B60" s="45">
        <v>9.8000000000000007</v>
      </c>
      <c r="C60" s="45">
        <v>0</v>
      </c>
      <c r="D60" s="45">
        <v>0.8</v>
      </c>
    </row>
    <row r="61" spans="1:4" x14ac:dyDescent="0.25">
      <c r="A61" s="43">
        <v>53</v>
      </c>
      <c r="B61" s="45">
        <v>9.9499999999999993</v>
      </c>
      <c r="C61" s="45">
        <v>0</v>
      </c>
      <c r="D61" s="45">
        <v>0.81</v>
      </c>
    </row>
    <row r="62" spans="1:4" x14ac:dyDescent="0.25">
      <c r="A62" s="43">
        <v>54</v>
      </c>
      <c r="B62" s="45">
        <v>10.1</v>
      </c>
      <c r="C62" s="45">
        <v>0</v>
      </c>
      <c r="D62" s="45">
        <v>0.82</v>
      </c>
    </row>
    <row r="63" spans="1:4" x14ac:dyDescent="0.25">
      <c r="A63" s="43">
        <v>55</v>
      </c>
      <c r="B63" s="45">
        <v>10.3</v>
      </c>
      <c r="C63" s="45">
        <v>0</v>
      </c>
      <c r="D63" s="45">
        <v>0.83</v>
      </c>
    </row>
    <row r="64" spans="1:4" x14ac:dyDescent="0.25">
      <c r="A64" s="43">
        <v>56</v>
      </c>
      <c r="B64" s="45">
        <v>10.5</v>
      </c>
      <c r="C64" s="45">
        <v>0</v>
      </c>
      <c r="D64" s="45">
        <v>0.84</v>
      </c>
    </row>
    <row r="65" spans="1:4" x14ac:dyDescent="0.25">
      <c r="A65" s="43">
        <v>57</v>
      </c>
      <c r="B65" s="45">
        <v>10.75</v>
      </c>
      <c r="C65" s="45">
        <v>0</v>
      </c>
      <c r="D65" s="45">
        <v>0.85</v>
      </c>
    </row>
    <row r="66" spans="1:4" x14ac:dyDescent="0.25">
      <c r="A66" s="43">
        <v>58</v>
      </c>
      <c r="B66" s="45">
        <v>11.05</v>
      </c>
      <c r="C66" s="45">
        <v>0</v>
      </c>
      <c r="D66" s="45">
        <v>0.87</v>
      </c>
    </row>
    <row r="67" spans="1:4" x14ac:dyDescent="0.25">
      <c r="A67" s="43">
        <v>59</v>
      </c>
      <c r="B67" s="45">
        <v>11.4</v>
      </c>
      <c r="C67" s="45">
        <v>0</v>
      </c>
      <c r="D67" s="45">
        <v>0.89</v>
      </c>
    </row>
  </sheetData>
  <sheetProtection algorithmName="SHA-512" hashValue="cFC2AG4AJSLh9xbyZ6/r42QUoOQhbBYV2l7+xz1plNrP01mz0YTv9TtVLZx5bUNfMKOqagEuN6O1eYJ2/Y48ug==" saltValue="2rapIc9Gs+9BXGRwCbH1sg==" spinCount="100000" sheet="1" objects="1" scenarios="1"/>
  <conditionalFormatting sqref="A6:A21">
    <cfRule type="expression" dxfId="1101" priority="13" stopIfTrue="1">
      <formula>MOD(ROW(),2)=0</formula>
    </cfRule>
    <cfRule type="expression" dxfId="1100" priority="14" stopIfTrue="1">
      <formula>MOD(ROW(),2)&lt;&gt;0</formula>
    </cfRule>
  </conditionalFormatting>
  <conditionalFormatting sqref="B6:D17 B20:D21 C18:D19">
    <cfRule type="expression" dxfId="1099" priority="15" stopIfTrue="1">
      <formula>MOD(ROW(),2)=0</formula>
    </cfRule>
    <cfRule type="expression" dxfId="1098" priority="16" stopIfTrue="1">
      <formula>MOD(ROW(),2)&lt;&gt;0</formula>
    </cfRule>
  </conditionalFormatting>
  <conditionalFormatting sqref="A26:A67">
    <cfRule type="expression" dxfId="1097" priority="17" stopIfTrue="1">
      <formula>MOD(ROW(),2)=0</formula>
    </cfRule>
    <cfRule type="expression" dxfId="1096" priority="18" stopIfTrue="1">
      <formula>MOD(ROW(),2)&lt;&gt;0</formula>
    </cfRule>
  </conditionalFormatting>
  <conditionalFormatting sqref="B26:D67">
    <cfRule type="expression" dxfId="1095" priority="19" stopIfTrue="1">
      <formula>MOD(ROW(),2)=0</formula>
    </cfRule>
    <cfRule type="expression" dxfId="1094" priority="20" stopIfTrue="1">
      <formula>MOD(ROW(),2)&lt;&gt;0</formula>
    </cfRule>
  </conditionalFormatting>
  <conditionalFormatting sqref="B18:B19">
    <cfRule type="expression" dxfId="1093" priority="1" stopIfTrue="1">
      <formula>MOD(ROW(),2)=0</formula>
    </cfRule>
    <cfRule type="expression" dxfId="1092" priority="2" stopIfTrue="1">
      <formula>MOD(ROW(),2)&lt;&gt;0</formula>
    </cfRule>
  </conditionalFormatting>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A2015-0315-49FE-984F-B246AAE0B461}">
  <sheetPr codeName="Sheet20"/>
  <dimension ref="A1:C76"/>
  <sheetViews>
    <sheetView showGridLines="0" workbookViewId="0">
      <selection activeCell="A6" sqref="A6"/>
    </sheetView>
  </sheetViews>
  <sheetFormatPr defaultRowHeight="12.5" x14ac:dyDescent="0.25"/>
  <cols>
    <col min="1" max="1" width="31.7265625" customWidth="1"/>
    <col min="2" max="3" width="22.7265625" customWidth="1"/>
  </cols>
  <sheetData>
    <row r="1" spans="1:3" s="1" customFormat="1" ht="20" x14ac:dyDescent="0.4">
      <c r="A1" s="2" t="s">
        <v>0</v>
      </c>
    </row>
    <row r="2" spans="1:3" s="1" customFormat="1" ht="15.5" x14ac:dyDescent="0.35">
      <c r="A2" s="30" t="s">
        <v>1</v>
      </c>
      <c r="B2" s="3" t="str">
        <f>wb_title</f>
        <v>NHS_S - Consolidated Factor Spreadsheet</v>
      </c>
    </row>
    <row r="3" spans="1:3" s="1" customFormat="1" ht="15.5" x14ac:dyDescent="0.35">
      <c r="A3" s="30" t="s">
        <v>2</v>
      </c>
      <c r="B3" s="3" t="str">
        <f>TABLE_FACTOR_TYPE_1 &amp; " - x-" &amp; TABLE_SERIES_NUMBER_1</f>
        <v>CETV - x-209</v>
      </c>
    </row>
    <row r="6" spans="1:3" x14ac:dyDescent="0.25">
      <c r="A6" s="40" t="s">
        <v>535</v>
      </c>
      <c r="B6" s="46" t="s">
        <v>536</v>
      </c>
      <c r="C6" s="46"/>
    </row>
    <row r="7" spans="1:3" x14ac:dyDescent="0.25">
      <c r="A7" s="40" t="s">
        <v>537</v>
      </c>
      <c r="B7" s="46" t="s">
        <v>31</v>
      </c>
      <c r="C7" s="46"/>
    </row>
    <row r="8" spans="1:3" x14ac:dyDescent="0.25">
      <c r="A8" s="40" t="s">
        <v>141</v>
      </c>
      <c r="B8" s="46">
        <v>2015</v>
      </c>
      <c r="C8" s="46"/>
    </row>
    <row r="9" spans="1:3" x14ac:dyDescent="0.25">
      <c r="A9" s="40" t="s">
        <v>142</v>
      </c>
      <c r="B9" s="46" t="s">
        <v>170</v>
      </c>
      <c r="C9" s="46"/>
    </row>
    <row r="10" spans="1:3" ht="25" x14ac:dyDescent="0.25">
      <c r="A10" s="40" t="s">
        <v>6</v>
      </c>
      <c r="B10" s="46" t="s">
        <v>200</v>
      </c>
      <c r="C10" s="46"/>
    </row>
    <row r="11" spans="1:3" x14ac:dyDescent="0.25">
      <c r="A11" s="40" t="s">
        <v>143</v>
      </c>
      <c r="B11" s="46" t="s">
        <v>201</v>
      </c>
      <c r="C11" s="46"/>
    </row>
    <row r="12" spans="1:3" x14ac:dyDescent="0.25">
      <c r="A12" s="40" t="s">
        <v>144</v>
      </c>
      <c r="B12" s="53" t="s">
        <v>556</v>
      </c>
      <c r="C12" s="46"/>
    </row>
    <row r="13" spans="1:3" x14ac:dyDescent="0.25">
      <c r="A13" s="40" t="s">
        <v>538</v>
      </c>
      <c r="B13" s="46">
        <v>0</v>
      </c>
      <c r="C13" s="46"/>
    </row>
    <row r="14" spans="1:3" x14ac:dyDescent="0.25">
      <c r="A14" s="40" t="s">
        <v>146</v>
      </c>
      <c r="B14" s="46">
        <v>209</v>
      </c>
      <c r="C14" s="46"/>
    </row>
    <row r="15" spans="1:3" x14ac:dyDescent="0.25">
      <c r="A15" s="40" t="s">
        <v>539</v>
      </c>
      <c r="B15" s="46" t="s">
        <v>203</v>
      </c>
      <c r="C15" s="46"/>
    </row>
    <row r="16" spans="1:3" x14ac:dyDescent="0.25">
      <c r="A16" s="40" t="s">
        <v>148</v>
      </c>
      <c r="B16" s="46" t="s">
        <v>174</v>
      </c>
      <c r="C16" s="46"/>
    </row>
    <row r="17" spans="1:3" x14ac:dyDescent="0.25">
      <c r="A17" s="41" t="s">
        <v>540</v>
      </c>
      <c r="B17" s="46"/>
      <c r="C17" s="46"/>
    </row>
    <row r="18" spans="1:3" x14ac:dyDescent="0.25">
      <c r="A18" s="40" t="s">
        <v>150</v>
      </c>
      <c r="B18" s="48">
        <v>46175</v>
      </c>
      <c r="C18" s="49"/>
    </row>
    <row r="19" spans="1:3" x14ac:dyDescent="0.25">
      <c r="A19" s="40" t="s">
        <v>151</v>
      </c>
      <c r="B19" s="48">
        <v>46161</v>
      </c>
      <c r="C19" s="48"/>
    </row>
    <row r="20" spans="1:3" x14ac:dyDescent="0.25">
      <c r="A20" s="40" t="s">
        <v>152</v>
      </c>
      <c r="B20" s="46" t="s">
        <v>160</v>
      </c>
      <c r="C20" s="46"/>
    </row>
    <row r="21" spans="1:3" x14ac:dyDescent="0.25">
      <c r="A21" s="40" t="s">
        <v>541</v>
      </c>
      <c r="B21" s="46" t="s">
        <v>75</v>
      </c>
      <c r="C21" s="46"/>
    </row>
    <row r="23" spans="1:3" x14ac:dyDescent="0.25">
      <c r="A23" s="23" t="str">
        <f>HYPERLINK("#'Factor List'!A1", "Back to Factor List")</f>
        <v>Back to Factor List</v>
      </c>
      <c r="B23" s="23" t="str">
        <f>HYPERLINK("#'Assumptions'!A1", "Assumptions")</f>
        <v>Assumptions</v>
      </c>
    </row>
    <row r="26" spans="1:3" s="55" customFormat="1" ht="39" x14ac:dyDescent="0.25">
      <c r="A26" s="54" t="s">
        <v>202</v>
      </c>
      <c r="B26" s="54" t="s">
        <v>543</v>
      </c>
      <c r="C26" s="54" t="s">
        <v>557</v>
      </c>
    </row>
    <row r="27" spans="1:3" x14ac:dyDescent="0.25">
      <c r="A27" s="43">
        <v>1</v>
      </c>
      <c r="B27" s="45">
        <v>17.2</v>
      </c>
      <c r="C27" s="45">
        <v>1.67</v>
      </c>
    </row>
    <row r="28" spans="1:3" x14ac:dyDescent="0.25">
      <c r="A28" s="43">
        <v>2</v>
      </c>
      <c r="B28" s="45">
        <v>16.72</v>
      </c>
      <c r="C28" s="45">
        <v>1.68</v>
      </c>
    </row>
    <row r="29" spans="1:3" x14ac:dyDescent="0.25">
      <c r="A29" s="43">
        <v>3</v>
      </c>
      <c r="B29" s="45">
        <v>16.350000000000001</v>
      </c>
      <c r="C29" s="45">
        <v>1.69</v>
      </c>
    </row>
    <row r="30" spans="1:3" x14ac:dyDescent="0.25">
      <c r="A30" s="43">
        <v>4</v>
      </c>
      <c r="B30" s="45">
        <v>16</v>
      </c>
      <c r="C30" s="45">
        <v>1.7</v>
      </c>
    </row>
    <row r="31" spans="1:3" x14ac:dyDescent="0.25">
      <c r="A31" s="43">
        <v>5</v>
      </c>
      <c r="B31" s="45">
        <v>15.66</v>
      </c>
      <c r="C31" s="45">
        <v>1.71</v>
      </c>
    </row>
    <row r="32" spans="1:3" x14ac:dyDescent="0.25">
      <c r="A32" s="43">
        <v>6</v>
      </c>
      <c r="B32" s="45">
        <v>15.34</v>
      </c>
      <c r="C32" s="45">
        <v>1.72</v>
      </c>
    </row>
    <row r="33" spans="1:3" x14ac:dyDescent="0.25">
      <c r="A33" s="43">
        <v>7</v>
      </c>
      <c r="B33" s="45">
        <v>15.02</v>
      </c>
      <c r="C33" s="45">
        <v>1.72</v>
      </c>
    </row>
    <row r="34" spans="1:3" x14ac:dyDescent="0.25">
      <c r="A34" s="43">
        <v>8</v>
      </c>
      <c r="B34" s="45">
        <v>14.72</v>
      </c>
      <c r="C34" s="45">
        <v>1.72</v>
      </c>
    </row>
    <row r="35" spans="1:3" x14ac:dyDescent="0.25">
      <c r="A35" s="43">
        <v>9</v>
      </c>
      <c r="B35" s="45">
        <v>14.43</v>
      </c>
      <c r="C35" s="45">
        <v>1.71</v>
      </c>
    </row>
    <row r="36" spans="1:3" x14ac:dyDescent="0.25">
      <c r="A36" s="43">
        <v>10</v>
      </c>
      <c r="B36" s="45">
        <v>14.15</v>
      </c>
      <c r="C36" s="45">
        <v>1.71</v>
      </c>
    </row>
    <row r="37" spans="1:3" x14ac:dyDescent="0.25">
      <c r="A37" s="43">
        <v>11</v>
      </c>
      <c r="B37" s="45">
        <v>13.88</v>
      </c>
      <c r="C37" s="45">
        <v>1.7</v>
      </c>
    </row>
    <row r="38" spans="1:3" x14ac:dyDescent="0.25">
      <c r="A38" s="43">
        <v>12</v>
      </c>
      <c r="B38" s="45">
        <v>13.61</v>
      </c>
      <c r="C38" s="45">
        <v>1.7</v>
      </c>
    </row>
    <row r="39" spans="1:3" x14ac:dyDescent="0.25">
      <c r="A39" s="43">
        <v>13</v>
      </c>
      <c r="B39" s="45">
        <v>13.36</v>
      </c>
      <c r="C39" s="45">
        <v>1.69</v>
      </c>
    </row>
    <row r="40" spans="1:3" x14ac:dyDescent="0.25">
      <c r="A40" s="43">
        <v>14</v>
      </c>
      <c r="B40" s="45">
        <v>13.11</v>
      </c>
      <c r="C40" s="45">
        <v>1.67</v>
      </c>
    </row>
    <row r="41" spans="1:3" x14ac:dyDescent="0.25">
      <c r="A41" s="43">
        <v>15</v>
      </c>
      <c r="B41" s="45">
        <v>12.87</v>
      </c>
      <c r="C41" s="45">
        <v>1.66</v>
      </c>
    </row>
    <row r="42" spans="1:3" x14ac:dyDescent="0.25">
      <c r="A42" s="43">
        <v>16</v>
      </c>
      <c r="B42" s="45">
        <v>12.63</v>
      </c>
      <c r="C42" s="45">
        <v>1.65</v>
      </c>
    </row>
    <row r="43" spans="1:3" x14ac:dyDescent="0.25">
      <c r="A43" s="43">
        <v>17</v>
      </c>
      <c r="B43" s="45">
        <v>12.4</v>
      </c>
      <c r="C43" s="45">
        <v>1.63</v>
      </c>
    </row>
    <row r="44" spans="1:3" x14ac:dyDescent="0.25">
      <c r="A44" s="43">
        <v>18</v>
      </c>
      <c r="B44" s="45">
        <v>12.1</v>
      </c>
      <c r="C44" s="45">
        <v>1.62</v>
      </c>
    </row>
    <row r="45" spans="1:3" x14ac:dyDescent="0.25">
      <c r="A45" s="43">
        <v>19</v>
      </c>
      <c r="B45" s="45">
        <v>11.74</v>
      </c>
      <c r="C45" s="45">
        <v>1.61</v>
      </c>
    </row>
    <row r="46" spans="1:3" x14ac:dyDescent="0.25">
      <c r="A46" s="43">
        <v>20</v>
      </c>
      <c r="B46" s="45">
        <v>11.38</v>
      </c>
      <c r="C46" s="45">
        <v>1.61</v>
      </c>
    </row>
    <row r="47" spans="1:3" x14ac:dyDescent="0.25">
      <c r="A47" s="43">
        <v>21</v>
      </c>
      <c r="B47" s="45">
        <v>11.11</v>
      </c>
      <c r="C47" s="45">
        <v>1.6</v>
      </c>
    </row>
    <row r="48" spans="1:3" x14ac:dyDescent="0.25">
      <c r="A48" s="43">
        <v>22</v>
      </c>
      <c r="B48" s="45">
        <v>10.91</v>
      </c>
      <c r="C48" s="45">
        <v>1.58</v>
      </c>
    </row>
    <row r="49" spans="1:3" x14ac:dyDescent="0.25">
      <c r="A49" s="43">
        <v>23</v>
      </c>
      <c r="B49" s="45">
        <v>10.72</v>
      </c>
      <c r="C49" s="45">
        <v>1.56</v>
      </c>
    </row>
    <row r="50" spans="1:3" x14ac:dyDescent="0.25">
      <c r="A50" s="43">
        <v>24</v>
      </c>
      <c r="B50" s="45">
        <v>10.53</v>
      </c>
      <c r="C50" s="45">
        <v>1.54</v>
      </c>
    </row>
    <row r="51" spans="1:3" x14ac:dyDescent="0.25">
      <c r="A51" s="43">
        <v>25</v>
      </c>
      <c r="B51" s="45">
        <v>10.35</v>
      </c>
      <c r="C51" s="45">
        <v>1.51</v>
      </c>
    </row>
    <row r="52" spans="1:3" x14ac:dyDescent="0.25">
      <c r="A52" s="43">
        <v>26</v>
      </c>
      <c r="B52" s="45">
        <v>10.17</v>
      </c>
      <c r="C52" s="45">
        <v>1.49</v>
      </c>
    </row>
    <row r="53" spans="1:3" x14ac:dyDescent="0.25">
      <c r="A53" s="43">
        <v>27</v>
      </c>
      <c r="B53" s="45">
        <v>9.99</v>
      </c>
      <c r="C53" s="45">
        <v>1.47</v>
      </c>
    </row>
    <row r="54" spans="1:3" x14ac:dyDescent="0.25">
      <c r="A54" s="43">
        <v>28</v>
      </c>
      <c r="B54" s="45">
        <v>9.82</v>
      </c>
      <c r="C54" s="45">
        <v>1.45</v>
      </c>
    </row>
    <row r="55" spans="1:3" x14ac:dyDescent="0.25">
      <c r="A55" s="43">
        <v>29</v>
      </c>
      <c r="B55" s="45">
        <v>9.65</v>
      </c>
      <c r="C55" s="45">
        <v>1.43</v>
      </c>
    </row>
    <row r="56" spans="1:3" x14ac:dyDescent="0.25">
      <c r="A56" s="43">
        <v>30</v>
      </c>
      <c r="B56" s="45">
        <v>9.48</v>
      </c>
      <c r="C56" s="45">
        <v>1.4</v>
      </c>
    </row>
    <row r="57" spans="1:3" x14ac:dyDescent="0.25">
      <c r="A57" s="43">
        <v>31</v>
      </c>
      <c r="B57" s="45">
        <v>9.32</v>
      </c>
      <c r="C57" s="45">
        <v>1.38</v>
      </c>
    </row>
    <row r="58" spans="1:3" x14ac:dyDescent="0.25">
      <c r="A58" s="43">
        <v>32</v>
      </c>
      <c r="B58" s="45">
        <v>9.16</v>
      </c>
      <c r="C58" s="45">
        <v>1.36</v>
      </c>
    </row>
    <row r="59" spans="1:3" x14ac:dyDescent="0.25">
      <c r="A59" s="43">
        <v>33</v>
      </c>
      <c r="B59" s="45">
        <v>9</v>
      </c>
      <c r="C59" s="45">
        <v>1.34</v>
      </c>
    </row>
    <row r="60" spans="1:3" x14ac:dyDescent="0.25">
      <c r="A60" s="43">
        <v>34</v>
      </c>
      <c r="B60" s="45">
        <v>8.84</v>
      </c>
      <c r="C60" s="45">
        <v>1.31</v>
      </c>
    </row>
    <row r="61" spans="1:3" x14ac:dyDescent="0.25">
      <c r="A61" s="43">
        <v>35</v>
      </c>
      <c r="B61" s="45">
        <v>8.69</v>
      </c>
      <c r="C61" s="45">
        <v>1.29</v>
      </c>
    </row>
    <row r="62" spans="1:3" x14ac:dyDescent="0.25">
      <c r="A62" s="43">
        <v>36</v>
      </c>
      <c r="B62" s="45">
        <v>8.5399999999999991</v>
      </c>
      <c r="C62" s="45">
        <v>1.27</v>
      </c>
    </row>
    <row r="63" spans="1:3" x14ac:dyDescent="0.25">
      <c r="A63" s="43">
        <v>37</v>
      </c>
      <c r="B63" s="45">
        <v>8.39</v>
      </c>
      <c r="C63" s="45">
        <v>1.25</v>
      </c>
    </row>
    <row r="64" spans="1:3" x14ac:dyDescent="0.25">
      <c r="A64" s="43">
        <v>38</v>
      </c>
      <c r="B64" s="45">
        <v>8.25</v>
      </c>
      <c r="C64" s="45">
        <v>1.23</v>
      </c>
    </row>
    <row r="65" spans="1:3" x14ac:dyDescent="0.25">
      <c r="A65" s="43">
        <v>39</v>
      </c>
      <c r="B65" s="45">
        <v>8.11</v>
      </c>
      <c r="C65" s="45">
        <v>1.21</v>
      </c>
    </row>
    <row r="66" spans="1:3" x14ac:dyDescent="0.25">
      <c r="A66" s="43">
        <v>40</v>
      </c>
      <c r="B66" s="45">
        <v>7.97</v>
      </c>
      <c r="C66" s="45">
        <v>1.19</v>
      </c>
    </row>
    <row r="67" spans="1:3" x14ac:dyDescent="0.25">
      <c r="A67" s="43">
        <v>41</v>
      </c>
      <c r="B67" s="45">
        <v>7.83</v>
      </c>
      <c r="C67" s="45">
        <v>1.17</v>
      </c>
    </row>
    <row r="68" spans="1:3" x14ac:dyDescent="0.25">
      <c r="A68" s="43">
        <v>42</v>
      </c>
      <c r="B68" s="45">
        <v>7.69</v>
      </c>
      <c r="C68" s="45">
        <v>1.1499999999999999</v>
      </c>
    </row>
    <row r="69" spans="1:3" x14ac:dyDescent="0.25">
      <c r="A69" s="43">
        <v>43</v>
      </c>
      <c r="B69" s="45">
        <v>7.56</v>
      </c>
      <c r="C69" s="45">
        <v>1.1299999999999999</v>
      </c>
    </row>
    <row r="70" spans="1:3" x14ac:dyDescent="0.25">
      <c r="A70" s="43">
        <v>44</v>
      </c>
      <c r="B70" s="45">
        <v>7.43</v>
      </c>
      <c r="C70" s="45">
        <v>1.1100000000000001</v>
      </c>
    </row>
    <row r="71" spans="1:3" x14ac:dyDescent="0.25">
      <c r="A71" s="43">
        <v>45</v>
      </c>
      <c r="B71" s="45">
        <v>7.3</v>
      </c>
      <c r="C71" s="45">
        <v>1.0900000000000001</v>
      </c>
    </row>
    <row r="72" spans="1:3" x14ac:dyDescent="0.25">
      <c r="A72" s="43">
        <v>46</v>
      </c>
      <c r="B72" s="45">
        <v>7.18</v>
      </c>
      <c r="C72" s="45">
        <v>1.07</v>
      </c>
    </row>
    <row r="73" spans="1:3" x14ac:dyDescent="0.25">
      <c r="A73" s="43">
        <v>47</v>
      </c>
      <c r="B73" s="45">
        <v>7.05</v>
      </c>
      <c r="C73" s="45">
        <v>1.06</v>
      </c>
    </row>
    <row r="74" spans="1:3" x14ac:dyDescent="0.25">
      <c r="A74" s="43">
        <v>48</v>
      </c>
      <c r="B74" s="45">
        <v>6.93</v>
      </c>
      <c r="C74" s="45">
        <v>1.04</v>
      </c>
    </row>
    <row r="75" spans="1:3" x14ac:dyDescent="0.25">
      <c r="A75" s="43">
        <v>49</v>
      </c>
      <c r="B75" s="45">
        <v>6.81</v>
      </c>
      <c r="C75" s="45">
        <v>1.02</v>
      </c>
    </row>
    <row r="76" spans="1:3" x14ac:dyDescent="0.25">
      <c r="A76" s="43">
        <v>50</v>
      </c>
      <c r="B76" s="45">
        <v>6.69</v>
      </c>
      <c r="C76" s="45">
        <v>0.99</v>
      </c>
    </row>
  </sheetData>
  <sheetProtection algorithmName="SHA-512" hashValue="7QOUvVao6jdWrDGVygdnXtrh3w7mtz7fTgAFjcNL9z1A8I+UQty+Nzyq5QcCDAYWr+mi+a9LrfPOw5AKp+0gWw==" saltValue="TW6dOLUixRevk2bjyEkjJg==" spinCount="100000" sheet="1" objects="1" scenarios="1"/>
  <conditionalFormatting sqref="A6:A21">
    <cfRule type="expression" dxfId="1089" priority="13" stopIfTrue="1">
      <formula>MOD(ROW(),2)=0</formula>
    </cfRule>
    <cfRule type="expression" dxfId="1088" priority="14" stopIfTrue="1">
      <formula>MOD(ROW(),2)&lt;&gt;0</formula>
    </cfRule>
  </conditionalFormatting>
  <conditionalFormatting sqref="B6:C17 B20:C21 C18:C19">
    <cfRule type="expression" dxfId="1087" priority="15" stopIfTrue="1">
      <formula>MOD(ROW(),2)=0</formula>
    </cfRule>
    <cfRule type="expression" dxfId="1086" priority="16" stopIfTrue="1">
      <formula>MOD(ROW(),2)&lt;&gt;0</formula>
    </cfRule>
  </conditionalFormatting>
  <conditionalFormatting sqref="A26:A76">
    <cfRule type="expression" dxfId="1085" priority="17" stopIfTrue="1">
      <formula>MOD(ROW(),2)=0</formula>
    </cfRule>
    <cfRule type="expression" dxfId="1084" priority="18" stopIfTrue="1">
      <formula>MOD(ROW(),2)&lt;&gt;0</formula>
    </cfRule>
  </conditionalFormatting>
  <conditionalFormatting sqref="B26:C76">
    <cfRule type="expression" dxfId="1083" priority="19" stopIfTrue="1">
      <formula>MOD(ROW(),2)=0</formula>
    </cfRule>
    <cfRule type="expression" dxfId="1082" priority="20" stopIfTrue="1">
      <formula>MOD(ROW(),2)&lt;&gt;0</formula>
    </cfRule>
  </conditionalFormatting>
  <conditionalFormatting sqref="B18:B19">
    <cfRule type="expression" dxfId="1081" priority="1" stopIfTrue="1">
      <formula>MOD(ROW(),2)=0</formula>
    </cfRule>
    <cfRule type="expression" dxfId="1080" priority="2" stopIfTrue="1">
      <formula>MOD(ROW(),2)&lt;&gt;0</formula>
    </cfRule>
  </conditionalFormatting>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EF402-E4DD-41F3-A27A-6217DF08D0DA}">
  <sheetPr codeName="Sheet21"/>
  <dimension ref="A1:D75"/>
  <sheetViews>
    <sheetView showGridLines="0" workbookViewId="0">
      <selection activeCell="A6" sqref="A6"/>
    </sheetView>
  </sheetViews>
  <sheetFormatPr defaultRowHeight="12.5" x14ac:dyDescent="0.25"/>
  <cols>
    <col min="1" max="1" width="31.54296875" customWidth="1"/>
    <col min="2" max="4" width="22.54296875" customWidth="1"/>
  </cols>
  <sheetData>
    <row r="1" spans="1:4" s="1" customFormat="1" ht="20" x14ac:dyDescent="0.4">
      <c r="A1" s="2" t="s">
        <v>0</v>
      </c>
    </row>
    <row r="2" spans="1:4" s="1" customFormat="1" ht="15.5" x14ac:dyDescent="0.35">
      <c r="A2" s="30" t="s">
        <v>1</v>
      </c>
      <c r="B2" s="3" t="str">
        <f>wb_title</f>
        <v>NHS_S - Consolidated Factor Spreadsheet</v>
      </c>
    </row>
    <row r="3" spans="1:4" s="1" customFormat="1" ht="15.5" x14ac:dyDescent="0.35">
      <c r="A3" s="30" t="s">
        <v>2</v>
      </c>
      <c r="B3" s="3" t="str">
        <f>TABLE_FACTOR_TYPE_1 &amp; " - x-" &amp; TABLE_SERIES_NUMBER_1</f>
        <v>TV in (non club) - x-214</v>
      </c>
    </row>
    <row r="6" spans="1:4" x14ac:dyDescent="0.25">
      <c r="A6" s="40" t="s">
        <v>535</v>
      </c>
      <c r="B6" s="46" t="s">
        <v>536</v>
      </c>
      <c r="C6" s="46"/>
      <c r="D6" s="46"/>
    </row>
    <row r="7" spans="1:4" x14ac:dyDescent="0.25">
      <c r="A7" s="40" t="s">
        <v>537</v>
      </c>
      <c r="B7" s="46" t="s">
        <v>31</v>
      </c>
      <c r="C7" s="46"/>
      <c r="D7" s="46"/>
    </row>
    <row r="8" spans="1:4" x14ac:dyDescent="0.25">
      <c r="A8" s="40" t="s">
        <v>141</v>
      </c>
      <c r="B8" s="46" t="s">
        <v>185</v>
      </c>
      <c r="C8" s="46"/>
      <c r="D8" s="46"/>
    </row>
    <row r="9" spans="1:4" x14ac:dyDescent="0.25">
      <c r="A9" s="40" t="s">
        <v>142</v>
      </c>
      <c r="B9" s="46" t="s">
        <v>204</v>
      </c>
      <c r="C9" s="46"/>
      <c r="D9" s="46"/>
    </row>
    <row r="10" spans="1:4" ht="37.5" x14ac:dyDescent="0.25">
      <c r="A10" s="40" t="s">
        <v>6</v>
      </c>
      <c r="B10" s="46" t="s">
        <v>205</v>
      </c>
      <c r="C10" s="46"/>
      <c r="D10" s="46"/>
    </row>
    <row r="11" spans="1:4" x14ac:dyDescent="0.25">
      <c r="A11" s="40" t="s">
        <v>143</v>
      </c>
      <c r="B11" s="46" t="s">
        <v>172</v>
      </c>
      <c r="C11" s="46"/>
      <c r="D11" s="46"/>
    </row>
    <row r="12" spans="1:4" x14ac:dyDescent="0.25">
      <c r="A12" s="40" t="s">
        <v>144</v>
      </c>
      <c r="B12" s="46" t="s">
        <v>206</v>
      </c>
      <c r="C12" s="46"/>
      <c r="D12" s="46"/>
    </row>
    <row r="13" spans="1:4" x14ac:dyDescent="0.25">
      <c r="A13" s="40" t="s">
        <v>538</v>
      </c>
      <c r="B13" s="46">
        <v>2</v>
      </c>
      <c r="C13" s="46"/>
      <c r="D13" s="46"/>
    </row>
    <row r="14" spans="1:4" x14ac:dyDescent="0.25">
      <c r="A14" s="40" t="s">
        <v>146</v>
      </c>
      <c r="B14" s="46">
        <v>214</v>
      </c>
      <c r="C14" s="46"/>
      <c r="D14" s="46"/>
    </row>
    <row r="15" spans="1:4" x14ac:dyDescent="0.25">
      <c r="A15" s="40" t="s">
        <v>539</v>
      </c>
      <c r="B15" s="46" t="s">
        <v>207</v>
      </c>
      <c r="C15" s="46"/>
      <c r="D15" s="46"/>
    </row>
    <row r="16" spans="1:4" x14ac:dyDescent="0.25">
      <c r="A16" s="40" t="s">
        <v>148</v>
      </c>
      <c r="B16" s="46" t="s">
        <v>208</v>
      </c>
      <c r="C16" s="46"/>
      <c r="D16" s="46"/>
    </row>
    <row r="17" spans="1:4" x14ac:dyDescent="0.25">
      <c r="A17" s="41" t="s">
        <v>540</v>
      </c>
      <c r="B17" s="46"/>
      <c r="C17" s="46"/>
      <c r="D17" s="46"/>
    </row>
    <row r="18" spans="1:4" x14ac:dyDescent="0.25">
      <c r="A18" s="40" t="s">
        <v>150</v>
      </c>
      <c r="B18" s="48">
        <v>45138</v>
      </c>
      <c r="C18" s="48"/>
      <c r="D18" s="48"/>
    </row>
    <row r="19" spans="1:4" x14ac:dyDescent="0.25">
      <c r="A19" s="40" t="s">
        <v>151</v>
      </c>
      <c r="B19" s="48">
        <v>45014</v>
      </c>
      <c r="C19" s="48"/>
      <c r="D19" s="48"/>
    </row>
    <row r="20" spans="1:4" x14ac:dyDescent="0.25">
      <c r="A20" s="40" t="s">
        <v>152</v>
      </c>
      <c r="B20" s="46" t="s">
        <v>160</v>
      </c>
      <c r="C20" s="46"/>
      <c r="D20" s="46"/>
    </row>
    <row r="21" spans="1:4" x14ac:dyDescent="0.25">
      <c r="A21" s="40" t="s">
        <v>541</v>
      </c>
      <c r="B21" s="46" t="s">
        <v>76</v>
      </c>
      <c r="C21" s="46"/>
      <c r="D21" s="46"/>
    </row>
    <row r="23" spans="1:4" x14ac:dyDescent="0.25">
      <c r="A23" s="23" t="str">
        <f>HYPERLINK("#'Factor List'!A1", "Back to Factor List")</f>
        <v>Back to Factor List</v>
      </c>
      <c r="B23" s="23" t="str">
        <f>HYPERLINK("#'Assumptions'!A1", "Assumptions")</f>
        <v>Assumptions</v>
      </c>
    </row>
    <row r="26" spans="1:4" s="55" customFormat="1" ht="26" x14ac:dyDescent="0.25">
      <c r="A26" s="54" t="s">
        <v>263</v>
      </c>
      <c r="B26" s="54" t="s">
        <v>558</v>
      </c>
      <c r="C26" s="54" t="s">
        <v>559</v>
      </c>
      <c r="D26" s="54" t="s">
        <v>560</v>
      </c>
    </row>
    <row r="27" spans="1:4" x14ac:dyDescent="0.25">
      <c r="A27" s="43">
        <v>16</v>
      </c>
      <c r="B27" s="45">
        <v>52.17</v>
      </c>
      <c r="C27" s="45">
        <v>5.91</v>
      </c>
      <c r="D27" s="45">
        <v>0.91</v>
      </c>
    </row>
    <row r="28" spans="1:4" x14ac:dyDescent="0.25">
      <c r="A28" s="43">
        <v>17</v>
      </c>
      <c r="B28" s="45">
        <v>52.03</v>
      </c>
      <c r="C28" s="45">
        <v>6.13</v>
      </c>
      <c r="D28" s="45">
        <v>0.91</v>
      </c>
    </row>
    <row r="29" spans="1:4" x14ac:dyDescent="0.25">
      <c r="A29" s="43">
        <v>18</v>
      </c>
      <c r="B29" s="45">
        <v>51.89</v>
      </c>
      <c r="C29" s="45">
        <v>6.42</v>
      </c>
      <c r="D29" s="45">
        <v>0.9</v>
      </c>
    </row>
    <row r="30" spans="1:4" x14ac:dyDescent="0.25">
      <c r="A30" s="43">
        <v>19</v>
      </c>
      <c r="B30" s="45">
        <v>51.75</v>
      </c>
      <c r="C30" s="45">
        <v>6.59</v>
      </c>
      <c r="D30" s="45">
        <v>0.9</v>
      </c>
    </row>
    <row r="31" spans="1:4" x14ac:dyDescent="0.25">
      <c r="A31" s="43">
        <v>20</v>
      </c>
      <c r="B31" s="45">
        <v>50.06</v>
      </c>
      <c r="C31" s="45">
        <v>6.38</v>
      </c>
      <c r="D31" s="45">
        <v>0.87</v>
      </c>
    </row>
    <row r="32" spans="1:4" x14ac:dyDescent="0.25">
      <c r="A32" s="43">
        <v>21</v>
      </c>
      <c r="B32" s="45">
        <v>47.02</v>
      </c>
      <c r="C32" s="45">
        <v>5.99</v>
      </c>
      <c r="D32" s="45">
        <v>0.82</v>
      </c>
    </row>
    <row r="33" spans="1:4" x14ac:dyDescent="0.25">
      <c r="A33" s="43">
        <v>22</v>
      </c>
      <c r="B33" s="45">
        <v>44.32</v>
      </c>
      <c r="C33" s="45">
        <v>5.64</v>
      </c>
      <c r="D33" s="45">
        <v>0.77</v>
      </c>
    </row>
    <row r="34" spans="1:4" x14ac:dyDescent="0.25">
      <c r="A34" s="43">
        <v>23</v>
      </c>
      <c r="B34" s="45">
        <v>41.9</v>
      </c>
      <c r="C34" s="45">
        <v>5.33</v>
      </c>
      <c r="D34" s="45">
        <v>0.73</v>
      </c>
    </row>
    <row r="35" spans="1:4" x14ac:dyDescent="0.25">
      <c r="A35" s="43">
        <v>24</v>
      </c>
      <c r="B35" s="45">
        <v>39.72</v>
      </c>
      <c r="C35" s="45">
        <v>5.05</v>
      </c>
      <c r="D35" s="45">
        <v>0.69</v>
      </c>
    </row>
    <row r="36" spans="1:4" x14ac:dyDescent="0.25">
      <c r="A36" s="43">
        <v>25</v>
      </c>
      <c r="B36" s="45">
        <v>37.64</v>
      </c>
      <c r="C36" s="45">
        <v>4.78</v>
      </c>
      <c r="D36" s="45">
        <v>0.66</v>
      </c>
    </row>
    <row r="37" spans="1:4" x14ac:dyDescent="0.25">
      <c r="A37" s="43">
        <v>26</v>
      </c>
      <c r="B37" s="45">
        <v>35.65</v>
      </c>
      <c r="C37" s="45">
        <v>4.5199999999999996</v>
      </c>
      <c r="D37" s="45">
        <v>0.62</v>
      </c>
    </row>
    <row r="38" spans="1:4" x14ac:dyDescent="0.25">
      <c r="A38" s="43">
        <v>27</v>
      </c>
      <c r="B38" s="45">
        <v>33.86</v>
      </c>
      <c r="C38" s="45">
        <v>4.29</v>
      </c>
      <c r="D38" s="45">
        <v>0.59</v>
      </c>
    </row>
    <row r="39" spans="1:4" x14ac:dyDescent="0.25">
      <c r="A39" s="43">
        <v>28</v>
      </c>
      <c r="B39" s="45">
        <v>32.229999999999997</v>
      </c>
      <c r="C39" s="45">
        <v>4.07</v>
      </c>
      <c r="D39" s="45">
        <v>0.56000000000000005</v>
      </c>
    </row>
    <row r="40" spans="1:4" x14ac:dyDescent="0.25">
      <c r="A40" s="43">
        <v>29</v>
      </c>
      <c r="B40" s="45">
        <v>30.74</v>
      </c>
      <c r="C40" s="45">
        <v>3.88</v>
      </c>
      <c r="D40" s="45">
        <v>0.54</v>
      </c>
    </row>
    <row r="41" spans="1:4" x14ac:dyDescent="0.25">
      <c r="A41" s="43">
        <v>30</v>
      </c>
      <c r="B41" s="45">
        <v>29.52</v>
      </c>
      <c r="C41" s="45">
        <v>3.72</v>
      </c>
      <c r="D41" s="45">
        <v>0.52</v>
      </c>
    </row>
    <row r="42" spans="1:4" x14ac:dyDescent="0.25">
      <c r="A42" s="43">
        <v>31</v>
      </c>
      <c r="B42" s="45">
        <v>28.54</v>
      </c>
      <c r="C42" s="45">
        <v>3.57</v>
      </c>
      <c r="D42" s="45">
        <v>0.5</v>
      </c>
    </row>
    <row r="43" spans="1:4" x14ac:dyDescent="0.25">
      <c r="A43" s="43">
        <v>32</v>
      </c>
      <c r="B43" s="45">
        <v>27.61</v>
      </c>
      <c r="C43" s="45">
        <v>3.44</v>
      </c>
      <c r="D43" s="45">
        <v>0.48</v>
      </c>
    </row>
    <row r="44" spans="1:4" x14ac:dyDescent="0.25">
      <c r="A44" s="43">
        <v>33</v>
      </c>
      <c r="B44" s="45">
        <v>26.75</v>
      </c>
      <c r="C44" s="45">
        <v>3.31</v>
      </c>
      <c r="D44" s="45">
        <v>0.47</v>
      </c>
    </row>
    <row r="45" spans="1:4" x14ac:dyDescent="0.25">
      <c r="A45" s="43">
        <v>34</v>
      </c>
      <c r="B45" s="45">
        <v>25.94</v>
      </c>
      <c r="C45" s="45">
        <v>3.2</v>
      </c>
      <c r="D45" s="45">
        <v>0.45</v>
      </c>
    </row>
    <row r="46" spans="1:4" x14ac:dyDescent="0.25">
      <c r="A46" s="43">
        <v>35</v>
      </c>
      <c r="B46" s="45">
        <v>25.24</v>
      </c>
      <c r="C46" s="45">
        <v>3.09</v>
      </c>
      <c r="D46" s="45">
        <v>0.44</v>
      </c>
    </row>
    <row r="47" spans="1:4" x14ac:dyDescent="0.25">
      <c r="A47" s="43">
        <v>36</v>
      </c>
      <c r="B47" s="45">
        <v>24.64</v>
      </c>
      <c r="C47" s="45">
        <v>3</v>
      </c>
      <c r="D47" s="45">
        <v>0.43</v>
      </c>
    </row>
    <row r="48" spans="1:4" x14ac:dyDescent="0.25">
      <c r="A48" s="43">
        <v>37</v>
      </c>
      <c r="B48" s="45">
        <v>24.07</v>
      </c>
      <c r="C48" s="45">
        <v>2.92</v>
      </c>
      <c r="D48" s="45">
        <v>0.42</v>
      </c>
    </row>
    <row r="49" spans="1:4" x14ac:dyDescent="0.25">
      <c r="A49" s="43">
        <v>38</v>
      </c>
      <c r="B49" s="45">
        <v>23.52</v>
      </c>
      <c r="C49" s="45">
        <v>2.84</v>
      </c>
      <c r="D49" s="45">
        <v>0.41</v>
      </c>
    </row>
    <row r="50" spans="1:4" x14ac:dyDescent="0.25">
      <c r="A50" s="43">
        <v>39</v>
      </c>
      <c r="B50" s="45">
        <v>23</v>
      </c>
      <c r="C50" s="45">
        <v>2.76</v>
      </c>
      <c r="D50" s="45">
        <v>0.4</v>
      </c>
    </row>
    <row r="51" spans="1:4" x14ac:dyDescent="0.25">
      <c r="A51" s="43">
        <v>40</v>
      </c>
      <c r="B51" s="45">
        <v>22.59</v>
      </c>
      <c r="C51" s="45">
        <v>2.7</v>
      </c>
      <c r="D51" s="45">
        <v>0.39</v>
      </c>
    </row>
    <row r="52" spans="1:4" x14ac:dyDescent="0.25">
      <c r="A52" s="43">
        <v>41</v>
      </c>
      <c r="B52" s="45">
        <v>22.27</v>
      </c>
      <c r="C52" s="45">
        <v>2.65</v>
      </c>
      <c r="D52" s="45">
        <v>0.39</v>
      </c>
    </row>
    <row r="53" spans="1:4" x14ac:dyDescent="0.25">
      <c r="A53" s="43">
        <v>42</v>
      </c>
      <c r="B53" s="45">
        <v>21.96</v>
      </c>
      <c r="C53" s="45">
        <v>2.6</v>
      </c>
      <c r="D53" s="45">
        <v>0.38</v>
      </c>
    </row>
    <row r="54" spans="1:4" x14ac:dyDescent="0.25">
      <c r="A54" s="43">
        <v>43</v>
      </c>
      <c r="B54" s="45">
        <v>21.66</v>
      </c>
      <c r="C54" s="45">
        <v>2.5499999999999998</v>
      </c>
      <c r="D54" s="45">
        <v>0.38</v>
      </c>
    </row>
    <row r="55" spans="1:4" x14ac:dyDescent="0.25">
      <c r="A55" s="43">
        <v>44</v>
      </c>
      <c r="B55" s="45">
        <v>21.36</v>
      </c>
      <c r="C55" s="45">
        <v>2.5</v>
      </c>
      <c r="D55" s="45">
        <v>0.37</v>
      </c>
    </row>
    <row r="56" spans="1:4" x14ac:dyDescent="0.25">
      <c r="A56" s="43">
        <v>45</v>
      </c>
      <c r="B56" s="45">
        <v>21.1</v>
      </c>
      <c r="C56" s="45">
        <v>2.46</v>
      </c>
      <c r="D56" s="45">
        <v>0.37</v>
      </c>
    </row>
    <row r="57" spans="1:4" x14ac:dyDescent="0.25">
      <c r="A57" s="43">
        <v>46</v>
      </c>
      <c r="B57" s="45">
        <v>20.88</v>
      </c>
      <c r="C57" s="45">
        <v>2.42</v>
      </c>
      <c r="D57" s="45">
        <v>0.36</v>
      </c>
    </row>
    <row r="58" spans="1:4" x14ac:dyDescent="0.25">
      <c r="A58" s="43">
        <v>47</v>
      </c>
      <c r="B58" s="45">
        <v>20.65</v>
      </c>
      <c r="C58" s="45">
        <v>2.38</v>
      </c>
      <c r="D58" s="45">
        <v>0.36</v>
      </c>
    </row>
    <row r="59" spans="1:4" x14ac:dyDescent="0.25">
      <c r="A59" s="43">
        <v>48</v>
      </c>
      <c r="B59" s="45">
        <v>20.440000000000001</v>
      </c>
      <c r="C59" s="45">
        <v>2.34</v>
      </c>
      <c r="D59" s="45">
        <v>0.36</v>
      </c>
    </row>
    <row r="60" spans="1:4" x14ac:dyDescent="0.25">
      <c r="A60" s="43">
        <v>49</v>
      </c>
      <c r="B60" s="45">
        <v>20.22</v>
      </c>
      <c r="C60" s="45">
        <v>2.2999999999999998</v>
      </c>
      <c r="D60" s="45">
        <v>0.35</v>
      </c>
    </row>
    <row r="61" spans="1:4" x14ac:dyDescent="0.25">
      <c r="A61" s="43">
        <v>50</v>
      </c>
      <c r="B61" s="45">
        <v>20.04</v>
      </c>
      <c r="C61" s="45">
        <v>2.27</v>
      </c>
      <c r="D61" s="45">
        <v>0.35</v>
      </c>
    </row>
    <row r="62" spans="1:4" x14ac:dyDescent="0.25">
      <c r="A62" s="43">
        <v>51</v>
      </c>
      <c r="B62" s="45">
        <v>19.89</v>
      </c>
      <c r="C62" s="45">
        <v>2.2400000000000002</v>
      </c>
      <c r="D62" s="45">
        <v>0.35</v>
      </c>
    </row>
    <row r="63" spans="1:4" x14ac:dyDescent="0.25">
      <c r="A63" s="43">
        <v>52</v>
      </c>
      <c r="B63" s="45">
        <v>19.739999999999998</v>
      </c>
      <c r="C63" s="45">
        <v>2.21</v>
      </c>
      <c r="D63" s="45">
        <v>0.34</v>
      </c>
    </row>
    <row r="64" spans="1:4" x14ac:dyDescent="0.25">
      <c r="A64" s="43">
        <v>53</v>
      </c>
      <c r="B64" s="45">
        <v>19.59</v>
      </c>
      <c r="C64" s="45">
        <v>2.1800000000000002</v>
      </c>
      <c r="D64" s="45">
        <v>0.34</v>
      </c>
    </row>
    <row r="65" spans="1:4" x14ac:dyDescent="0.25">
      <c r="A65" s="43">
        <v>54</v>
      </c>
      <c r="B65" s="45">
        <v>19.45</v>
      </c>
      <c r="C65" s="45">
        <v>2.14</v>
      </c>
      <c r="D65" s="45">
        <v>0.34</v>
      </c>
    </row>
    <row r="66" spans="1:4" x14ac:dyDescent="0.25">
      <c r="A66" s="43">
        <v>55</v>
      </c>
      <c r="B66" s="45">
        <v>19.32</v>
      </c>
      <c r="C66" s="45">
        <v>2.11</v>
      </c>
      <c r="D66" s="45">
        <v>0.34</v>
      </c>
    </row>
    <row r="67" spans="1:4" x14ac:dyDescent="0.25">
      <c r="A67" s="43">
        <v>56</v>
      </c>
      <c r="B67" s="45">
        <v>19.21</v>
      </c>
      <c r="C67" s="45">
        <v>2.08</v>
      </c>
      <c r="D67" s="45">
        <v>0.33</v>
      </c>
    </row>
    <row r="68" spans="1:4" x14ac:dyDescent="0.25">
      <c r="A68" s="43">
        <v>57</v>
      </c>
      <c r="B68" s="45">
        <v>19.100000000000001</v>
      </c>
      <c r="C68" s="45">
        <v>2.04</v>
      </c>
      <c r="D68" s="45">
        <v>0.33</v>
      </c>
    </row>
    <row r="69" spans="1:4" x14ac:dyDescent="0.25">
      <c r="A69" s="43">
        <v>58</v>
      </c>
      <c r="B69" s="45">
        <v>18.989999999999998</v>
      </c>
      <c r="C69" s="45">
        <v>2</v>
      </c>
      <c r="D69" s="45">
        <v>0.33</v>
      </c>
    </row>
    <row r="70" spans="1:4" x14ac:dyDescent="0.25">
      <c r="A70" s="43">
        <v>59</v>
      </c>
      <c r="B70" s="45">
        <v>18.89</v>
      </c>
      <c r="C70" s="45">
        <v>1.97</v>
      </c>
      <c r="D70" s="45">
        <v>0.33</v>
      </c>
    </row>
    <row r="71" spans="1:4" x14ac:dyDescent="0.25">
      <c r="A71" s="43">
        <v>60</v>
      </c>
      <c r="B71" s="45">
        <v>18.84</v>
      </c>
      <c r="C71" s="45">
        <v>1.93</v>
      </c>
      <c r="D71" s="45">
        <v>0.33</v>
      </c>
    </row>
    <row r="72" spans="1:4" x14ac:dyDescent="0.25">
      <c r="A72" s="43">
        <v>61</v>
      </c>
      <c r="B72" s="45">
        <v>18.82</v>
      </c>
      <c r="C72" s="45">
        <v>1.9</v>
      </c>
      <c r="D72" s="45">
        <v>0.33</v>
      </c>
    </row>
    <row r="73" spans="1:4" x14ac:dyDescent="0.25">
      <c r="A73" s="43">
        <v>62</v>
      </c>
      <c r="B73" s="45">
        <v>18.82</v>
      </c>
      <c r="C73" s="45">
        <v>1.86</v>
      </c>
      <c r="D73" s="45">
        <v>0.33</v>
      </c>
    </row>
    <row r="74" spans="1:4" x14ac:dyDescent="0.25">
      <c r="A74" s="43">
        <v>63</v>
      </c>
      <c r="B74" s="45">
        <v>18.82</v>
      </c>
      <c r="C74" s="45">
        <v>1.83</v>
      </c>
      <c r="D74" s="45">
        <v>0.33</v>
      </c>
    </row>
    <row r="75" spans="1:4" x14ac:dyDescent="0.25">
      <c r="A75" s="43">
        <v>64</v>
      </c>
      <c r="B75" s="45">
        <v>18.829999999999998</v>
      </c>
      <c r="C75" s="45">
        <v>1.79</v>
      </c>
      <c r="D75" s="45">
        <v>0.32</v>
      </c>
    </row>
  </sheetData>
  <sheetProtection algorithmName="SHA-512" hashValue="8eTS1uK66ZT/kVCM4EIrHK7ta+EBOMvVp6MgBAmyEDwdsmine5ydYH/HY5mv2a3kUBazH4EY7S5TDJfof6IJdA==" saltValue="eR0vnOJ3Bv+azPzbzUZcww==" spinCount="100000" sheet="1" objects="1" scenarios="1"/>
  <conditionalFormatting sqref="A6:A21">
    <cfRule type="expression" dxfId="1077" priority="1" stopIfTrue="1">
      <formula>MOD(ROW(),2)=0</formula>
    </cfRule>
    <cfRule type="expression" dxfId="1076" priority="2" stopIfTrue="1">
      <formula>MOD(ROW(),2)&lt;&gt;0</formula>
    </cfRule>
  </conditionalFormatting>
  <conditionalFormatting sqref="B6:D21">
    <cfRule type="expression" dxfId="1075" priority="3" stopIfTrue="1">
      <formula>MOD(ROW(),2)=0</formula>
    </cfRule>
    <cfRule type="expression" dxfId="1074" priority="4" stopIfTrue="1">
      <formula>MOD(ROW(),2)&lt;&gt;0</formula>
    </cfRule>
  </conditionalFormatting>
  <conditionalFormatting sqref="A26:A75">
    <cfRule type="expression" dxfId="1073" priority="5" stopIfTrue="1">
      <formula>MOD(ROW(),2)=0</formula>
    </cfRule>
    <cfRule type="expression" dxfId="1072" priority="6" stopIfTrue="1">
      <formula>MOD(ROW(),2)&lt;&gt;0</formula>
    </cfRule>
  </conditionalFormatting>
  <conditionalFormatting sqref="B26:D75">
    <cfRule type="expression" dxfId="1071" priority="7" stopIfTrue="1">
      <formula>MOD(ROW(),2)=0</formula>
    </cfRule>
    <cfRule type="expression" dxfId="1070" priority="8" stopIfTrue="1">
      <formula>MOD(ROW(),2)&lt;&gt;0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33D9E-D30C-4C9D-977A-0960A313CEF5}">
  <sheetPr codeName="Sheet4">
    <tabColor theme="2" tint="0.59999389629810485"/>
  </sheetPr>
  <dimension ref="A1:B16"/>
  <sheetViews>
    <sheetView showGridLines="0" showRowColHeaders="0" zoomScaleNormal="100" workbookViewId="0">
      <selection activeCell="B17" sqref="B17"/>
    </sheetView>
  </sheetViews>
  <sheetFormatPr defaultColWidth="9.26953125" defaultRowHeight="15.5" x14ac:dyDescent="0.35"/>
  <cols>
    <col min="1" max="1" width="16.54296875" style="12" customWidth="1"/>
    <col min="2" max="2" width="120.54296875" style="1" customWidth="1"/>
    <col min="3" max="16384" width="9.26953125" style="1"/>
  </cols>
  <sheetData>
    <row r="1" spans="1:2" ht="20" x14ac:dyDescent="0.4">
      <c r="A1" s="11" t="s">
        <v>0</v>
      </c>
    </row>
    <row r="2" spans="1:2" x14ac:dyDescent="0.35">
      <c r="A2" s="13" t="s">
        <v>1</v>
      </c>
      <c r="B2" s="3" t="str">
        <f>wb_title</f>
        <v>NHS_S - Consolidated Factor Spreadsheet</v>
      </c>
    </row>
    <row r="3" spans="1:2" x14ac:dyDescent="0.35">
      <c r="A3" s="13" t="s">
        <v>2</v>
      </c>
      <c r="B3" s="3" t="s">
        <v>7</v>
      </c>
    </row>
    <row r="6" spans="1:2" x14ac:dyDescent="0.35">
      <c r="A6" s="17" t="str">
        <f>"Purpose of the " &amp; client_name &amp; " Consolidated Factor Spreadsheet"</f>
        <v>Purpose of the SPPA Consolidated Factor Spreadsheet</v>
      </c>
      <c r="B6" s="7"/>
    </row>
    <row r="7" spans="1:2" x14ac:dyDescent="0.35">
      <c r="A7" s="18"/>
      <c r="B7" s="8"/>
    </row>
    <row r="8" spans="1:2" ht="108.5" x14ac:dyDescent="0.35">
      <c r="A8" s="18"/>
      <c r="B8" s="9" t="str">
        <f>"This spreadsheet is provided by GAD at the request of " &amp; client_name &amp; " ('" &amp; client_abbr &amp; "').  Its purpose is to set out in one place for convenience the actuarial factors provided by GAD to " &amp; client_abbr &amp; " from time to time in respect of " &amp; scheme_name &amp; _xlfn._LONGTEXT(" and related schemes, and the dates on which these factors have been sent to the client and implemented by the client.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 &amp; client_abbr &amp; ")]."</f>
        <v>This spreadsheet is provided by GAD at the request of SPPA ('Scottish Public Pensions Agency').  Its purpose is to set out in one place for convenience the actuarial factors provided by GAD to Scottish Public Pensions Agency from time to time in respect of NHS Pension Scheme Scotland and related schemes, and the dates on which these factors have been sent to the client and implemented by the client.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Scottish Public Pensions Agency)].</v>
      </c>
    </row>
    <row r="9" spans="1:2" ht="31" x14ac:dyDescent="0.35">
      <c r="A9" s="18"/>
      <c r="B9" s="9" t="str">
        <f>"GAD has no liability for any changes made to this spreadsheet whilst being used by " &amp; client_abbr &amp; " or any other third party."</f>
        <v>GAD has no liability for any changes made to this spreadsheet whilst being used by Scottish Public Pensions Agency or any other third party.</v>
      </c>
    </row>
    <row r="10" spans="1:2" x14ac:dyDescent="0.35">
      <c r="A10" s="18"/>
      <c r="B10" s="9" t="s">
        <v>32</v>
      </c>
    </row>
    <row r="11" spans="1:2" x14ac:dyDescent="0.35">
      <c r="A11" s="19"/>
      <c r="B11" s="10" t="s">
        <v>33</v>
      </c>
    </row>
    <row r="13" spans="1:2" x14ac:dyDescent="0.35">
      <c r="A13" s="26"/>
      <c r="B13" s="27"/>
    </row>
    <row r="14" spans="1:2" x14ac:dyDescent="0.35">
      <c r="A14" s="28"/>
      <c r="B14" s="27"/>
    </row>
    <row r="15" spans="1:2" x14ac:dyDescent="0.35">
      <c r="A15" s="28"/>
      <c r="B15" s="29"/>
    </row>
    <row r="16" spans="1:2" x14ac:dyDescent="0.35">
      <c r="A16" s="28"/>
      <c r="B16" s="29"/>
    </row>
  </sheetData>
  <pageMargins left="0.7" right="0.7" top="0.75" bottom="0.75" header="0.3" footer="0.3"/>
  <pageSetup paperSize="9" orientation="portrait" r:id="rId1"/>
  <headerFooter>
    <oddHeader>&amp;L&amp;Z&amp;F  [&amp;A]</oddHeader>
    <oddFooter>&amp;LPage &amp;P of &amp;N&amp;R&amp;T &amp;D</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98F06-03D8-4967-B403-AE9E14578C7A}">
  <sheetPr codeName="Sheet22"/>
  <dimension ref="A1:D70"/>
  <sheetViews>
    <sheetView showGridLines="0" workbookViewId="0">
      <selection activeCell="A6" sqref="A6"/>
    </sheetView>
  </sheetViews>
  <sheetFormatPr defaultRowHeight="12.5" x14ac:dyDescent="0.25"/>
  <cols>
    <col min="1" max="1" width="31.54296875" customWidth="1"/>
    <col min="2" max="4" width="22.54296875" customWidth="1"/>
  </cols>
  <sheetData>
    <row r="1" spans="1:4" s="1" customFormat="1" ht="20" x14ac:dyDescent="0.4">
      <c r="A1" s="2" t="s">
        <v>0</v>
      </c>
    </row>
    <row r="2" spans="1:4" s="1" customFormat="1" ht="15.5" x14ac:dyDescent="0.35">
      <c r="A2" s="30" t="s">
        <v>1</v>
      </c>
      <c r="B2" s="3" t="str">
        <f>wb_title</f>
        <v>NHS_S - Consolidated Factor Spreadsheet</v>
      </c>
    </row>
    <row r="3" spans="1:4" s="1" customFormat="1" ht="15.5" x14ac:dyDescent="0.35">
      <c r="A3" s="30" t="s">
        <v>2</v>
      </c>
      <c r="B3" s="3" t="str">
        <f>TABLE_FACTOR_TYPE_1 &amp; " - x-" &amp; TABLE_SERIES_NUMBER_1</f>
        <v>TV in (non club) - x-215</v>
      </c>
    </row>
    <row r="6" spans="1:4" x14ac:dyDescent="0.25">
      <c r="A6" s="40" t="s">
        <v>535</v>
      </c>
      <c r="B6" s="46" t="s">
        <v>536</v>
      </c>
      <c r="C6" s="46"/>
      <c r="D6" s="46"/>
    </row>
    <row r="7" spans="1:4" x14ac:dyDescent="0.25">
      <c r="A7" s="40" t="s">
        <v>537</v>
      </c>
      <c r="B7" s="46" t="s">
        <v>31</v>
      </c>
      <c r="C7" s="46"/>
      <c r="D7" s="46"/>
    </row>
    <row r="8" spans="1:4" x14ac:dyDescent="0.25">
      <c r="A8" s="40" t="s">
        <v>141</v>
      </c>
      <c r="B8" s="46" t="s">
        <v>185</v>
      </c>
      <c r="C8" s="46"/>
      <c r="D8" s="46"/>
    </row>
    <row r="9" spans="1:4" x14ac:dyDescent="0.25">
      <c r="A9" s="40" t="s">
        <v>142</v>
      </c>
      <c r="B9" s="46" t="s">
        <v>204</v>
      </c>
      <c r="C9" s="46"/>
      <c r="D9" s="46"/>
    </row>
    <row r="10" spans="1:4" ht="37.5" x14ac:dyDescent="0.25">
      <c r="A10" s="40" t="s">
        <v>6</v>
      </c>
      <c r="B10" s="46" t="s">
        <v>209</v>
      </c>
      <c r="C10" s="46"/>
      <c r="D10" s="46"/>
    </row>
    <row r="11" spans="1:4" x14ac:dyDescent="0.25">
      <c r="A11" s="40" t="s">
        <v>143</v>
      </c>
      <c r="B11" s="46" t="s">
        <v>176</v>
      </c>
      <c r="C11" s="46"/>
      <c r="D11" s="46"/>
    </row>
    <row r="12" spans="1:4" x14ac:dyDescent="0.25">
      <c r="A12" s="40" t="s">
        <v>144</v>
      </c>
      <c r="B12" s="46" t="s">
        <v>206</v>
      </c>
      <c r="C12" s="46"/>
      <c r="D12" s="46"/>
    </row>
    <row r="13" spans="1:4" x14ac:dyDescent="0.25">
      <c r="A13" s="40" t="s">
        <v>538</v>
      </c>
      <c r="B13" s="46">
        <v>2</v>
      </c>
      <c r="C13" s="46"/>
      <c r="D13" s="46"/>
    </row>
    <row r="14" spans="1:4" x14ac:dyDescent="0.25">
      <c r="A14" s="40" t="s">
        <v>146</v>
      </c>
      <c r="B14" s="46">
        <v>215</v>
      </c>
      <c r="C14" s="46"/>
      <c r="D14" s="46"/>
    </row>
    <row r="15" spans="1:4" x14ac:dyDescent="0.25">
      <c r="A15" s="40" t="s">
        <v>539</v>
      </c>
      <c r="B15" s="46" t="s">
        <v>210</v>
      </c>
      <c r="C15" s="46"/>
      <c r="D15" s="46"/>
    </row>
    <row r="16" spans="1:4" x14ac:dyDescent="0.25">
      <c r="A16" s="40" t="s">
        <v>148</v>
      </c>
      <c r="B16" s="46" t="s">
        <v>211</v>
      </c>
      <c r="C16" s="46"/>
      <c r="D16" s="46"/>
    </row>
    <row r="17" spans="1:4" x14ac:dyDescent="0.25">
      <c r="A17" s="41" t="s">
        <v>540</v>
      </c>
      <c r="B17" s="46"/>
      <c r="C17" s="46"/>
      <c r="D17" s="46"/>
    </row>
    <row r="18" spans="1:4" x14ac:dyDescent="0.25">
      <c r="A18" s="40" t="s">
        <v>150</v>
      </c>
      <c r="B18" s="48">
        <v>45138</v>
      </c>
      <c r="C18" s="48"/>
      <c r="D18" s="48"/>
    </row>
    <row r="19" spans="1:4" x14ac:dyDescent="0.25">
      <c r="A19" s="40" t="s">
        <v>151</v>
      </c>
      <c r="B19" s="48">
        <v>45014</v>
      </c>
      <c r="C19" s="48"/>
      <c r="D19" s="48"/>
    </row>
    <row r="20" spans="1:4" x14ac:dyDescent="0.25">
      <c r="A20" s="40" t="s">
        <v>152</v>
      </c>
      <c r="B20" s="46" t="s">
        <v>160</v>
      </c>
      <c r="C20" s="46"/>
      <c r="D20" s="46"/>
    </row>
    <row r="21" spans="1:4" x14ac:dyDescent="0.25">
      <c r="A21" s="40" t="s">
        <v>541</v>
      </c>
      <c r="B21" s="46" t="s">
        <v>76</v>
      </c>
      <c r="C21" s="46"/>
      <c r="D21" s="46"/>
    </row>
    <row r="23" spans="1:4" x14ac:dyDescent="0.25">
      <c r="A23" s="23" t="str">
        <f>HYPERLINK("#'Factor List'!A1", "Back to Factor List")</f>
        <v>Back to Factor List</v>
      </c>
      <c r="B23" s="23" t="str">
        <f>HYPERLINK("#'Assumptions'!A1", "Assumptions")</f>
        <v>Assumptions</v>
      </c>
    </row>
    <row r="26" spans="1:4" s="55" customFormat="1" ht="26" x14ac:dyDescent="0.25">
      <c r="A26" s="54" t="s">
        <v>263</v>
      </c>
      <c r="B26" s="54" t="s">
        <v>558</v>
      </c>
      <c r="C26" s="54" t="s">
        <v>559</v>
      </c>
      <c r="D26" s="54" t="s">
        <v>560</v>
      </c>
    </row>
    <row r="27" spans="1:4" x14ac:dyDescent="0.25">
      <c r="A27" s="43">
        <v>16</v>
      </c>
      <c r="B27" s="45">
        <v>52.17</v>
      </c>
      <c r="C27" s="45">
        <v>5.91</v>
      </c>
      <c r="D27" s="45">
        <v>0.91</v>
      </c>
    </row>
    <row r="28" spans="1:4" x14ac:dyDescent="0.25">
      <c r="A28" s="43">
        <v>17</v>
      </c>
      <c r="B28" s="45">
        <v>52.03</v>
      </c>
      <c r="C28" s="45">
        <v>6.13</v>
      </c>
      <c r="D28" s="45">
        <v>0.91</v>
      </c>
    </row>
    <row r="29" spans="1:4" x14ac:dyDescent="0.25">
      <c r="A29" s="43">
        <v>18</v>
      </c>
      <c r="B29" s="45">
        <v>51.89</v>
      </c>
      <c r="C29" s="45">
        <v>6.42</v>
      </c>
      <c r="D29" s="45">
        <v>0.9</v>
      </c>
    </row>
    <row r="30" spans="1:4" x14ac:dyDescent="0.25">
      <c r="A30" s="43">
        <v>19</v>
      </c>
      <c r="B30" s="45">
        <v>51.75</v>
      </c>
      <c r="C30" s="45">
        <v>6.59</v>
      </c>
      <c r="D30" s="45">
        <v>0.9</v>
      </c>
    </row>
    <row r="31" spans="1:4" x14ac:dyDescent="0.25">
      <c r="A31" s="43">
        <v>20</v>
      </c>
      <c r="B31" s="45">
        <v>50.06</v>
      </c>
      <c r="C31" s="45">
        <v>6.38</v>
      </c>
      <c r="D31" s="45">
        <v>0.87</v>
      </c>
    </row>
    <row r="32" spans="1:4" x14ac:dyDescent="0.25">
      <c r="A32" s="43">
        <v>21</v>
      </c>
      <c r="B32" s="45">
        <v>47.02</v>
      </c>
      <c r="C32" s="45">
        <v>5.99</v>
      </c>
      <c r="D32" s="45">
        <v>0.82</v>
      </c>
    </row>
    <row r="33" spans="1:4" x14ac:dyDescent="0.25">
      <c r="A33" s="43">
        <v>22</v>
      </c>
      <c r="B33" s="45">
        <v>44.32</v>
      </c>
      <c r="C33" s="45">
        <v>5.64</v>
      </c>
      <c r="D33" s="45">
        <v>0.77</v>
      </c>
    </row>
    <row r="34" spans="1:4" x14ac:dyDescent="0.25">
      <c r="A34" s="43">
        <v>23</v>
      </c>
      <c r="B34" s="45">
        <v>41.9</v>
      </c>
      <c r="C34" s="45">
        <v>5.33</v>
      </c>
      <c r="D34" s="45">
        <v>0.73</v>
      </c>
    </row>
    <row r="35" spans="1:4" x14ac:dyDescent="0.25">
      <c r="A35" s="43">
        <v>24</v>
      </c>
      <c r="B35" s="45">
        <v>39.72</v>
      </c>
      <c r="C35" s="45">
        <v>5.05</v>
      </c>
      <c r="D35" s="45">
        <v>0.69</v>
      </c>
    </row>
    <row r="36" spans="1:4" x14ac:dyDescent="0.25">
      <c r="A36" s="43">
        <v>25</v>
      </c>
      <c r="B36" s="45">
        <v>37.64</v>
      </c>
      <c r="C36" s="45">
        <v>4.78</v>
      </c>
      <c r="D36" s="45">
        <v>0.66</v>
      </c>
    </row>
    <row r="37" spans="1:4" x14ac:dyDescent="0.25">
      <c r="A37" s="43">
        <v>26</v>
      </c>
      <c r="B37" s="45">
        <v>35.65</v>
      </c>
      <c r="C37" s="45">
        <v>4.5199999999999996</v>
      </c>
      <c r="D37" s="45">
        <v>0.62</v>
      </c>
    </row>
    <row r="38" spans="1:4" x14ac:dyDescent="0.25">
      <c r="A38" s="43">
        <v>27</v>
      </c>
      <c r="B38" s="45">
        <v>33.86</v>
      </c>
      <c r="C38" s="45">
        <v>4.29</v>
      </c>
      <c r="D38" s="45">
        <v>0.59</v>
      </c>
    </row>
    <row r="39" spans="1:4" x14ac:dyDescent="0.25">
      <c r="A39" s="43">
        <v>28</v>
      </c>
      <c r="B39" s="45">
        <v>32.229999999999997</v>
      </c>
      <c r="C39" s="45">
        <v>4.07</v>
      </c>
      <c r="D39" s="45">
        <v>0.56000000000000005</v>
      </c>
    </row>
    <row r="40" spans="1:4" x14ac:dyDescent="0.25">
      <c r="A40" s="43">
        <v>29</v>
      </c>
      <c r="B40" s="45">
        <v>30.74</v>
      </c>
      <c r="C40" s="45">
        <v>3.88</v>
      </c>
      <c r="D40" s="45">
        <v>0.54</v>
      </c>
    </row>
    <row r="41" spans="1:4" x14ac:dyDescent="0.25">
      <c r="A41" s="43">
        <v>30</v>
      </c>
      <c r="B41" s="45">
        <v>29.52</v>
      </c>
      <c r="C41" s="45">
        <v>3.72</v>
      </c>
      <c r="D41" s="45">
        <v>0.52</v>
      </c>
    </row>
    <row r="42" spans="1:4" x14ac:dyDescent="0.25">
      <c r="A42" s="43">
        <v>31</v>
      </c>
      <c r="B42" s="45">
        <v>28.54</v>
      </c>
      <c r="C42" s="45">
        <v>3.57</v>
      </c>
      <c r="D42" s="45">
        <v>0.5</v>
      </c>
    </row>
    <row r="43" spans="1:4" x14ac:dyDescent="0.25">
      <c r="A43" s="43">
        <v>32</v>
      </c>
      <c r="B43" s="45">
        <v>27.61</v>
      </c>
      <c r="C43" s="45">
        <v>3.44</v>
      </c>
      <c r="D43" s="45">
        <v>0.48</v>
      </c>
    </row>
    <row r="44" spans="1:4" x14ac:dyDescent="0.25">
      <c r="A44" s="43">
        <v>33</v>
      </c>
      <c r="B44" s="45">
        <v>26.75</v>
      </c>
      <c r="C44" s="45">
        <v>3.31</v>
      </c>
      <c r="D44" s="45">
        <v>0.47</v>
      </c>
    </row>
    <row r="45" spans="1:4" x14ac:dyDescent="0.25">
      <c r="A45" s="43">
        <v>34</v>
      </c>
      <c r="B45" s="45">
        <v>25.94</v>
      </c>
      <c r="C45" s="45">
        <v>3.2</v>
      </c>
      <c r="D45" s="45">
        <v>0.45</v>
      </c>
    </row>
    <row r="46" spans="1:4" x14ac:dyDescent="0.25">
      <c r="A46" s="43">
        <v>35</v>
      </c>
      <c r="B46" s="45">
        <v>25.24</v>
      </c>
      <c r="C46" s="45">
        <v>3.09</v>
      </c>
      <c r="D46" s="45">
        <v>0.44</v>
      </c>
    </row>
    <row r="47" spans="1:4" x14ac:dyDescent="0.25">
      <c r="A47" s="43">
        <v>36</v>
      </c>
      <c r="B47" s="45">
        <v>24.64</v>
      </c>
      <c r="C47" s="45">
        <v>3</v>
      </c>
      <c r="D47" s="45">
        <v>0.43</v>
      </c>
    </row>
    <row r="48" spans="1:4" x14ac:dyDescent="0.25">
      <c r="A48" s="43">
        <v>37</v>
      </c>
      <c r="B48" s="45">
        <v>24.07</v>
      </c>
      <c r="C48" s="45">
        <v>2.92</v>
      </c>
      <c r="D48" s="45">
        <v>0.42</v>
      </c>
    </row>
    <row r="49" spans="1:4" x14ac:dyDescent="0.25">
      <c r="A49" s="43">
        <v>38</v>
      </c>
      <c r="B49" s="45">
        <v>23.52</v>
      </c>
      <c r="C49" s="45">
        <v>2.84</v>
      </c>
      <c r="D49" s="45">
        <v>0.41</v>
      </c>
    </row>
    <row r="50" spans="1:4" x14ac:dyDescent="0.25">
      <c r="A50" s="43">
        <v>39</v>
      </c>
      <c r="B50" s="45">
        <v>23</v>
      </c>
      <c r="C50" s="45">
        <v>2.76</v>
      </c>
      <c r="D50" s="45">
        <v>0.4</v>
      </c>
    </row>
    <row r="51" spans="1:4" x14ac:dyDescent="0.25">
      <c r="A51" s="43">
        <v>40</v>
      </c>
      <c r="B51" s="45">
        <v>22.59</v>
      </c>
      <c r="C51" s="45">
        <v>2.7</v>
      </c>
      <c r="D51" s="45">
        <v>0.39</v>
      </c>
    </row>
    <row r="52" spans="1:4" x14ac:dyDescent="0.25">
      <c r="A52" s="43">
        <v>41</v>
      </c>
      <c r="B52" s="45">
        <v>22.27</v>
      </c>
      <c r="C52" s="45">
        <v>2.65</v>
      </c>
      <c r="D52" s="45">
        <v>0.39</v>
      </c>
    </row>
    <row r="53" spans="1:4" x14ac:dyDescent="0.25">
      <c r="A53" s="43">
        <v>42</v>
      </c>
      <c r="B53" s="45">
        <v>21.96</v>
      </c>
      <c r="C53" s="45">
        <v>2.6</v>
      </c>
      <c r="D53" s="45">
        <v>0.38</v>
      </c>
    </row>
    <row r="54" spans="1:4" x14ac:dyDescent="0.25">
      <c r="A54" s="43">
        <v>43</v>
      </c>
      <c r="B54" s="45">
        <v>21.66</v>
      </c>
      <c r="C54" s="45">
        <v>2.5499999999999998</v>
      </c>
      <c r="D54" s="45">
        <v>0.38</v>
      </c>
    </row>
    <row r="55" spans="1:4" x14ac:dyDescent="0.25">
      <c r="A55" s="43">
        <v>44</v>
      </c>
      <c r="B55" s="45">
        <v>21.36</v>
      </c>
      <c r="C55" s="45">
        <v>2.5</v>
      </c>
      <c r="D55" s="45">
        <v>0.37</v>
      </c>
    </row>
    <row r="56" spans="1:4" x14ac:dyDescent="0.25">
      <c r="A56" s="43">
        <v>45</v>
      </c>
      <c r="B56" s="45">
        <v>21.1</v>
      </c>
      <c r="C56" s="45">
        <v>2.46</v>
      </c>
      <c r="D56" s="45">
        <v>0.37</v>
      </c>
    </row>
    <row r="57" spans="1:4" x14ac:dyDescent="0.25">
      <c r="A57" s="43">
        <v>46</v>
      </c>
      <c r="B57" s="45">
        <v>20.88</v>
      </c>
      <c r="C57" s="45">
        <v>2.42</v>
      </c>
      <c r="D57" s="45">
        <v>0.36</v>
      </c>
    </row>
    <row r="58" spans="1:4" x14ac:dyDescent="0.25">
      <c r="A58" s="43">
        <v>47</v>
      </c>
      <c r="B58" s="45">
        <v>20.65</v>
      </c>
      <c r="C58" s="45">
        <v>2.38</v>
      </c>
      <c r="D58" s="45">
        <v>0.36</v>
      </c>
    </row>
    <row r="59" spans="1:4" x14ac:dyDescent="0.25">
      <c r="A59" s="43">
        <v>48</v>
      </c>
      <c r="B59" s="45">
        <v>20.440000000000001</v>
      </c>
      <c r="C59" s="45">
        <v>2.34</v>
      </c>
      <c r="D59" s="45">
        <v>0.36</v>
      </c>
    </row>
    <row r="60" spans="1:4" x14ac:dyDescent="0.25">
      <c r="A60" s="43">
        <v>49</v>
      </c>
      <c r="B60" s="45">
        <v>20.22</v>
      </c>
      <c r="C60" s="45">
        <v>2.2999999999999998</v>
      </c>
      <c r="D60" s="45">
        <v>0.35</v>
      </c>
    </row>
    <row r="61" spans="1:4" x14ac:dyDescent="0.25">
      <c r="A61" s="43">
        <v>50</v>
      </c>
      <c r="B61" s="45">
        <v>20.04</v>
      </c>
      <c r="C61" s="45">
        <v>2.27</v>
      </c>
      <c r="D61" s="45">
        <v>0.35</v>
      </c>
    </row>
    <row r="62" spans="1:4" x14ac:dyDescent="0.25">
      <c r="A62" s="43">
        <v>51</v>
      </c>
      <c r="B62" s="45">
        <v>19.89</v>
      </c>
      <c r="C62" s="45">
        <v>2.2400000000000002</v>
      </c>
      <c r="D62" s="45">
        <v>0.35</v>
      </c>
    </row>
    <row r="63" spans="1:4" x14ac:dyDescent="0.25">
      <c r="A63" s="43">
        <v>52</v>
      </c>
      <c r="B63" s="45">
        <v>19.739999999999998</v>
      </c>
      <c r="C63" s="45">
        <v>2.21</v>
      </c>
      <c r="D63" s="45">
        <v>0.34</v>
      </c>
    </row>
    <row r="64" spans="1:4" x14ac:dyDescent="0.25">
      <c r="A64" s="43">
        <v>53</v>
      </c>
      <c r="B64" s="45">
        <v>19.59</v>
      </c>
      <c r="C64" s="45">
        <v>2.1800000000000002</v>
      </c>
      <c r="D64" s="45">
        <v>0.34</v>
      </c>
    </row>
    <row r="65" spans="1:4" x14ac:dyDescent="0.25">
      <c r="A65" s="43">
        <v>54</v>
      </c>
      <c r="B65" s="45">
        <v>19.45</v>
      </c>
      <c r="C65" s="45">
        <v>2.14</v>
      </c>
      <c r="D65" s="45">
        <v>0.34</v>
      </c>
    </row>
    <row r="66" spans="1:4" x14ac:dyDescent="0.25">
      <c r="A66" s="43">
        <v>55</v>
      </c>
      <c r="B66" s="45">
        <v>19.32</v>
      </c>
      <c r="C66" s="45">
        <v>2.11</v>
      </c>
      <c r="D66" s="45">
        <v>0.34</v>
      </c>
    </row>
    <row r="67" spans="1:4" x14ac:dyDescent="0.25">
      <c r="A67" s="43">
        <v>56</v>
      </c>
      <c r="B67" s="45">
        <v>19.21</v>
      </c>
      <c r="C67" s="45">
        <v>2.08</v>
      </c>
      <c r="D67" s="45">
        <v>0.33</v>
      </c>
    </row>
    <row r="68" spans="1:4" x14ac:dyDescent="0.25">
      <c r="A68" s="43">
        <v>57</v>
      </c>
      <c r="B68" s="45">
        <v>19.100000000000001</v>
      </c>
      <c r="C68" s="45">
        <v>2.04</v>
      </c>
      <c r="D68" s="45">
        <v>0.33</v>
      </c>
    </row>
    <row r="69" spans="1:4" x14ac:dyDescent="0.25">
      <c r="A69" s="43">
        <v>58</v>
      </c>
      <c r="B69" s="45">
        <v>18.989999999999998</v>
      </c>
      <c r="C69" s="45">
        <v>2</v>
      </c>
      <c r="D69" s="45">
        <v>0.33</v>
      </c>
    </row>
    <row r="70" spans="1:4" x14ac:dyDescent="0.25">
      <c r="A70" s="43">
        <v>59</v>
      </c>
      <c r="B70" s="45">
        <v>18.89</v>
      </c>
      <c r="C70" s="45">
        <v>1.97</v>
      </c>
      <c r="D70" s="45">
        <v>0.33</v>
      </c>
    </row>
  </sheetData>
  <sheetProtection algorithmName="SHA-512" hashValue="g+2EcCn5emyX0y6w7cBuiPmncykjChTaaNFkjGXrPkSoT4nR/ZtUjB0ec31lKXQ1ylW/Ke+RqrZ6dKA1s5aLQw==" saltValue="hiRHjfQLVfqpJlzi75H9pA==" spinCount="100000" sheet="1" objects="1" scenarios="1"/>
  <conditionalFormatting sqref="A6:A21">
    <cfRule type="expression" dxfId="1067" priority="1" stopIfTrue="1">
      <formula>MOD(ROW(),2)=0</formula>
    </cfRule>
    <cfRule type="expression" dxfId="1066" priority="2" stopIfTrue="1">
      <formula>MOD(ROW(),2)&lt;&gt;0</formula>
    </cfRule>
  </conditionalFormatting>
  <conditionalFormatting sqref="B6:D21">
    <cfRule type="expression" dxfId="1065" priority="3" stopIfTrue="1">
      <formula>MOD(ROW(),2)=0</formula>
    </cfRule>
    <cfRule type="expression" dxfId="1064" priority="4" stopIfTrue="1">
      <formula>MOD(ROW(),2)&lt;&gt;0</formula>
    </cfRule>
  </conditionalFormatting>
  <conditionalFormatting sqref="A26:A70">
    <cfRule type="expression" dxfId="1063" priority="5" stopIfTrue="1">
      <formula>MOD(ROW(),2)=0</formula>
    </cfRule>
    <cfRule type="expression" dxfId="1062" priority="6" stopIfTrue="1">
      <formula>MOD(ROW(),2)&lt;&gt;0</formula>
    </cfRule>
  </conditionalFormatting>
  <conditionalFormatting sqref="B26:D70">
    <cfRule type="expression" dxfId="1061" priority="7" stopIfTrue="1">
      <formula>MOD(ROW(),2)=0</formula>
    </cfRule>
    <cfRule type="expression" dxfId="1060" priority="8" stopIfTrue="1">
      <formula>MOD(ROW(),2)&lt;&gt;0</formula>
    </cfRule>
  </conditionalFormatting>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D9AC2-F4FB-401A-9EF6-A028570FA5BE}">
  <sheetPr codeName="Sheet23"/>
  <dimension ref="A1:D31"/>
  <sheetViews>
    <sheetView showGridLines="0" workbookViewId="0">
      <selection activeCell="A6" sqref="A6"/>
    </sheetView>
  </sheetViews>
  <sheetFormatPr defaultRowHeight="12.5" x14ac:dyDescent="0.25"/>
  <cols>
    <col min="1" max="1" width="31.54296875" customWidth="1"/>
    <col min="2" max="4" width="22.54296875" customWidth="1"/>
  </cols>
  <sheetData>
    <row r="1" spans="1:4" s="1" customFormat="1" ht="20" x14ac:dyDescent="0.4">
      <c r="A1" s="2" t="s">
        <v>0</v>
      </c>
    </row>
    <row r="2" spans="1:4" s="1" customFormat="1" ht="15.5" x14ac:dyDescent="0.35">
      <c r="A2" s="30" t="s">
        <v>1</v>
      </c>
      <c r="B2" s="3" t="str">
        <f>wb_title</f>
        <v>NHS_S - Consolidated Factor Spreadsheet</v>
      </c>
    </row>
    <row r="3" spans="1:4" s="1" customFormat="1" ht="15.5" x14ac:dyDescent="0.35">
      <c r="A3" s="30" t="s">
        <v>2</v>
      </c>
      <c r="B3" s="3" t="str">
        <f>TABLE_FACTOR_TYPE_1 &amp; " - x-" &amp; TABLE_SERIES_NUMBER_1</f>
        <v>TV in (non club) - x-216</v>
      </c>
    </row>
    <row r="6" spans="1:4" x14ac:dyDescent="0.25">
      <c r="A6" s="40" t="s">
        <v>535</v>
      </c>
      <c r="B6" s="46" t="s">
        <v>536</v>
      </c>
      <c r="C6" s="46"/>
      <c r="D6" s="46"/>
    </row>
    <row r="7" spans="1:4" x14ac:dyDescent="0.25">
      <c r="A7" s="40" t="s">
        <v>537</v>
      </c>
      <c r="B7" s="46" t="s">
        <v>31</v>
      </c>
      <c r="C7" s="46"/>
      <c r="D7" s="46"/>
    </row>
    <row r="8" spans="1:4" x14ac:dyDescent="0.25">
      <c r="A8" s="40" t="s">
        <v>141</v>
      </c>
      <c r="B8" s="46" t="s">
        <v>185</v>
      </c>
      <c r="C8" s="46"/>
      <c r="D8" s="46"/>
    </row>
    <row r="9" spans="1:4" x14ac:dyDescent="0.25">
      <c r="A9" s="40" t="s">
        <v>142</v>
      </c>
      <c r="B9" s="46" t="s">
        <v>204</v>
      </c>
      <c r="C9" s="46"/>
      <c r="D9" s="46"/>
    </row>
    <row r="10" spans="1:4" ht="37.5" x14ac:dyDescent="0.25">
      <c r="A10" s="40" t="s">
        <v>6</v>
      </c>
      <c r="B10" s="46" t="s">
        <v>212</v>
      </c>
      <c r="C10" s="46"/>
      <c r="D10" s="46"/>
    </row>
    <row r="11" spans="1:4" x14ac:dyDescent="0.25">
      <c r="A11" s="40" t="s">
        <v>143</v>
      </c>
      <c r="B11" s="46" t="s">
        <v>176</v>
      </c>
      <c r="C11" s="46"/>
      <c r="D11" s="46"/>
    </row>
    <row r="12" spans="1:4" x14ac:dyDescent="0.25">
      <c r="A12" s="40" t="s">
        <v>144</v>
      </c>
      <c r="B12" s="46" t="s">
        <v>206</v>
      </c>
      <c r="C12" s="46"/>
      <c r="D12" s="46"/>
    </row>
    <row r="13" spans="1:4" x14ac:dyDescent="0.25">
      <c r="A13" s="40" t="s">
        <v>538</v>
      </c>
      <c r="B13" s="46">
        <v>2</v>
      </c>
      <c r="C13" s="46"/>
      <c r="D13" s="46"/>
    </row>
    <row r="14" spans="1:4" x14ac:dyDescent="0.25">
      <c r="A14" s="40" t="s">
        <v>146</v>
      </c>
      <c r="B14" s="46">
        <v>216</v>
      </c>
      <c r="C14" s="46"/>
      <c r="D14" s="46"/>
    </row>
    <row r="15" spans="1:4" x14ac:dyDescent="0.25">
      <c r="A15" s="40" t="s">
        <v>539</v>
      </c>
      <c r="B15" s="46" t="s">
        <v>213</v>
      </c>
      <c r="C15" s="46"/>
      <c r="D15" s="46"/>
    </row>
    <row r="16" spans="1:4" x14ac:dyDescent="0.25">
      <c r="A16" s="40" t="s">
        <v>148</v>
      </c>
      <c r="B16" s="46" t="s">
        <v>214</v>
      </c>
      <c r="C16" s="46"/>
      <c r="D16" s="46"/>
    </row>
    <row r="17" spans="1:4" x14ac:dyDescent="0.25">
      <c r="A17" s="41" t="s">
        <v>540</v>
      </c>
      <c r="B17" s="46"/>
      <c r="C17" s="46"/>
      <c r="D17" s="46"/>
    </row>
    <row r="18" spans="1:4" x14ac:dyDescent="0.25">
      <c r="A18" s="40" t="s">
        <v>150</v>
      </c>
      <c r="B18" s="48">
        <v>45138</v>
      </c>
      <c r="C18" s="48"/>
      <c r="D18" s="48"/>
    </row>
    <row r="19" spans="1:4" x14ac:dyDescent="0.25">
      <c r="A19" s="40" t="s">
        <v>151</v>
      </c>
      <c r="B19" s="48">
        <v>45014</v>
      </c>
      <c r="C19" s="48"/>
      <c r="D19" s="48"/>
    </row>
    <row r="20" spans="1:4" x14ac:dyDescent="0.25">
      <c r="A20" s="40" t="s">
        <v>152</v>
      </c>
      <c r="B20" s="46" t="s">
        <v>160</v>
      </c>
      <c r="C20" s="46"/>
      <c r="D20" s="46"/>
    </row>
    <row r="21" spans="1:4" x14ac:dyDescent="0.25">
      <c r="A21" s="40" t="s">
        <v>541</v>
      </c>
      <c r="B21" s="46" t="s">
        <v>76</v>
      </c>
      <c r="C21" s="46"/>
      <c r="D21" s="46"/>
    </row>
    <row r="23" spans="1:4" x14ac:dyDescent="0.25">
      <c r="A23" s="23" t="str">
        <f>HYPERLINK("#'Factor List'!A1", "Back to Factor List")</f>
        <v>Back to Factor List</v>
      </c>
      <c r="B23" s="23" t="str">
        <f>HYPERLINK("#'Assumptions'!A1", "Assumptions")</f>
        <v>Assumptions</v>
      </c>
    </row>
    <row r="26" spans="1:4" s="55" customFormat="1" ht="26" x14ac:dyDescent="0.25">
      <c r="A26" s="54" t="s">
        <v>263</v>
      </c>
      <c r="B26" s="54" t="s">
        <v>558</v>
      </c>
      <c r="C26" s="54" t="s">
        <v>559</v>
      </c>
      <c r="D26" s="54" t="s">
        <v>560</v>
      </c>
    </row>
    <row r="27" spans="1:4" x14ac:dyDescent="0.25">
      <c r="A27" s="43">
        <v>60</v>
      </c>
      <c r="B27" s="45">
        <v>18.84</v>
      </c>
      <c r="C27" s="45">
        <v>1.93</v>
      </c>
      <c r="D27" s="45">
        <v>0.33</v>
      </c>
    </row>
    <row r="28" spans="1:4" x14ac:dyDescent="0.25">
      <c r="A28" s="43">
        <v>61</v>
      </c>
      <c r="B28" s="45">
        <v>18.82</v>
      </c>
      <c r="C28" s="45">
        <v>1.9</v>
      </c>
      <c r="D28" s="45">
        <v>0.33</v>
      </c>
    </row>
    <row r="29" spans="1:4" x14ac:dyDescent="0.25">
      <c r="A29" s="43">
        <v>62</v>
      </c>
      <c r="B29" s="45">
        <v>18.82</v>
      </c>
      <c r="C29" s="45">
        <v>1.86</v>
      </c>
      <c r="D29" s="45">
        <v>0.33</v>
      </c>
    </row>
    <row r="30" spans="1:4" x14ac:dyDescent="0.25">
      <c r="A30" s="43">
        <v>63</v>
      </c>
      <c r="B30" s="45">
        <v>18.82</v>
      </c>
      <c r="C30" s="45">
        <v>1.83</v>
      </c>
      <c r="D30" s="45">
        <v>0.33</v>
      </c>
    </row>
    <row r="31" spans="1:4" x14ac:dyDescent="0.25">
      <c r="A31" s="43">
        <v>64</v>
      </c>
      <c r="B31" s="45">
        <v>18.829999999999998</v>
      </c>
      <c r="C31" s="45">
        <v>1.79</v>
      </c>
      <c r="D31" s="45">
        <v>0.32</v>
      </c>
    </row>
  </sheetData>
  <sheetProtection algorithmName="SHA-512" hashValue="obVha414Stj7MNJq1XTK/t5wl1sROsP87EN9d+2Ei3zJZVYszwYV7nXnMRCV/tCpjlJ0lb5kC+QjfoPQGJUkkg==" saltValue="f2cIqEhPC3iAMnZrNL9dlw==" spinCount="100000" sheet="1" objects="1" scenarios="1"/>
  <conditionalFormatting sqref="A6:A21">
    <cfRule type="expression" dxfId="1057" priority="1" stopIfTrue="1">
      <formula>MOD(ROW(),2)=0</formula>
    </cfRule>
    <cfRule type="expression" dxfId="1056" priority="2" stopIfTrue="1">
      <formula>MOD(ROW(),2)&lt;&gt;0</formula>
    </cfRule>
  </conditionalFormatting>
  <conditionalFormatting sqref="B6:D21">
    <cfRule type="expression" dxfId="1055" priority="3" stopIfTrue="1">
      <formula>MOD(ROW(),2)=0</formula>
    </cfRule>
    <cfRule type="expression" dxfId="1054" priority="4" stopIfTrue="1">
      <formula>MOD(ROW(),2)&lt;&gt;0</formula>
    </cfRule>
  </conditionalFormatting>
  <conditionalFormatting sqref="A26:A31">
    <cfRule type="expression" dxfId="1053" priority="5" stopIfTrue="1">
      <formula>MOD(ROW(),2)=0</formula>
    </cfRule>
    <cfRule type="expression" dxfId="1052" priority="6" stopIfTrue="1">
      <formula>MOD(ROW(),2)&lt;&gt;0</formula>
    </cfRule>
  </conditionalFormatting>
  <conditionalFormatting sqref="B26:D31">
    <cfRule type="expression" dxfId="1051" priority="7" stopIfTrue="1">
      <formula>MOD(ROW(),2)=0</formula>
    </cfRule>
    <cfRule type="expression" dxfId="1050" priority="8" stopIfTrue="1">
      <formula>MOD(ROW(),2)&lt;&gt;0</formula>
    </cfRule>
  </conditionalFormatting>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817EE-DA7E-44A2-97F9-A5E83F7B2563}">
  <sheetPr codeName="Sheet24"/>
  <dimension ref="A1:B78"/>
  <sheetViews>
    <sheetView showGridLines="0" workbookViewId="0">
      <selection activeCell="A6" sqref="A6"/>
    </sheetView>
  </sheetViews>
  <sheetFormatPr defaultRowHeight="12.5" x14ac:dyDescent="0.25"/>
  <cols>
    <col min="1" max="1" width="31.54296875" customWidth="1"/>
    <col min="2" max="2" width="40.7265625" customWidth="1"/>
  </cols>
  <sheetData>
    <row r="1" spans="1:2" s="1" customFormat="1" ht="20" x14ac:dyDescent="0.4">
      <c r="A1" s="2" t="s">
        <v>0</v>
      </c>
    </row>
    <row r="2" spans="1:2" s="1" customFormat="1" ht="15.5" x14ac:dyDescent="0.35">
      <c r="A2" s="30" t="s">
        <v>1</v>
      </c>
      <c r="B2" s="3" t="str">
        <f>wb_title</f>
        <v>NHS_S - Consolidated Factor Spreadsheet</v>
      </c>
    </row>
    <row r="3" spans="1:2" s="1" customFormat="1" ht="15.5" x14ac:dyDescent="0.35">
      <c r="A3" s="30" t="s">
        <v>2</v>
      </c>
      <c r="B3" s="3" t="str">
        <f>TABLE_FACTOR_TYPE_1 &amp; " - x-" &amp; TABLE_SERIES_NUMBER_1</f>
        <v>TV in (non club) - x-217</v>
      </c>
    </row>
    <row r="6" spans="1:2" x14ac:dyDescent="0.25">
      <c r="A6" s="40" t="s">
        <v>535</v>
      </c>
      <c r="B6" s="46" t="s">
        <v>536</v>
      </c>
    </row>
    <row r="7" spans="1:2" x14ac:dyDescent="0.25">
      <c r="A7" s="40" t="s">
        <v>537</v>
      </c>
      <c r="B7" s="46" t="s">
        <v>31</v>
      </c>
    </row>
    <row r="8" spans="1:2" x14ac:dyDescent="0.25">
      <c r="A8" s="40" t="s">
        <v>141</v>
      </c>
      <c r="B8" s="46">
        <v>2015</v>
      </c>
    </row>
    <row r="9" spans="1:2" x14ac:dyDescent="0.25">
      <c r="A9" s="40" t="s">
        <v>142</v>
      </c>
      <c r="B9" s="46" t="s">
        <v>204</v>
      </c>
    </row>
    <row r="10" spans="1:2" ht="25" x14ac:dyDescent="0.25">
      <c r="A10" s="40" t="s">
        <v>6</v>
      </c>
      <c r="B10" s="46" t="s">
        <v>215</v>
      </c>
    </row>
    <row r="11" spans="1:2" x14ac:dyDescent="0.25">
      <c r="A11" s="40" t="s">
        <v>143</v>
      </c>
      <c r="B11" s="46" t="s">
        <v>201</v>
      </c>
    </row>
    <row r="12" spans="1:2" x14ac:dyDescent="0.25">
      <c r="A12" s="40" t="s">
        <v>144</v>
      </c>
      <c r="B12" s="46" t="s">
        <v>216</v>
      </c>
    </row>
    <row r="13" spans="1:2" x14ac:dyDescent="0.25">
      <c r="A13" s="40" t="s">
        <v>538</v>
      </c>
      <c r="B13" s="46">
        <v>0</v>
      </c>
    </row>
    <row r="14" spans="1:2" x14ac:dyDescent="0.25">
      <c r="A14" s="40" t="s">
        <v>146</v>
      </c>
      <c r="B14" s="46">
        <v>217</v>
      </c>
    </row>
    <row r="15" spans="1:2" x14ac:dyDescent="0.25">
      <c r="A15" s="40" t="s">
        <v>539</v>
      </c>
      <c r="B15" s="46" t="s">
        <v>217</v>
      </c>
    </row>
    <row r="16" spans="1:2" x14ac:dyDescent="0.25">
      <c r="A16" s="40" t="s">
        <v>148</v>
      </c>
      <c r="B16" s="46" t="s">
        <v>218</v>
      </c>
    </row>
    <row r="17" spans="1:2" x14ac:dyDescent="0.25">
      <c r="A17" s="41" t="s">
        <v>540</v>
      </c>
      <c r="B17" s="46"/>
    </row>
    <row r="18" spans="1:2" ht="37.5" x14ac:dyDescent="0.25">
      <c r="A18" s="40" t="s">
        <v>150</v>
      </c>
      <c r="B18" s="46" t="s">
        <v>219</v>
      </c>
    </row>
    <row r="19" spans="1:2" x14ac:dyDescent="0.25">
      <c r="A19" s="40" t="s">
        <v>151</v>
      </c>
      <c r="B19" s="48">
        <v>45014</v>
      </c>
    </row>
    <row r="20" spans="1:2" x14ac:dyDescent="0.25">
      <c r="A20" s="40" t="s">
        <v>152</v>
      </c>
      <c r="B20" s="46" t="s">
        <v>160</v>
      </c>
    </row>
    <row r="21" spans="1:2" x14ac:dyDescent="0.25">
      <c r="A21" s="40" t="s">
        <v>541</v>
      </c>
      <c r="B21" s="46" t="s">
        <v>76</v>
      </c>
    </row>
    <row r="23" spans="1:2" x14ac:dyDescent="0.25">
      <c r="A23" s="23" t="str">
        <f>HYPERLINK("#'Factor List'!A1", "Back to Factor List")</f>
        <v>Back to Factor List</v>
      </c>
      <c r="B23" s="23" t="str">
        <f>HYPERLINK("#'Assumptions'!A1", "Assumptions")</f>
        <v>Assumptions</v>
      </c>
    </row>
    <row r="26" spans="1:2" s="55" customFormat="1" ht="13" x14ac:dyDescent="0.25">
      <c r="A26" s="54" t="s">
        <v>263</v>
      </c>
      <c r="B26" s="54" t="s">
        <v>561</v>
      </c>
    </row>
    <row r="27" spans="1:2" x14ac:dyDescent="0.25">
      <c r="A27" s="43">
        <v>17</v>
      </c>
      <c r="B27" s="45">
        <v>17.440000000000001</v>
      </c>
    </row>
    <row r="28" spans="1:2" x14ac:dyDescent="0.25">
      <c r="A28" s="43">
        <v>18</v>
      </c>
      <c r="B28" s="45">
        <v>17.47</v>
      </c>
    </row>
    <row r="29" spans="1:2" x14ac:dyDescent="0.25">
      <c r="A29" s="43">
        <v>19</v>
      </c>
      <c r="B29" s="45">
        <v>17.489999999999998</v>
      </c>
    </row>
    <row r="30" spans="1:2" x14ac:dyDescent="0.25">
      <c r="A30" s="43">
        <v>20</v>
      </c>
      <c r="B30" s="45">
        <v>17.48</v>
      </c>
    </row>
    <row r="31" spans="1:2" x14ac:dyDescent="0.25">
      <c r="A31" s="43">
        <v>21</v>
      </c>
      <c r="B31" s="45">
        <v>17.48</v>
      </c>
    </row>
    <row r="32" spans="1:2" x14ac:dyDescent="0.25">
      <c r="A32" s="43">
        <v>22</v>
      </c>
      <c r="B32" s="45">
        <v>17.48</v>
      </c>
    </row>
    <row r="33" spans="1:2" x14ac:dyDescent="0.25">
      <c r="A33" s="43">
        <v>23</v>
      </c>
      <c r="B33" s="45">
        <v>17.47</v>
      </c>
    </row>
    <row r="34" spans="1:2" x14ac:dyDescent="0.25">
      <c r="A34" s="43">
        <v>24</v>
      </c>
      <c r="B34" s="45">
        <v>17.47</v>
      </c>
    </row>
    <row r="35" spans="1:2" x14ac:dyDescent="0.25">
      <c r="A35" s="43">
        <v>25</v>
      </c>
      <c r="B35" s="45">
        <v>17.46</v>
      </c>
    </row>
    <row r="36" spans="1:2" x14ac:dyDescent="0.25">
      <c r="A36" s="43">
        <v>26</v>
      </c>
      <c r="B36" s="45">
        <v>17.46</v>
      </c>
    </row>
    <row r="37" spans="1:2" x14ac:dyDescent="0.25">
      <c r="A37" s="43">
        <v>27</v>
      </c>
      <c r="B37" s="45">
        <v>17.45</v>
      </c>
    </row>
    <row r="38" spans="1:2" x14ac:dyDescent="0.25">
      <c r="A38" s="43">
        <v>28</v>
      </c>
      <c r="B38" s="45">
        <v>17.45</v>
      </c>
    </row>
    <row r="39" spans="1:2" x14ac:dyDescent="0.25">
      <c r="A39" s="43">
        <v>29</v>
      </c>
      <c r="B39" s="45">
        <v>17.440000000000001</v>
      </c>
    </row>
    <row r="40" spans="1:2" x14ac:dyDescent="0.25">
      <c r="A40" s="43">
        <v>30</v>
      </c>
      <c r="B40" s="45">
        <v>17.43</v>
      </c>
    </row>
    <row r="41" spans="1:2" x14ac:dyDescent="0.25">
      <c r="A41" s="43">
        <v>31</v>
      </c>
      <c r="B41" s="45">
        <v>17.43</v>
      </c>
    </row>
    <row r="42" spans="1:2" x14ac:dyDescent="0.25">
      <c r="A42" s="43">
        <v>32</v>
      </c>
      <c r="B42" s="45">
        <v>17.420000000000002</v>
      </c>
    </row>
    <row r="43" spans="1:2" x14ac:dyDescent="0.25">
      <c r="A43" s="43">
        <v>33</v>
      </c>
      <c r="B43" s="45">
        <v>17.41</v>
      </c>
    </row>
    <row r="44" spans="1:2" x14ac:dyDescent="0.25">
      <c r="A44" s="43">
        <v>34</v>
      </c>
      <c r="B44" s="45">
        <v>17.399999999999999</v>
      </c>
    </row>
    <row r="45" spans="1:2" x14ac:dyDescent="0.25">
      <c r="A45" s="43">
        <v>35</v>
      </c>
      <c r="B45" s="45">
        <v>17.399999999999999</v>
      </c>
    </row>
    <row r="46" spans="1:2" x14ac:dyDescent="0.25">
      <c r="A46" s="43">
        <v>36</v>
      </c>
      <c r="B46" s="45">
        <v>17.39</v>
      </c>
    </row>
    <row r="47" spans="1:2" x14ac:dyDescent="0.25">
      <c r="A47" s="43">
        <v>37</v>
      </c>
      <c r="B47" s="45">
        <v>17.38</v>
      </c>
    </row>
    <row r="48" spans="1:2" x14ac:dyDescent="0.25">
      <c r="A48" s="43">
        <v>38</v>
      </c>
      <c r="B48" s="45">
        <v>17.37</v>
      </c>
    </row>
    <row r="49" spans="1:2" x14ac:dyDescent="0.25">
      <c r="A49" s="43">
        <v>39</v>
      </c>
      <c r="B49" s="45">
        <v>17.36</v>
      </c>
    </row>
    <row r="50" spans="1:2" x14ac:dyDescent="0.25">
      <c r="A50" s="43">
        <v>40</v>
      </c>
      <c r="B50" s="45">
        <v>17.350000000000001</v>
      </c>
    </row>
    <row r="51" spans="1:2" x14ac:dyDescent="0.25">
      <c r="A51" s="43">
        <v>41</v>
      </c>
      <c r="B51" s="45">
        <v>17.34</v>
      </c>
    </row>
    <row r="52" spans="1:2" x14ac:dyDescent="0.25">
      <c r="A52" s="43">
        <v>42</v>
      </c>
      <c r="B52" s="45">
        <v>17.329999999999998</v>
      </c>
    </row>
    <row r="53" spans="1:2" x14ac:dyDescent="0.25">
      <c r="A53" s="43">
        <v>43</v>
      </c>
      <c r="B53" s="45">
        <v>17.32</v>
      </c>
    </row>
    <row r="54" spans="1:2" x14ac:dyDescent="0.25">
      <c r="A54" s="43">
        <v>44</v>
      </c>
      <c r="B54" s="45">
        <v>17.309999999999999</v>
      </c>
    </row>
    <row r="55" spans="1:2" x14ac:dyDescent="0.25">
      <c r="A55" s="43">
        <v>45</v>
      </c>
      <c r="B55" s="45">
        <v>17.3</v>
      </c>
    </row>
    <row r="56" spans="1:2" x14ac:dyDescent="0.25">
      <c r="A56" s="43">
        <v>46</v>
      </c>
      <c r="B56" s="45">
        <v>17.440000000000001</v>
      </c>
    </row>
    <row r="57" spans="1:2" x14ac:dyDescent="0.25">
      <c r="A57" s="43">
        <v>47</v>
      </c>
      <c r="B57" s="45">
        <v>17.59</v>
      </c>
    </row>
    <row r="58" spans="1:2" x14ac:dyDescent="0.25">
      <c r="A58" s="43">
        <v>48</v>
      </c>
      <c r="B58" s="45">
        <v>17.73</v>
      </c>
    </row>
    <row r="59" spans="1:2" x14ac:dyDescent="0.25">
      <c r="A59" s="43">
        <v>49</v>
      </c>
      <c r="B59" s="45">
        <v>17.87</v>
      </c>
    </row>
    <row r="60" spans="1:2" x14ac:dyDescent="0.25">
      <c r="A60" s="43">
        <v>50</v>
      </c>
      <c r="B60" s="45">
        <v>17.87</v>
      </c>
    </row>
    <row r="61" spans="1:2" x14ac:dyDescent="0.25">
      <c r="A61" s="43">
        <v>51</v>
      </c>
      <c r="B61" s="45">
        <v>17.86</v>
      </c>
    </row>
    <row r="62" spans="1:2" x14ac:dyDescent="0.25">
      <c r="A62" s="43">
        <v>52</v>
      </c>
      <c r="B62" s="45">
        <v>17.850000000000001</v>
      </c>
    </row>
    <row r="63" spans="1:2" x14ac:dyDescent="0.25">
      <c r="A63" s="43">
        <v>53</v>
      </c>
      <c r="B63" s="45">
        <v>17.850000000000001</v>
      </c>
    </row>
    <row r="64" spans="1:2" x14ac:dyDescent="0.25">
      <c r="A64" s="43">
        <v>54</v>
      </c>
      <c r="B64" s="45">
        <v>17.84</v>
      </c>
    </row>
    <row r="65" spans="1:2" x14ac:dyDescent="0.25">
      <c r="A65" s="43">
        <v>55</v>
      </c>
      <c r="B65" s="45">
        <v>17.84</v>
      </c>
    </row>
    <row r="66" spans="1:2" x14ac:dyDescent="0.25">
      <c r="A66" s="43">
        <v>56</v>
      </c>
      <c r="B66" s="45">
        <v>17.829999999999998</v>
      </c>
    </row>
    <row r="67" spans="1:2" x14ac:dyDescent="0.25">
      <c r="A67" s="43">
        <v>57</v>
      </c>
      <c r="B67" s="45">
        <v>17.829999999999998</v>
      </c>
    </row>
    <row r="68" spans="1:2" x14ac:dyDescent="0.25">
      <c r="A68" s="43">
        <v>58</v>
      </c>
      <c r="B68" s="45">
        <v>17.829999999999998</v>
      </c>
    </row>
    <row r="69" spans="1:2" x14ac:dyDescent="0.25">
      <c r="A69" s="43">
        <v>59</v>
      </c>
      <c r="B69" s="45">
        <v>17.84</v>
      </c>
    </row>
    <row r="70" spans="1:2" x14ac:dyDescent="0.25">
      <c r="A70" s="43">
        <v>60</v>
      </c>
      <c r="B70" s="45">
        <v>17.850000000000001</v>
      </c>
    </row>
    <row r="71" spans="1:2" x14ac:dyDescent="0.25">
      <c r="A71" s="43">
        <v>61</v>
      </c>
      <c r="B71" s="45">
        <v>17.86</v>
      </c>
    </row>
    <row r="72" spans="1:2" x14ac:dyDescent="0.25">
      <c r="A72" s="43">
        <v>62</v>
      </c>
      <c r="B72" s="45">
        <v>17.88</v>
      </c>
    </row>
    <row r="73" spans="1:2" x14ac:dyDescent="0.25">
      <c r="A73" s="43">
        <v>63</v>
      </c>
      <c r="B73" s="45">
        <v>18.079999999999998</v>
      </c>
    </row>
    <row r="74" spans="1:2" x14ac:dyDescent="0.25">
      <c r="A74" s="43">
        <v>64</v>
      </c>
      <c r="B74" s="45">
        <v>18.29</v>
      </c>
    </row>
    <row r="75" spans="1:2" x14ac:dyDescent="0.25">
      <c r="A75" s="43">
        <v>65</v>
      </c>
      <c r="B75" s="45">
        <v>18.52</v>
      </c>
    </row>
    <row r="76" spans="1:2" x14ac:dyDescent="0.25">
      <c r="A76" s="43">
        <v>66</v>
      </c>
      <c r="B76" s="45">
        <v>18.399999999999999</v>
      </c>
    </row>
    <row r="77" spans="1:2" x14ac:dyDescent="0.25">
      <c r="A77" s="43">
        <v>67</v>
      </c>
      <c r="B77" s="45">
        <v>17.75</v>
      </c>
    </row>
    <row r="78" spans="1:2" x14ac:dyDescent="0.25">
      <c r="A78" s="43">
        <v>68</v>
      </c>
      <c r="B78" s="45">
        <v>17.100000000000001</v>
      </c>
    </row>
  </sheetData>
  <sheetProtection algorithmName="SHA-512" hashValue="gNzxz8SQu5DSQblAjet8yUd2yO5cYXbvkAGouUfXbl/CgwzM8TZ097/j0S8FdHMEUJrwPDxBj/ERknFsNZz+2Q==" saltValue="0QSVig5ckSeZdLr4N7ILCA==" spinCount="100000" sheet="1" objects="1" scenarios="1"/>
  <conditionalFormatting sqref="A6:A21">
    <cfRule type="expression" dxfId="1047" priority="1" stopIfTrue="1">
      <formula>MOD(ROW(),2)=0</formula>
    </cfRule>
    <cfRule type="expression" dxfId="1046" priority="2" stopIfTrue="1">
      <formula>MOD(ROW(),2)&lt;&gt;0</formula>
    </cfRule>
  </conditionalFormatting>
  <conditionalFormatting sqref="B6:B21">
    <cfRule type="expression" dxfId="1045" priority="3" stopIfTrue="1">
      <formula>MOD(ROW(),2)=0</formula>
    </cfRule>
    <cfRule type="expression" dxfId="1044" priority="4" stopIfTrue="1">
      <formula>MOD(ROW(),2)&lt;&gt;0</formula>
    </cfRule>
  </conditionalFormatting>
  <conditionalFormatting sqref="A26:A78">
    <cfRule type="expression" dxfId="1043" priority="5" stopIfTrue="1">
      <formula>MOD(ROW(),2)=0</formula>
    </cfRule>
    <cfRule type="expression" dxfId="1042" priority="6" stopIfTrue="1">
      <formula>MOD(ROW(),2)&lt;&gt;0</formula>
    </cfRule>
  </conditionalFormatting>
  <conditionalFormatting sqref="B26:B78">
    <cfRule type="expression" dxfId="1041" priority="7" stopIfTrue="1">
      <formula>MOD(ROW(),2)=0</formula>
    </cfRule>
    <cfRule type="expression" dxfId="1040" priority="8" stopIfTrue="1">
      <formula>MOD(ROW(),2)&lt;&gt;0</formula>
    </cfRule>
  </conditionalFormatting>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C54E0-815E-4BF4-B01B-748B6A988F8A}">
  <sheetPr codeName="Sheet25"/>
  <dimension ref="A1:B30"/>
  <sheetViews>
    <sheetView showGridLines="0" workbookViewId="0">
      <selection activeCell="A6" sqref="A6"/>
    </sheetView>
  </sheetViews>
  <sheetFormatPr defaultRowHeight="12.5" x14ac:dyDescent="0.25"/>
  <cols>
    <col min="1" max="1" width="31.7265625" customWidth="1"/>
    <col min="2" max="2" width="40.7265625" customWidth="1"/>
  </cols>
  <sheetData>
    <row r="1" spans="1:2" s="1" customFormat="1" ht="20" x14ac:dyDescent="0.4">
      <c r="A1" s="2" t="s">
        <v>0</v>
      </c>
    </row>
    <row r="2" spans="1:2" s="1" customFormat="1" ht="15.5" x14ac:dyDescent="0.35">
      <c r="A2" s="30" t="s">
        <v>1</v>
      </c>
      <c r="B2" s="3" t="str">
        <f>wb_title</f>
        <v>NHS_S - Consolidated Factor Spreadsheet</v>
      </c>
    </row>
    <row r="3" spans="1:2" s="1" customFormat="1" ht="15.5" x14ac:dyDescent="0.35">
      <c r="A3" s="30" t="s">
        <v>2</v>
      </c>
      <c r="B3" s="3" t="str">
        <f>TABLE_FACTOR_TYPE_1 &amp; " - x-" &amp; TABLE_SERIES_NUMBER_1</f>
        <v>TV In (non-club) - x-218</v>
      </c>
    </row>
    <row r="6" spans="1:2" x14ac:dyDescent="0.25">
      <c r="A6" s="40" t="s">
        <v>535</v>
      </c>
      <c r="B6" s="46" t="s">
        <v>536</v>
      </c>
    </row>
    <row r="7" spans="1:2" x14ac:dyDescent="0.25">
      <c r="A7" s="40" t="s">
        <v>537</v>
      </c>
      <c r="B7" s="46" t="s">
        <v>31</v>
      </c>
    </row>
    <row r="8" spans="1:2" x14ac:dyDescent="0.25">
      <c r="A8" s="40" t="s">
        <v>141</v>
      </c>
      <c r="B8" s="46">
        <v>2015</v>
      </c>
    </row>
    <row r="9" spans="1:2" x14ac:dyDescent="0.25">
      <c r="A9" s="40" t="s">
        <v>142</v>
      </c>
      <c r="B9" s="46" t="s">
        <v>220</v>
      </c>
    </row>
    <row r="10" spans="1:2" x14ac:dyDescent="0.25">
      <c r="A10" s="40" t="s">
        <v>6</v>
      </c>
      <c r="B10" s="46" t="s">
        <v>221</v>
      </c>
    </row>
    <row r="11" spans="1:2" x14ac:dyDescent="0.25">
      <c r="A11" s="40" t="s">
        <v>143</v>
      </c>
      <c r="B11" s="46" t="s">
        <v>201</v>
      </c>
    </row>
    <row r="12" spans="1:2" ht="25" x14ac:dyDescent="0.25">
      <c r="A12" s="40" t="s">
        <v>144</v>
      </c>
      <c r="B12" s="46" t="s">
        <v>206</v>
      </c>
    </row>
    <row r="13" spans="1:2" x14ac:dyDescent="0.25">
      <c r="A13" s="40" t="s">
        <v>538</v>
      </c>
      <c r="B13" s="46">
        <v>0</v>
      </c>
    </row>
    <row r="14" spans="1:2" x14ac:dyDescent="0.25">
      <c r="A14" s="40" t="s">
        <v>146</v>
      </c>
      <c r="B14" s="46">
        <v>218</v>
      </c>
    </row>
    <row r="15" spans="1:2" x14ac:dyDescent="0.25">
      <c r="A15" s="40" t="s">
        <v>539</v>
      </c>
      <c r="B15" s="46" t="s">
        <v>222</v>
      </c>
    </row>
    <row r="16" spans="1:2" x14ac:dyDescent="0.25">
      <c r="A16" s="40" t="s">
        <v>148</v>
      </c>
      <c r="B16" s="46" t="s">
        <v>223</v>
      </c>
    </row>
    <row r="17" spans="1:2" x14ac:dyDescent="0.25">
      <c r="A17" s="41" t="s">
        <v>540</v>
      </c>
      <c r="B17" s="46"/>
    </row>
    <row r="18" spans="1:2" x14ac:dyDescent="0.25">
      <c r="A18" s="40" t="s">
        <v>150</v>
      </c>
      <c r="B18" s="48">
        <v>45107</v>
      </c>
    </row>
    <row r="19" spans="1:2" x14ac:dyDescent="0.25">
      <c r="A19" s="40" t="s">
        <v>151</v>
      </c>
      <c r="B19" s="48">
        <v>45015</v>
      </c>
    </row>
    <row r="20" spans="1:2" x14ac:dyDescent="0.25">
      <c r="A20" s="40" t="s">
        <v>152</v>
      </c>
      <c r="B20" s="46" t="s">
        <v>160</v>
      </c>
    </row>
    <row r="21" spans="1:2" x14ac:dyDescent="0.25">
      <c r="A21" s="40" t="s">
        <v>541</v>
      </c>
      <c r="B21" s="46" t="s">
        <v>76</v>
      </c>
    </row>
    <row r="23" spans="1:2" x14ac:dyDescent="0.25">
      <c r="A23" s="23" t="str">
        <f>HYPERLINK("#'Factor List'!A1", "Back to Factor List")</f>
        <v>Back to Factor List</v>
      </c>
      <c r="B23" s="23" t="str">
        <f>HYPERLINK("#'Assumptions'!A1", "Assumptions")</f>
        <v>Assumptions</v>
      </c>
    </row>
    <row r="26" spans="1:2" s="55" customFormat="1" ht="26" x14ac:dyDescent="0.25">
      <c r="A26" s="54" t="s">
        <v>562</v>
      </c>
      <c r="B26" s="54" t="s">
        <v>563</v>
      </c>
    </row>
    <row r="27" spans="1:2" x14ac:dyDescent="0.25">
      <c r="A27" s="43" t="s">
        <v>564</v>
      </c>
      <c r="B27" s="42">
        <v>18</v>
      </c>
    </row>
    <row r="28" spans="1:2" x14ac:dyDescent="0.25">
      <c r="A28" s="43" t="s">
        <v>565</v>
      </c>
      <c r="B28" s="42">
        <v>18</v>
      </c>
    </row>
    <row r="29" spans="1:2" x14ac:dyDescent="0.25">
      <c r="A29" s="43" t="s">
        <v>566</v>
      </c>
      <c r="B29" s="42">
        <v>18</v>
      </c>
    </row>
    <row r="30" spans="1:2" x14ac:dyDescent="0.25">
      <c r="A30" s="43" t="s">
        <v>567</v>
      </c>
      <c r="B30" s="42">
        <v>19</v>
      </c>
    </row>
  </sheetData>
  <sheetProtection algorithmName="SHA-512" hashValue="DX1fByLAD0rhIweSJ22vm2gSTK7xPtnHFp6UxgHeH9J0uDdq4q34tq/eoiBq1SQMNZCZ0O5NmUm3QleZK/QP5Q==" saltValue="Td7FIpM70ZCIB7nst9BDDA==" spinCount="100000" sheet="1" objects="1" scenarios="1"/>
  <conditionalFormatting sqref="A6:A21">
    <cfRule type="expression" dxfId="1037" priority="1" stopIfTrue="1">
      <formula>MOD(ROW(),2)=0</formula>
    </cfRule>
    <cfRule type="expression" dxfId="1036" priority="2" stopIfTrue="1">
      <formula>MOD(ROW(),2)&lt;&gt;0</formula>
    </cfRule>
  </conditionalFormatting>
  <conditionalFormatting sqref="B6:B21">
    <cfRule type="expression" dxfId="1035" priority="3" stopIfTrue="1">
      <formula>MOD(ROW(),2)=0</formula>
    </cfRule>
    <cfRule type="expression" dxfId="1034" priority="4" stopIfTrue="1">
      <formula>MOD(ROW(),2)&lt;&gt;0</formula>
    </cfRule>
  </conditionalFormatting>
  <conditionalFormatting sqref="A26:A30">
    <cfRule type="expression" dxfId="1033" priority="5" stopIfTrue="1">
      <formula>MOD(ROW(),2)=0</formula>
    </cfRule>
    <cfRule type="expression" dxfId="1032" priority="6" stopIfTrue="1">
      <formula>MOD(ROW(),2)&lt;&gt;0</formula>
    </cfRule>
  </conditionalFormatting>
  <conditionalFormatting sqref="B26:B30">
    <cfRule type="expression" dxfId="1031" priority="7" stopIfTrue="1">
      <formula>MOD(ROW(),2)=0</formula>
    </cfRule>
    <cfRule type="expression" dxfId="1030" priority="8" stopIfTrue="1">
      <formula>MOD(ROW(),2)&lt;&gt;0</formula>
    </cfRule>
  </conditionalFormatting>
  <pageMargins left="0.7" right="0.7" top="0.75" bottom="0.75" header="0.3" footer="0.3"/>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D68F3-7ECD-4D53-ADF9-4CC50BD60B5C}">
  <sheetPr codeName="Sheet26"/>
  <dimension ref="A1:B30"/>
  <sheetViews>
    <sheetView showGridLines="0" workbookViewId="0">
      <selection activeCell="A6" sqref="A6"/>
    </sheetView>
  </sheetViews>
  <sheetFormatPr defaultRowHeight="12.5" x14ac:dyDescent="0.25"/>
  <cols>
    <col min="1" max="1" width="31.7265625" customWidth="1"/>
    <col min="2" max="2" width="40.7265625" customWidth="1"/>
  </cols>
  <sheetData>
    <row r="1" spans="1:2" s="1" customFormat="1" ht="20" x14ac:dyDescent="0.4">
      <c r="A1" s="2" t="s">
        <v>0</v>
      </c>
    </row>
    <row r="2" spans="1:2" s="1" customFormat="1" ht="15.5" x14ac:dyDescent="0.35">
      <c r="A2" s="30" t="s">
        <v>1</v>
      </c>
      <c r="B2" s="3" t="str">
        <f>wb_title</f>
        <v>NHS_S - Consolidated Factor Spreadsheet</v>
      </c>
    </row>
    <row r="3" spans="1:2" s="1" customFormat="1" ht="15.5" x14ac:dyDescent="0.35">
      <c r="A3" s="30" t="s">
        <v>2</v>
      </c>
      <c r="B3" s="3" t="str">
        <f>TABLE_FACTOR_TYPE_1 &amp; " - x-" &amp; TABLE_SERIES_NUMBER_1</f>
        <v>TV In (non-club) - x-219</v>
      </c>
    </row>
    <row r="6" spans="1:2" x14ac:dyDescent="0.25">
      <c r="A6" s="40" t="s">
        <v>535</v>
      </c>
      <c r="B6" s="46" t="s">
        <v>536</v>
      </c>
    </row>
    <row r="7" spans="1:2" x14ac:dyDescent="0.25">
      <c r="A7" s="40" t="s">
        <v>537</v>
      </c>
      <c r="B7" s="46" t="s">
        <v>31</v>
      </c>
    </row>
    <row r="8" spans="1:2" x14ac:dyDescent="0.25">
      <c r="A8" s="40" t="s">
        <v>141</v>
      </c>
      <c r="B8" s="46" t="s">
        <v>224</v>
      </c>
    </row>
    <row r="9" spans="1:2" x14ac:dyDescent="0.25">
      <c r="A9" s="40" t="s">
        <v>142</v>
      </c>
      <c r="B9" s="46" t="s">
        <v>220</v>
      </c>
    </row>
    <row r="10" spans="1:2" x14ac:dyDescent="0.25">
      <c r="A10" s="40" t="s">
        <v>6</v>
      </c>
      <c r="B10" s="46" t="s">
        <v>227</v>
      </c>
    </row>
    <row r="11" spans="1:2" x14ac:dyDescent="0.25">
      <c r="A11" s="40" t="s">
        <v>143</v>
      </c>
      <c r="B11" s="46" t="s">
        <v>201</v>
      </c>
    </row>
    <row r="12" spans="1:2" ht="25" x14ac:dyDescent="0.25">
      <c r="A12" s="40" t="s">
        <v>144</v>
      </c>
      <c r="B12" s="46" t="s">
        <v>206</v>
      </c>
    </row>
    <row r="13" spans="1:2" x14ac:dyDescent="0.25">
      <c r="A13" s="40" t="s">
        <v>538</v>
      </c>
      <c r="B13" s="46">
        <v>0</v>
      </c>
    </row>
    <row r="14" spans="1:2" x14ac:dyDescent="0.25">
      <c r="A14" s="40" t="s">
        <v>146</v>
      </c>
      <c r="B14" s="46">
        <v>219</v>
      </c>
    </row>
    <row r="15" spans="1:2" x14ac:dyDescent="0.25">
      <c r="A15" s="40" t="s">
        <v>539</v>
      </c>
      <c r="B15" s="46">
        <v>219</v>
      </c>
    </row>
    <row r="16" spans="1:2" x14ac:dyDescent="0.25">
      <c r="A16" s="40" t="s">
        <v>148</v>
      </c>
      <c r="B16" s="46" t="s">
        <v>226</v>
      </c>
    </row>
    <row r="17" spans="1:2" x14ac:dyDescent="0.25">
      <c r="A17" s="41" t="s">
        <v>540</v>
      </c>
      <c r="B17" s="46"/>
    </row>
    <row r="18" spans="1:2" x14ac:dyDescent="0.25">
      <c r="A18" s="40" t="s">
        <v>150</v>
      </c>
      <c r="B18" s="48">
        <v>45107</v>
      </c>
    </row>
    <row r="19" spans="1:2" x14ac:dyDescent="0.25">
      <c r="A19" s="40" t="s">
        <v>151</v>
      </c>
      <c r="B19" s="48">
        <v>45015</v>
      </c>
    </row>
    <row r="20" spans="1:2" x14ac:dyDescent="0.25">
      <c r="A20" s="40" t="s">
        <v>152</v>
      </c>
      <c r="B20" s="46" t="s">
        <v>160</v>
      </c>
    </row>
    <row r="21" spans="1:2" x14ac:dyDescent="0.25">
      <c r="A21" s="40" t="s">
        <v>541</v>
      </c>
      <c r="B21" s="46" t="s">
        <v>76</v>
      </c>
    </row>
    <row r="23" spans="1:2" x14ac:dyDescent="0.25">
      <c r="A23" s="23" t="str">
        <f>HYPERLINK("#'Factor List'!A1", "Back to Factor List")</f>
        <v>Back to Factor List</v>
      </c>
      <c r="B23" s="23" t="str">
        <f>HYPERLINK("#'Assumptions'!A1", "Assumptions")</f>
        <v>Assumptions</v>
      </c>
    </row>
    <row r="26" spans="1:2" s="55" customFormat="1" ht="26" x14ac:dyDescent="0.25">
      <c r="A26" s="54" t="s">
        <v>562</v>
      </c>
      <c r="B26" s="54" t="s">
        <v>563</v>
      </c>
    </row>
    <row r="27" spans="1:2" x14ac:dyDescent="0.25">
      <c r="A27" s="43" t="s">
        <v>564</v>
      </c>
      <c r="B27" s="42">
        <v>8</v>
      </c>
    </row>
    <row r="28" spans="1:2" x14ac:dyDescent="0.25">
      <c r="A28" s="43" t="s">
        <v>565</v>
      </c>
      <c r="B28" s="42">
        <v>9</v>
      </c>
    </row>
    <row r="29" spans="1:2" x14ac:dyDescent="0.25">
      <c r="A29" s="43" t="s">
        <v>566</v>
      </c>
      <c r="B29" s="42">
        <v>10</v>
      </c>
    </row>
    <row r="30" spans="1:2" x14ac:dyDescent="0.25">
      <c r="A30" s="43" t="s">
        <v>567</v>
      </c>
      <c r="B30" s="42">
        <v>12</v>
      </c>
    </row>
  </sheetData>
  <sheetProtection algorithmName="SHA-512" hashValue="ASnLXOUCkDKQ/9d3k7nGsPaceFpaVWaJN9nfguEbepqftRMQHqHEhRadtKVo8iFRgQBCmkEFO7hXfulH2IjvaQ==" saltValue="Vg+ssw55d3hSzJKp1dMh6A==" spinCount="100000" sheet="1" objects="1" scenarios="1"/>
  <conditionalFormatting sqref="A6:A21">
    <cfRule type="expression" dxfId="1027" priority="1" stopIfTrue="1">
      <formula>MOD(ROW(),2)=0</formula>
    </cfRule>
    <cfRule type="expression" dxfId="1026" priority="2" stopIfTrue="1">
      <formula>MOD(ROW(),2)&lt;&gt;0</formula>
    </cfRule>
  </conditionalFormatting>
  <conditionalFormatting sqref="B6:B21">
    <cfRule type="expression" dxfId="1025" priority="3" stopIfTrue="1">
      <formula>MOD(ROW(),2)=0</formula>
    </cfRule>
    <cfRule type="expression" dxfId="1024" priority="4" stopIfTrue="1">
      <formula>MOD(ROW(),2)&lt;&gt;0</formula>
    </cfRule>
  </conditionalFormatting>
  <conditionalFormatting sqref="A26:A30">
    <cfRule type="expression" dxfId="1023" priority="5" stopIfTrue="1">
      <formula>MOD(ROW(),2)=0</formula>
    </cfRule>
    <cfRule type="expression" dxfId="1022" priority="6" stopIfTrue="1">
      <formula>MOD(ROW(),2)&lt;&gt;0</formula>
    </cfRule>
  </conditionalFormatting>
  <conditionalFormatting sqref="B26:B30">
    <cfRule type="expression" dxfId="1021" priority="7" stopIfTrue="1">
      <formula>MOD(ROW(),2)=0</formula>
    </cfRule>
    <cfRule type="expression" dxfId="1020" priority="8" stopIfTrue="1">
      <formula>MOD(ROW(),2)&lt;&gt;0</formula>
    </cfRule>
  </conditionalFormatting>
  <pageMargins left="0.7" right="0.7" top="0.75" bottom="0.75" header="0.3" footer="0.3"/>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D466D-C0B3-48F5-A450-25417DF32D08}">
  <sheetPr codeName="Sheet27"/>
  <dimension ref="A1:G77"/>
  <sheetViews>
    <sheetView showGridLines="0" workbookViewId="0">
      <selection activeCell="A6" sqref="A6"/>
    </sheetView>
  </sheetViews>
  <sheetFormatPr defaultRowHeight="12.5" x14ac:dyDescent="0.25"/>
  <cols>
    <col min="1" max="1" width="31.7265625" customWidth="1"/>
    <col min="2" max="7" width="22.7265625" customWidth="1"/>
  </cols>
  <sheetData>
    <row r="1" spans="1:7" s="1" customFormat="1" ht="20" x14ac:dyDescent="0.4">
      <c r="A1" s="2" t="s">
        <v>0</v>
      </c>
    </row>
    <row r="2" spans="1:7" s="1" customFormat="1" ht="15.5" x14ac:dyDescent="0.35">
      <c r="A2" s="30" t="s">
        <v>1</v>
      </c>
      <c r="B2" s="3" t="str">
        <f>wb_title</f>
        <v>NHS_S - Consolidated Factor Spreadsheet</v>
      </c>
    </row>
    <row r="3" spans="1:7" s="1" customFormat="1" ht="15.5" x14ac:dyDescent="0.35">
      <c r="A3" s="30" t="s">
        <v>2</v>
      </c>
      <c r="B3" s="3" t="str">
        <f>TABLE_FACTOR_TYPE_1 &amp; " - x-" &amp; TABLE_SERIES_NUMBER_1</f>
        <v>PenCE - x-301</v>
      </c>
    </row>
    <row r="6" spans="1:7" x14ac:dyDescent="0.25">
      <c r="A6" s="40" t="s">
        <v>535</v>
      </c>
      <c r="B6" s="46" t="s">
        <v>536</v>
      </c>
      <c r="C6" s="46"/>
      <c r="D6" s="46"/>
      <c r="E6" s="46"/>
      <c r="F6" s="46"/>
      <c r="G6" s="46"/>
    </row>
    <row r="7" spans="1:7" x14ac:dyDescent="0.25">
      <c r="A7" s="40" t="s">
        <v>537</v>
      </c>
      <c r="B7" s="46" t="s">
        <v>31</v>
      </c>
      <c r="C7" s="46"/>
      <c r="D7" s="46"/>
      <c r="E7" s="46"/>
      <c r="F7" s="46"/>
      <c r="G7" s="46"/>
    </row>
    <row r="8" spans="1:7" x14ac:dyDescent="0.25">
      <c r="A8" s="40" t="s">
        <v>141</v>
      </c>
      <c r="B8" s="46" t="s">
        <v>227</v>
      </c>
      <c r="C8" s="46"/>
      <c r="D8" s="46"/>
      <c r="E8" s="46"/>
      <c r="F8" s="46"/>
      <c r="G8" s="46"/>
    </row>
    <row r="9" spans="1:7" x14ac:dyDescent="0.25">
      <c r="A9" s="40" t="s">
        <v>142</v>
      </c>
      <c r="B9" s="46" t="s">
        <v>228</v>
      </c>
      <c r="C9" s="46"/>
      <c r="D9" s="46"/>
      <c r="E9" s="46"/>
      <c r="F9" s="46"/>
      <c r="G9" s="46"/>
    </row>
    <row r="10" spans="1:7" x14ac:dyDescent="0.25">
      <c r="A10" s="40" t="s">
        <v>6</v>
      </c>
      <c r="B10" s="46" t="s">
        <v>229</v>
      </c>
      <c r="C10" s="46"/>
      <c r="D10" s="46"/>
      <c r="E10" s="46"/>
      <c r="F10" s="46"/>
      <c r="G10" s="46"/>
    </row>
    <row r="11" spans="1:7" x14ac:dyDescent="0.25">
      <c r="A11" s="40" t="s">
        <v>143</v>
      </c>
      <c r="B11" s="46" t="s">
        <v>230</v>
      </c>
      <c r="C11" s="46"/>
      <c r="D11" s="46"/>
      <c r="E11" s="46"/>
      <c r="F11" s="46"/>
      <c r="G11" s="46"/>
    </row>
    <row r="12" spans="1:7" x14ac:dyDescent="0.25">
      <c r="A12" s="40" t="s">
        <v>144</v>
      </c>
      <c r="B12" s="46" t="s">
        <v>231</v>
      </c>
      <c r="C12" s="46"/>
      <c r="D12" s="46"/>
      <c r="E12" s="46"/>
      <c r="F12" s="46"/>
      <c r="G12" s="46"/>
    </row>
    <row r="13" spans="1:7" x14ac:dyDescent="0.25">
      <c r="A13" s="40" t="s">
        <v>538</v>
      </c>
      <c r="B13" s="46">
        <v>1</v>
      </c>
      <c r="C13" s="46"/>
      <c r="D13" s="46"/>
      <c r="E13" s="46"/>
      <c r="F13" s="46"/>
      <c r="G13" s="46"/>
    </row>
    <row r="14" spans="1:7" x14ac:dyDescent="0.25">
      <c r="A14" s="40" t="s">
        <v>146</v>
      </c>
      <c r="B14" s="46">
        <v>301</v>
      </c>
      <c r="C14" s="46"/>
      <c r="D14" s="46"/>
      <c r="E14" s="46"/>
      <c r="F14" s="46"/>
      <c r="G14" s="46"/>
    </row>
    <row r="15" spans="1:7" x14ac:dyDescent="0.25">
      <c r="A15" s="40" t="s">
        <v>539</v>
      </c>
      <c r="B15" s="46" t="s">
        <v>232</v>
      </c>
      <c r="C15" s="46"/>
      <c r="D15" s="46"/>
      <c r="E15" s="46"/>
      <c r="F15" s="46"/>
      <c r="G15" s="46"/>
    </row>
    <row r="16" spans="1:7" x14ac:dyDescent="0.25">
      <c r="A16" s="40" t="s">
        <v>148</v>
      </c>
      <c r="B16" s="46" t="s">
        <v>233</v>
      </c>
      <c r="C16" s="46"/>
      <c r="D16" s="46"/>
      <c r="E16" s="46"/>
      <c r="F16" s="46"/>
      <c r="G16" s="46"/>
    </row>
    <row r="17" spans="1:7" x14ac:dyDescent="0.25">
      <c r="A17" s="41" t="s">
        <v>540</v>
      </c>
      <c r="B17" s="46"/>
      <c r="C17" s="46"/>
      <c r="D17" s="46"/>
      <c r="E17" s="46"/>
      <c r="F17" s="46"/>
      <c r="G17" s="46"/>
    </row>
    <row r="18" spans="1:7" x14ac:dyDescent="0.25">
      <c r="A18" s="40" t="s">
        <v>150</v>
      </c>
      <c r="B18" s="48">
        <v>46175</v>
      </c>
      <c r="C18" s="49"/>
      <c r="D18" s="49"/>
      <c r="E18" s="49"/>
      <c r="F18" s="49"/>
      <c r="G18" s="49"/>
    </row>
    <row r="19" spans="1:7" x14ac:dyDescent="0.25">
      <c r="A19" s="40" t="s">
        <v>151</v>
      </c>
      <c r="B19" s="48">
        <v>46161</v>
      </c>
      <c r="C19" s="48"/>
      <c r="D19" s="48"/>
      <c r="E19" s="48"/>
      <c r="F19" s="48"/>
      <c r="G19" s="48"/>
    </row>
    <row r="20" spans="1:7" x14ac:dyDescent="0.25">
      <c r="A20" s="40" t="s">
        <v>152</v>
      </c>
      <c r="B20" s="46" t="s">
        <v>160</v>
      </c>
      <c r="C20" s="46"/>
      <c r="D20" s="46"/>
      <c r="E20" s="46"/>
      <c r="F20" s="46"/>
      <c r="G20" s="46"/>
    </row>
    <row r="21" spans="1:7" x14ac:dyDescent="0.25">
      <c r="A21" s="40" t="s">
        <v>541</v>
      </c>
      <c r="B21" s="46" t="s">
        <v>75</v>
      </c>
      <c r="C21" s="46"/>
      <c r="D21" s="46"/>
      <c r="E21" s="46"/>
      <c r="F21" s="46"/>
      <c r="G21" s="46"/>
    </row>
    <row r="23" spans="1:7" x14ac:dyDescent="0.25">
      <c r="A23" s="23" t="str">
        <f>HYPERLINK("#'Factor List'!A1", "Back to Factor List")</f>
        <v>Back to Factor List</v>
      </c>
      <c r="B23" s="23" t="str">
        <f>HYPERLINK("#'Assumptions'!A1", "Assumptions")</f>
        <v>Assumptions</v>
      </c>
    </row>
    <row r="26" spans="1:7" s="55" customFormat="1" ht="39" x14ac:dyDescent="0.25">
      <c r="A26" s="54" t="s">
        <v>263</v>
      </c>
      <c r="B26" s="54" t="s">
        <v>568</v>
      </c>
      <c r="C26" s="54" t="s">
        <v>569</v>
      </c>
      <c r="D26" s="54" t="s">
        <v>570</v>
      </c>
      <c r="E26" s="54" t="s">
        <v>571</v>
      </c>
      <c r="F26" s="54" t="s">
        <v>572</v>
      </c>
      <c r="G26" s="54" t="s">
        <v>573</v>
      </c>
    </row>
    <row r="27" spans="1:7" x14ac:dyDescent="0.25">
      <c r="A27" s="43">
        <v>50</v>
      </c>
      <c r="B27" s="45">
        <v>26.2</v>
      </c>
      <c r="C27" s="45">
        <v>1.48</v>
      </c>
      <c r="D27" s="45"/>
      <c r="E27" s="45"/>
      <c r="F27" s="45">
        <v>0</v>
      </c>
      <c r="G27" s="45">
        <v>0</v>
      </c>
    </row>
    <row r="28" spans="1:7" x14ac:dyDescent="0.25">
      <c r="A28" s="43">
        <v>51</v>
      </c>
      <c r="B28" s="45">
        <v>25.71</v>
      </c>
      <c r="C28" s="45">
        <v>1.5</v>
      </c>
      <c r="D28" s="45"/>
      <c r="E28" s="45"/>
      <c r="F28" s="45">
        <v>0</v>
      </c>
      <c r="G28" s="45">
        <v>0</v>
      </c>
    </row>
    <row r="29" spans="1:7" x14ac:dyDescent="0.25">
      <c r="A29" s="43">
        <v>52</v>
      </c>
      <c r="B29" s="45">
        <v>25.21</v>
      </c>
      <c r="C29" s="45">
        <v>1.52</v>
      </c>
      <c r="D29" s="45"/>
      <c r="E29" s="45"/>
      <c r="F29" s="45">
        <v>0</v>
      </c>
      <c r="G29" s="45">
        <v>0</v>
      </c>
    </row>
    <row r="30" spans="1:7" x14ac:dyDescent="0.25">
      <c r="A30" s="43">
        <v>53</v>
      </c>
      <c r="B30" s="45">
        <v>24.71</v>
      </c>
      <c r="C30" s="45">
        <v>1.53</v>
      </c>
      <c r="D30" s="45"/>
      <c r="E30" s="45"/>
      <c r="F30" s="45">
        <v>0</v>
      </c>
      <c r="G30" s="45">
        <v>0</v>
      </c>
    </row>
    <row r="31" spans="1:7" x14ac:dyDescent="0.25">
      <c r="A31" s="43">
        <v>54</v>
      </c>
      <c r="B31" s="45">
        <v>24.2</v>
      </c>
      <c r="C31" s="45">
        <v>1.55</v>
      </c>
      <c r="D31" s="45"/>
      <c r="E31" s="45"/>
      <c r="F31" s="45">
        <v>0</v>
      </c>
      <c r="G31" s="45">
        <v>0</v>
      </c>
    </row>
    <row r="32" spans="1:7" x14ac:dyDescent="0.25">
      <c r="A32" s="43">
        <v>55</v>
      </c>
      <c r="B32" s="45">
        <v>23.68</v>
      </c>
      <c r="C32" s="45">
        <v>1.56</v>
      </c>
      <c r="D32" s="45"/>
      <c r="E32" s="45"/>
      <c r="F32" s="45">
        <v>0</v>
      </c>
      <c r="G32" s="45">
        <v>0</v>
      </c>
    </row>
    <row r="33" spans="1:7" x14ac:dyDescent="0.25">
      <c r="A33" s="43">
        <v>56</v>
      </c>
      <c r="B33" s="45">
        <v>23.16</v>
      </c>
      <c r="C33" s="45">
        <v>1.58</v>
      </c>
      <c r="D33" s="45"/>
      <c r="E33" s="45"/>
      <c r="F33" s="45">
        <v>0</v>
      </c>
      <c r="G33" s="45">
        <v>0</v>
      </c>
    </row>
    <row r="34" spans="1:7" x14ac:dyDescent="0.25">
      <c r="A34" s="43">
        <v>57</v>
      </c>
      <c r="B34" s="45">
        <v>22.63</v>
      </c>
      <c r="C34" s="45">
        <v>1.59</v>
      </c>
      <c r="D34" s="45"/>
      <c r="E34" s="45"/>
      <c r="F34" s="45">
        <v>0</v>
      </c>
      <c r="G34" s="45">
        <v>0</v>
      </c>
    </row>
    <row r="35" spans="1:7" x14ac:dyDescent="0.25">
      <c r="A35" s="43">
        <v>58</v>
      </c>
      <c r="B35" s="45">
        <v>22.09</v>
      </c>
      <c r="C35" s="45">
        <v>1.6</v>
      </c>
      <c r="D35" s="45"/>
      <c r="E35" s="45"/>
      <c r="F35" s="45">
        <v>0</v>
      </c>
      <c r="G35" s="45">
        <v>0</v>
      </c>
    </row>
    <row r="36" spans="1:7" x14ac:dyDescent="0.25">
      <c r="A36" s="43">
        <v>59</v>
      </c>
      <c r="B36" s="45">
        <v>21.54</v>
      </c>
      <c r="C36" s="45">
        <v>1.61</v>
      </c>
      <c r="D36" s="45"/>
      <c r="E36" s="45"/>
      <c r="F36" s="45">
        <v>0</v>
      </c>
      <c r="G36" s="45">
        <v>0</v>
      </c>
    </row>
    <row r="37" spans="1:7" x14ac:dyDescent="0.25">
      <c r="A37" s="43">
        <v>60</v>
      </c>
      <c r="B37" s="45">
        <v>20.98</v>
      </c>
      <c r="C37" s="45">
        <v>1.63</v>
      </c>
      <c r="D37" s="45"/>
      <c r="E37" s="45"/>
      <c r="F37" s="45">
        <v>0</v>
      </c>
      <c r="G37" s="45">
        <v>0</v>
      </c>
    </row>
    <row r="38" spans="1:7" x14ac:dyDescent="0.25">
      <c r="A38" s="43">
        <v>61</v>
      </c>
      <c r="B38" s="45">
        <v>20.420000000000002</v>
      </c>
      <c r="C38" s="45">
        <v>1.64</v>
      </c>
      <c r="D38" s="45"/>
      <c r="E38" s="45"/>
      <c r="F38" s="45">
        <v>0</v>
      </c>
      <c r="G38" s="45">
        <v>0</v>
      </c>
    </row>
    <row r="39" spans="1:7" x14ac:dyDescent="0.25">
      <c r="A39" s="43">
        <v>62</v>
      </c>
      <c r="B39" s="45">
        <v>19.850000000000001</v>
      </c>
      <c r="C39" s="45">
        <v>1.64</v>
      </c>
      <c r="D39" s="45"/>
      <c r="E39" s="45"/>
      <c r="F39" s="45">
        <v>0</v>
      </c>
      <c r="G39" s="45">
        <v>0</v>
      </c>
    </row>
    <row r="40" spans="1:7" x14ac:dyDescent="0.25">
      <c r="A40" s="43">
        <v>63</v>
      </c>
      <c r="B40" s="45">
        <v>19.28</v>
      </c>
      <c r="C40" s="45">
        <v>1.65</v>
      </c>
      <c r="D40" s="45"/>
      <c r="E40" s="45"/>
      <c r="F40" s="45">
        <v>0</v>
      </c>
      <c r="G40" s="45">
        <v>0</v>
      </c>
    </row>
    <row r="41" spans="1:7" x14ac:dyDescent="0.25">
      <c r="A41" s="43">
        <v>64</v>
      </c>
      <c r="B41" s="45">
        <v>18.7</v>
      </c>
      <c r="C41" s="45">
        <v>1.65</v>
      </c>
      <c r="D41" s="45"/>
      <c r="E41" s="45"/>
      <c r="F41" s="45">
        <v>0</v>
      </c>
      <c r="G41" s="45">
        <v>0</v>
      </c>
    </row>
    <row r="42" spans="1:7" x14ac:dyDescent="0.25">
      <c r="A42" s="43">
        <v>65</v>
      </c>
      <c r="B42" s="45">
        <v>18.11</v>
      </c>
      <c r="C42" s="45">
        <v>1.66</v>
      </c>
      <c r="D42" s="45"/>
      <c r="E42" s="45"/>
      <c r="F42" s="45">
        <v>0</v>
      </c>
      <c r="G42" s="45">
        <v>0</v>
      </c>
    </row>
    <row r="43" spans="1:7" x14ac:dyDescent="0.25">
      <c r="A43" s="43">
        <v>66</v>
      </c>
      <c r="B43" s="45">
        <v>17.52</v>
      </c>
      <c r="C43" s="45">
        <v>1.66</v>
      </c>
      <c r="D43" s="45"/>
      <c r="E43" s="45"/>
      <c r="F43" s="45">
        <v>0</v>
      </c>
      <c r="G43" s="45">
        <v>0</v>
      </c>
    </row>
    <row r="44" spans="1:7" x14ac:dyDescent="0.25">
      <c r="A44" s="43">
        <v>67</v>
      </c>
      <c r="B44" s="45">
        <v>16.920000000000002</v>
      </c>
      <c r="C44" s="45">
        <v>1.66</v>
      </c>
      <c r="D44" s="45"/>
      <c r="E44" s="45"/>
      <c r="F44" s="45">
        <v>0</v>
      </c>
      <c r="G44" s="45">
        <v>0</v>
      </c>
    </row>
    <row r="45" spans="1:7" x14ac:dyDescent="0.25">
      <c r="A45" s="43">
        <v>68</v>
      </c>
      <c r="B45" s="45">
        <v>16.309999999999999</v>
      </c>
      <c r="C45" s="45">
        <v>1.66</v>
      </c>
      <c r="D45" s="45"/>
      <c r="E45" s="45"/>
      <c r="F45" s="45">
        <v>0</v>
      </c>
      <c r="G45" s="45">
        <v>0</v>
      </c>
    </row>
    <row r="46" spans="1:7" x14ac:dyDescent="0.25">
      <c r="A46" s="43">
        <v>69</v>
      </c>
      <c r="B46" s="45">
        <v>15.69</v>
      </c>
      <c r="C46" s="45">
        <v>1.61</v>
      </c>
      <c r="D46" s="45"/>
      <c r="E46" s="45"/>
      <c r="F46" s="45"/>
      <c r="G46" s="45"/>
    </row>
    <row r="47" spans="1:7" x14ac:dyDescent="0.25">
      <c r="A47" s="43">
        <v>70</v>
      </c>
      <c r="B47" s="45">
        <v>15.07</v>
      </c>
      <c r="C47" s="45">
        <v>1.55</v>
      </c>
      <c r="D47" s="45"/>
      <c r="E47" s="45"/>
      <c r="F47" s="45"/>
      <c r="G47" s="45"/>
    </row>
    <row r="48" spans="1:7" x14ac:dyDescent="0.25">
      <c r="A48" s="43">
        <v>71</v>
      </c>
      <c r="B48" s="45">
        <v>14.45</v>
      </c>
      <c r="C48" s="45">
        <v>1.55</v>
      </c>
      <c r="D48" s="45"/>
      <c r="E48" s="45"/>
      <c r="F48" s="45"/>
      <c r="G48" s="45"/>
    </row>
    <row r="49" spans="1:7" x14ac:dyDescent="0.25">
      <c r="A49" s="43">
        <v>72</v>
      </c>
      <c r="B49" s="45">
        <v>13.83</v>
      </c>
      <c r="C49" s="45">
        <v>1.54</v>
      </c>
      <c r="D49" s="45"/>
      <c r="E49" s="45"/>
      <c r="F49" s="45"/>
      <c r="G49" s="45"/>
    </row>
    <row r="50" spans="1:7" x14ac:dyDescent="0.25">
      <c r="A50" s="43">
        <v>73</v>
      </c>
      <c r="B50" s="45">
        <v>13.2</v>
      </c>
      <c r="C50" s="45">
        <v>1.53</v>
      </c>
      <c r="D50" s="45">
        <v>2.1800000000000002</v>
      </c>
      <c r="E50" s="45">
        <v>1.98</v>
      </c>
      <c r="F50" s="45"/>
      <c r="G50" s="45"/>
    </row>
    <row r="51" spans="1:7" x14ac:dyDescent="0.25">
      <c r="A51" s="43">
        <v>74</v>
      </c>
      <c r="B51" s="45">
        <v>12.58</v>
      </c>
      <c r="C51" s="45">
        <v>1.43</v>
      </c>
      <c r="D51" s="45">
        <v>1.99</v>
      </c>
      <c r="E51" s="45">
        <v>1.81</v>
      </c>
      <c r="F51" s="45"/>
      <c r="G51" s="45"/>
    </row>
    <row r="52" spans="1:7" x14ac:dyDescent="0.25">
      <c r="A52" s="43">
        <v>75</v>
      </c>
      <c r="B52" s="45">
        <v>11.96</v>
      </c>
      <c r="C52" s="45">
        <v>1.32</v>
      </c>
      <c r="D52" s="45">
        <v>1.81</v>
      </c>
      <c r="E52" s="45">
        <v>1.65</v>
      </c>
      <c r="F52" s="45"/>
      <c r="G52" s="45"/>
    </row>
    <row r="53" spans="1:7" x14ac:dyDescent="0.25">
      <c r="A53" s="43">
        <v>76</v>
      </c>
      <c r="B53" s="45">
        <v>11.35</v>
      </c>
      <c r="C53" s="45">
        <v>1.31</v>
      </c>
      <c r="D53" s="45">
        <v>1.65</v>
      </c>
      <c r="E53" s="45">
        <v>1.5</v>
      </c>
      <c r="F53" s="45"/>
      <c r="G53" s="45"/>
    </row>
    <row r="54" spans="1:7" x14ac:dyDescent="0.25">
      <c r="A54" s="43">
        <v>77</v>
      </c>
      <c r="B54" s="45">
        <v>10.74</v>
      </c>
      <c r="C54" s="45">
        <v>1.29</v>
      </c>
      <c r="D54" s="45">
        <v>1.5</v>
      </c>
      <c r="E54" s="45">
        <v>1.36</v>
      </c>
      <c r="F54" s="45"/>
      <c r="G54" s="45"/>
    </row>
    <row r="55" spans="1:7" x14ac:dyDescent="0.25">
      <c r="A55" s="43">
        <v>78</v>
      </c>
      <c r="B55" s="45">
        <v>10.15</v>
      </c>
      <c r="C55" s="45">
        <v>1.26</v>
      </c>
      <c r="D55" s="45">
        <v>1.36</v>
      </c>
      <c r="E55" s="45">
        <v>1.23</v>
      </c>
      <c r="F55" s="45"/>
      <c r="G55" s="45"/>
    </row>
    <row r="56" spans="1:7" x14ac:dyDescent="0.25">
      <c r="A56" s="43">
        <v>79</v>
      </c>
      <c r="B56" s="45">
        <v>9.5500000000000007</v>
      </c>
      <c r="C56" s="45">
        <v>1.1200000000000001</v>
      </c>
      <c r="D56" s="45">
        <v>1.21</v>
      </c>
      <c r="E56" s="45">
        <v>1.1000000000000001</v>
      </c>
      <c r="F56" s="45"/>
      <c r="G56" s="45"/>
    </row>
    <row r="57" spans="1:7" x14ac:dyDescent="0.25">
      <c r="A57" s="43">
        <v>80</v>
      </c>
      <c r="B57" s="45">
        <v>8.9600000000000009</v>
      </c>
      <c r="C57" s="45">
        <v>0.99</v>
      </c>
      <c r="D57" s="45">
        <v>1.07</v>
      </c>
      <c r="E57" s="45">
        <v>0.98</v>
      </c>
      <c r="F57" s="45"/>
      <c r="G57" s="45"/>
    </row>
    <row r="58" spans="1:7" x14ac:dyDescent="0.25">
      <c r="A58" s="43">
        <v>81</v>
      </c>
      <c r="B58" s="45">
        <v>8.3800000000000008</v>
      </c>
      <c r="C58" s="45">
        <v>0.96</v>
      </c>
      <c r="D58" s="45">
        <v>0.95</v>
      </c>
      <c r="E58" s="45">
        <v>0.87</v>
      </c>
      <c r="F58" s="45"/>
      <c r="G58" s="45"/>
    </row>
    <row r="59" spans="1:7" x14ac:dyDescent="0.25">
      <c r="A59" s="43">
        <v>82</v>
      </c>
      <c r="B59" s="45">
        <v>7.8</v>
      </c>
      <c r="C59" s="45">
        <v>0.94</v>
      </c>
      <c r="D59" s="45">
        <v>0.84</v>
      </c>
      <c r="E59" s="45">
        <v>0.76</v>
      </c>
      <c r="F59" s="45"/>
      <c r="G59" s="45"/>
    </row>
    <row r="60" spans="1:7" x14ac:dyDescent="0.25">
      <c r="A60" s="43">
        <v>83</v>
      </c>
      <c r="B60" s="45">
        <v>7.23</v>
      </c>
      <c r="C60" s="45">
        <v>0.91</v>
      </c>
      <c r="D60" s="45">
        <v>0.74</v>
      </c>
      <c r="E60" s="45">
        <v>0.67</v>
      </c>
      <c r="F60" s="45"/>
      <c r="G60" s="45"/>
    </row>
    <row r="61" spans="1:7" x14ac:dyDescent="0.25">
      <c r="A61" s="43">
        <v>84</v>
      </c>
      <c r="B61" s="45">
        <v>6.68</v>
      </c>
      <c r="C61" s="45">
        <v>0.78</v>
      </c>
      <c r="D61" s="45">
        <v>0.64</v>
      </c>
      <c r="E61" s="45">
        <v>0.57999999999999996</v>
      </c>
      <c r="F61" s="45"/>
      <c r="G61" s="45"/>
    </row>
    <row r="62" spans="1:7" x14ac:dyDescent="0.25">
      <c r="A62" s="43">
        <v>85</v>
      </c>
      <c r="B62" s="45">
        <v>6.15</v>
      </c>
      <c r="C62" s="45">
        <v>0.65</v>
      </c>
      <c r="D62" s="45">
        <v>0.54</v>
      </c>
      <c r="E62" s="45">
        <v>0.5</v>
      </c>
      <c r="F62" s="45"/>
      <c r="G62" s="45"/>
    </row>
    <row r="63" spans="1:7" x14ac:dyDescent="0.25">
      <c r="A63" s="43">
        <v>86</v>
      </c>
      <c r="B63" s="45">
        <v>5.64</v>
      </c>
      <c r="C63" s="45">
        <v>0.63</v>
      </c>
      <c r="D63" s="45">
        <v>0.47</v>
      </c>
      <c r="E63" s="45">
        <v>0.43</v>
      </c>
      <c r="F63" s="45"/>
      <c r="G63" s="45"/>
    </row>
    <row r="64" spans="1:7" x14ac:dyDescent="0.25">
      <c r="A64" s="43">
        <v>87</v>
      </c>
      <c r="B64" s="45">
        <v>5.17</v>
      </c>
      <c r="C64" s="45">
        <v>0.6</v>
      </c>
      <c r="D64" s="45">
        <v>0.4</v>
      </c>
      <c r="E64" s="45">
        <v>0.36</v>
      </c>
      <c r="F64" s="45"/>
      <c r="G64" s="45"/>
    </row>
    <row r="65" spans="1:7" x14ac:dyDescent="0.25">
      <c r="A65" s="43">
        <v>88</v>
      </c>
      <c r="B65" s="45">
        <v>4.72</v>
      </c>
      <c r="C65" s="45">
        <v>0.56999999999999995</v>
      </c>
      <c r="D65" s="45">
        <v>0.34</v>
      </c>
      <c r="E65" s="45">
        <v>0.31</v>
      </c>
      <c r="F65" s="45"/>
      <c r="G65" s="45"/>
    </row>
    <row r="66" spans="1:7" x14ac:dyDescent="0.25">
      <c r="A66" s="43">
        <v>89</v>
      </c>
      <c r="B66" s="45">
        <v>4.3099999999999996</v>
      </c>
      <c r="C66" s="45">
        <v>0.45</v>
      </c>
      <c r="D66" s="45">
        <v>0.28999999999999998</v>
      </c>
      <c r="E66" s="45">
        <v>0.26</v>
      </c>
      <c r="F66" s="45"/>
      <c r="G66" s="45"/>
    </row>
    <row r="67" spans="1:7" x14ac:dyDescent="0.25">
      <c r="A67" s="43">
        <v>90</v>
      </c>
      <c r="B67" s="45">
        <v>3.92</v>
      </c>
      <c r="C67" s="45">
        <v>0.34</v>
      </c>
      <c r="D67" s="45">
        <v>0.24</v>
      </c>
      <c r="E67" s="45">
        <v>0.22</v>
      </c>
      <c r="F67" s="45"/>
      <c r="G67" s="45"/>
    </row>
    <row r="68" spans="1:7" x14ac:dyDescent="0.25">
      <c r="A68" s="43">
        <v>91</v>
      </c>
      <c r="B68" s="45">
        <v>3.56</v>
      </c>
      <c r="C68" s="45">
        <v>0.32</v>
      </c>
      <c r="D68" s="45">
        <v>0.2</v>
      </c>
      <c r="E68" s="45">
        <v>0.19</v>
      </c>
      <c r="F68" s="45"/>
      <c r="G68" s="45"/>
    </row>
    <row r="69" spans="1:7" x14ac:dyDescent="0.25">
      <c r="A69" s="43">
        <v>92</v>
      </c>
      <c r="B69" s="45">
        <v>3.22</v>
      </c>
      <c r="C69" s="45">
        <v>0.28999999999999998</v>
      </c>
      <c r="D69" s="45">
        <v>0.17</v>
      </c>
      <c r="E69" s="45">
        <v>0.15</v>
      </c>
      <c r="F69" s="45"/>
      <c r="G69" s="45"/>
    </row>
    <row r="70" spans="1:7" x14ac:dyDescent="0.25">
      <c r="A70" s="43">
        <v>93</v>
      </c>
      <c r="B70" s="45">
        <v>2.92</v>
      </c>
      <c r="C70" s="45">
        <v>0.27</v>
      </c>
      <c r="D70" s="45">
        <v>0.14000000000000001</v>
      </c>
      <c r="E70" s="45">
        <v>0.13</v>
      </c>
      <c r="F70" s="45"/>
      <c r="G70" s="45"/>
    </row>
    <row r="71" spans="1:7" x14ac:dyDescent="0.25">
      <c r="A71" s="43">
        <v>94</v>
      </c>
      <c r="B71" s="45">
        <v>2.64</v>
      </c>
      <c r="C71" s="45">
        <v>0.25</v>
      </c>
      <c r="D71" s="45">
        <v>0.12</v>
      </c>
      <c r="E71" s="45">
        <v>0.11</v>
      </c>
      <c r="F71" s="45"/>
      <c r="G71" s="45"/>
    </row>
    <row r="72" spans="1:7" x14ac:dyDescent="0.25">
      <c r="A72" s="43">
        <v>95</v>
      </c>
      <c r="B72" s="45">
        <v>2.39</v>
      </c>
      <c r="C72" s="45">
        <v>0.24</v>
      </c>
      <c r="D72" s="45">
        <v>0.1</v>
      </c>
      <c r="E72" s="45">
        <v>0.09</v>
      </c>
      <c r="F72" s="45"/>
      <c r="G72" s="45"/>
    </row>
    <row r="73" spans="1:7" x14ac:dyDescent="0.25">
      <c r="A73" s="43">
        <v>96</v>
      </c>
      <c r="B73" s="45">
        <v>2.17</v>
      </c>
      <c r="C73" s="45">
        <v>0.22</v>
      </c>
      <c r="D73" s="45">
        <v>0.08</v>
      </c>
      <c r="E73" s="45">
        <v>7.0000000000000007E-2</v>
      </c>
      <c r="F73" s="45"/>
      <c r="G73" s="45"/>
    </row>
    <row r="74" spans="1:7" x14ac:dyDescent="0.25">
      <c r="A74" s="43">
        <v>97</v>
      </c>
      <c r="B74" s="45">
        <v>1.97</v>
      </c>
      <c r="C74" s="45">
        <v>0.2</v>
      </c>
      <c r="D74" s="45">
        <v>7.0000000000000007E-2</v>
      </c>
      <c r="E74" s="45">
        <v>0.06</v>
      </c>
      <c r="F74" s="45"/>
      <c r="G74" s="45"/>
    </row>
    <row r="75" spans="1:7" x14ac:dyDescent="0.25">
      <c r="A75" s="43">
        <v>98</v>
      </c>
      <c r="B75" s="45">
        <v>1.79</v>
      </c>
      <c r="C75" s="45">
        <v>0.18</v>
      </c>
      <c r="D75" s="45">
        <v>0.06</v>
      </c>
      <c r="E75" s="45">
        <v>0.05</v>
      </c>
      <c r="F75" s="45"/>
      <c r="G75" s="45"/>
    </row>
    <row r="76" spans="1:7" x14ac:dyDescent="0.25">
      <c r="A76" s="43">
        <v>99</v>
      </c>
      <c r="B76" s="45">
        <v>1.64</v>
      </c>
      <c r="C76" s="45">
        <v>0.17</v>
      </c>
      <c r="D76" s="45">
        <v>0.05</v>
      </c>
      <c r="E76" s="45">
        <v>0.04</v>
      </c>
      <c r="F76" s="45"/>
      <c r="G76" s="45"/>
    </row>
    <row r="77" spans="1:7" x14ac:dyDescent="0.25">
      <c r="A77" s="43">
        <v>100</v>
      </c>
      <c r="B77" s="45">
        <v>1.51</v>
      </c>
      <c r="C77" s="45">
        <v>0.15</v>
      </c>
      <c r="D77" s="45">
        <v>0.04</v>
      </c>
      <c r="E77" s="45">
        <v>0.04</v>
      </c>
      <c r="F77" s="45"/>
      <c r="G77" s="45"/>
    </row>
  </sheetData>
  <sheetProtection algorithmName="SHA-512" hashValue="4OTsC5D/c4KZ9qlxb5SZb4IBTcWFo6/E37y6LdWqkxWPvQw4pjS+lZcTp5L/a6+JPYr/4LVX45j9eZYMen5U6w==" saltValue="TQkn4SMrXlSIFi/4exlo4w==" spinCount="100000" sheet="1" objects="1" scenarios="1"/>
  <conditionalFormatting sqref="A6:A21">
    <cfRule type="expression" dxfId="1017" priority="13" stopIfTrue="1">
      <formula>MOD(ROW(),2)=0</formula>
    </cfRule>
    <cfRule type="expression" dxfId="1016" priority="14" stopIfTrue="1">
      <formula>MOD(ROW(),2)&lt;&gt;0</formula>
    </cfRule>
  </conditionalFormatting>
  <conditionalFormatting sqref="B6:G17 B20:G21 C18:G19">
    <cfRule type="expression" dxfId="1015" priority="15" stopIfTrue="1">
      <formula>MOD(ROW(),2)=0</formula>
    </cfRule>
    <cfRule type="expression" dxfId="1014" priority="16" stopIfTrue="1">
      <formula>MOD(ROW(),2)&lt;&gt;0</formula>
    </cfRule>
  </conditionalFormatting>
  <conditionalFormatting sqref="A26:A77">
    <cfRule type="expression" dxfId="1013" priority="17" stopIfTrue="1">
      <formula>MOD(ROW(),2)=0</formula>
    </cfRule>
    <cfRule type="expression" dxfId="1012" priority="18" stopIfTrue="1">
      <formula>MOD(ROW(),2)&lt;&gt;0</formula>
    </cfRule>
  </conditionalFormatting>
  <conditionalFormatting sqref="B26:G77">
    <cfRule type="expression" dxfId="1011" priority="19" stopIfTrue="1">
      <formula>MOD(ROW(),2)=0</formula>
    </cfRule>
    <cfRule type="expression" dxfId="1010" priority="20" stopIfTrue="1">
      <formula>MOD(ROW(),2)&lt;&gt;0</formula>
    </cfRule>
  </conditionalFormatting>
  <conditionalFormatting sqref="B18:B19">
    <cfRule type="expression" dxfId="1009" priority="1" stopIfTrue="1">
      <formula>MOD(ROW(),2)=0</formula>
    </cfRule>
    <cfRule type="expression" dxfId="1008" priority="2" stopIfTrue="1">
      <formula>MOD(ROW(),2)&lt;&gt;0</formula>
    </cfRule>
  </conditionalFormatting>
  <pageMargins left="0.7" right="0.7" top="0.75" bottom="0.75" header="0.3" footer="0.3"/>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646DF-775A-441C-B7D2-574746705939}">
  <sheetPr codeName="Sheet28"/>
  <dimension ref="A1:G102"/>
  <sheetViews>
    <sheetView showGridLines="0" workbookViewId="0">
      <selection activeCell="A6" sqref="A6"/>
    </sheetView>
  </sheetViews>
  <sheetFormatPr defaultRowHeight="12.5" x14ac:dyDescent="0.25"/>
  <cols>
    <col min="1" max="1" width="31.7265625" customWidth="1"/>
    <col min="2" max="7" width="22.7265625" customWidth="1"/>
  </cols>
  <sheetData>
    <row r="1" spans="1:7" s="1" customFormat="1" ht="20" x14ac:dyDescent="0.4">
      <c r="A1" s="2" t="s">
        <v>0</v>
      </c>
    </row>
    <row r="2" spans="1:7" s="1" customFormat="1" ht="15.5" x14ac:dyDescent="0.35">
      <c r="A2" s="30" t="s">
        <v>1</v>
      </c>
      <c r="B2" s="3" t="str">
        <f>wb_title</f>
        <v>NHS_S - Consolidated Factor Spreadsheet</v>
      </c>
    </row>
    <row r="3" spans="1:7" s="1" customFormat="1" ht="15.5" x14ac:dyDescent="0.35">
      <c r="A3" s="30" t="s">
        <v>2</v>
      </c>
      <c r="B3" s="3" t="str">
        <f>TABLE_FACTOR_TYPE_1 &amp; " - x-" &amp; TABLE_SERIES_NUMBER_1</f>
        <v>PenCE - x-302</v>
      </c>
    </row>
    <row r="6" spans="1:7" x14ac:dyDescent="0.25">
      <c r="A6" s="40" t="s">
        <v>535</v>
      </c>
      <c r="B6" s="46" t="s">
        <v>536</v>
      </c>
      <c r="C6" s="46"/>
      <c r="D6" s="46"/>
      <c r="E6" s="46"/>
      <c r="F6" s="46"/>
      <c r="G6" s="46"/>
    </row>
    <row r="7" spans="1:7" x14ac:dyDescent="0.25">
      <c r="A7" s="40" t="s">
        <v>537</v>
      </c>
      <c r="B7" s="46" t="s">
        <v>31</v>
      </c>
      <c r="C7" s="46"/>
      <c r="D7" s="46"/>
      <c r="E7" s="46"/>
      <c r="F7" s="46"/>
      <c r="G7" s="46"/>
    </row>
    <row r="8" spans="1:7" x14ac:dyDescent="0.25">
      <c r="A8" s="40" t="s">
        <v>141</v>
      </c>
      <c r="B8" s="46" t="s">
        <v>227</v>
      </c>
      <c r="C8" s="46"/>
      <c r="D8" s="46"/>
      <c r="E8" s="46"/>
      <c r="F8" s="46"/>
      <c r="G8" s="46"/>
    </row>
    <row r="9" spans="1:7" x14ac:dyDescent="0.25">
      <c r="A9" s="40" t="s">
        <v>142</v>
      </c>
      <c r="B9" s="46" t="s">
        <v>228</v>
      </c>
      <c r="C9" s="46"/>
      <c r="D9" s="46"/>
      <c r="E9" s="46"/>
      <c r="F9" s="46"/>
      <c r="G9" s="46"/>
    </row>
    <row r="10" spans="1:7" x14ac:dyDescent="0.25">
      <c r="A10" s="40" t="s">
        <v>6</v>
      </c>
      <c r="B10" s="46" t="s">
        <v>234</v>
      </c>
      <c r="C10" s="46"/>
      <c r="D10" s="46"/>
      <c r="E10" s="46"/>
      <c r="F10" s="46"/>
      <c r="G10" s="46"/>
    </row>
    <row r="11" spans="1:7" x14ac:dyDescent="0.25">
      <c r="A11" s="40" t="s">
        <v>143</v>
      </c>
      <c r="B11" s="46" t="s">
        <v>230</v>
      </c>
      <c r="C11" s="46"/>
      <c r="D11" s="46"/>
      <c r="E11" s="46"/>
      <c r="F11" s="46"/>
      <c r="G11" s="46"/>
    </row>
    <row r="12" spans="1:7" x14ac:dyDescent="0.25">
      <c r="A12" s="40" t="s">
        <v>144</v>
      </c>
      <c r="B12" s="46" t="s">
        <v>231</v>
      </c>
      <c r="C12" s="46"/>
      <c r="D12" s="46"/>
      <c r="E12" s="46"/>
      <c r="F12" s="46"/>
      <c r="G12" s="46"/>
    </row>
    <row r="13" spans="1:7" x14ac:dyDescent="0.25">
      <c r="A13" s="40" t="s">
        <v>538</v>
      </c>
      <c r="B13" s="46">
        <v>1</v>
      </c>
      <c r="C13" s="46"/>
      <c r="D13" s="46"/>
      <c r="E13" s="46"/>
      <c r="F13" s="46"/>
      <c r="G13" s="46"/>
    </row>
    <row r="14" spans="1:7" x14ac:dyDescent="0.25">
      <c r="A14" s="40" t="s">
        <v>146</v>
      </c>
      <c r="B14" s="46">
        <v>302</v>
      </c>
      <c r="C14" s="46"/>
      <c r="D14" s="46"/>
      <c r="E14" s="46"/>
      <c r="F14" s="46"/>
      <c r="G14" s="46"/>
    </row>
    <row r="15" spans="1:7" x14ac:dyDescent="0.25">
      <c r="A15" s="40" t="s">
        <v>539</v>
      </c>
      <c r="B15" s="46" t="s">
        <v>235</v>
      </c>
      <c r="C15" s="46"/>
      <c r="D15" s="46"/>
      <c r="E15" s="46"/>
      <c r="F15" s="46"/>
      <c r="G15" s="46"/>
    </row>
    <row r="16" spans="1:7" x14ac:dyDescent="0.25">
      <c r="A16" s="40" t="s">
        <v>148</v>
      </c>
      <c r="B16" s="46" t="s">
        <v>236</v>
      </c>
      <c r="C16" s="46"/>
      <c r="D16" s="46"/>
      <c r="E16" s="46"/>
      <c r="F16" s="46"/>
      <c r="G16" s="46"/>
    </row>
    <row r="17" spans="1:7" x14ac:dyDescent="0.25">
      <c r="A17" s="41" t="s">
        <v>540</v>
      </c>
      <c r="B17" s="46"/>
      <c r="C17" s="46"/>
      <c r="D17" s="46"/>
      <c r="E17" s="46"/>
      <c r="F17" s="46"/>
      <c r="G17" s="46"/>
    </row>
    <row r="18" spans="1:7" x14ac:dyDescent="0.25">
      <c r="A18" s="40" t="s">
        <v>150</v>
      </c>
      <c r="B18" s="48">
        <v>46175</v>
      </c>
      <c r="C18" s="49"/>
      <c r="D18" s="49"/>
      <c r="E18" s="49"/>
      <c r="F18" s="49"/>
      <c r="G18" s="49"/>
    </row>
    <row r="19" spans="1:7" x14ac:dyDescent="0.25">
      <c r="A19" s="40" t="s">
        <v>151</v>
      </c>
      <c r="B19" s="48">
        <v>46161</v>
      </c>
      <c r="C19" s="48"/>
      <c r="D19" s="48"/>
      <c r="E19" s="48"/>
      <c r="F19" s="48"/>
      <c r="G19" s="48"/>
    </row>
    <row r="20" spans="1:7" x14ac:dyDescent="0.25">
      <c r="A20" s="40" t="s">
        <v>152</v>
      </c>
      <c r="B20" s="46" t="s">
        <v>160</v>
      </c>
      <c r="C20" s="46"/>
      <c r="D20" s="46"/>
      <c r="E20" s="46"/>
      <c r="F20" s="46"/>
      <c r="G20" s="46"/>
    </row>
    <row r="21" spans="1:7" x14ac:dyDescent="0.25">
      <c r="A21" s="40" t="s">
        <v>541</v>
      </c>
      <c r="B21" s="46" t="s">
        <v>75</v>
      </c>
      <c r="C21" s="46"/>
      <c r="D21" s="46"/>
      <c r="E21" s="46"/>
      <c r="F21" s="46"/>
      <c r="G21" s="46"/>
    </row>
    <row r="23" spans="1:7" x14ac:dyDescent="0.25">
      <c r="A23" s="23" t="str">
        <f>HYPERLINK("#'Factor List'!A1", "Back to Factor List")</f>
        <v>Back to Factor List</v>
      </c>
      <c r="B23" s="23" t="str">
        <f>HYPERLINK("#'Assumptions'!A1", "Assumptions")</f>
        <v>Assumptions</v>
      </c>
    </row>
    <row r="26" spans="1:7" s="55" customFormat="1" ht="39" x14ac:dyDescent="0.25">
      <c r="A26" s="54" t="s">
        <v>263</v>
      </c>
      <c r="B26" s="54" t="s">
        <v>568</v>
      </c>
      <c r="C26" s="54" t="s">
        <v>569</v>
      </c>
      <c r="D26" s="54" t="s">
        <v>570</v>
      </c>
      <c r="E26" s="54" t="s">
        <v>571</v>
      </c>
      <c r="F26" s="54" t="s">
        <v>572</v>
      </c>
      <c r="G26" s="54" t="s">
        <v>573</v>
      </c>
    </row>
    <row r="27" spans="1:7" x14ac:dyDescent="0.25">
      <c r="A27" s="43">
        <v>20</v>
      </c>
      <c r="B27" s="45">
        <v>27.44</v>
      </c>
      <c r="C27" s="45">
        <v>6.28</v>
      </c>
      <c r="D27" s="45"/>
      <c r="E27" s="45"/>
      <c r="F27" s="45">
        <v>0</v>
      </c>
      <c r="G27" s="45">
        <v>0</v>
      </c>
    </row>
    <row r="28" spans="1:7" x14ac:dyDescent="0.25">
      <c r="A28" s="43">
        <v>21</v>
      </c>
      <c r="B28" s="45">
        <v>27.31</v>
      </c>
      <c r="C28" s="45">
        <v>6.2</v>
      </c>
      <c r="D28" s="45"/>
      <c r="E28" s="45"/>
      <c r="F28" s="45">
        <v>0</v>
      </c>
      <c r="G28" s="45">
        <v>0</v>
      </c>
    </row>
    <row r="29" spans="1:7" x14ac:dyDescent="0.25">
      <c r="A29" s="43">
        <v>22</v>
      </c>
      <c r="B29" s="45">
        <v>27.19</v>
      </c>
      <c r="C29" s="45">
        <v>6.11</v>
      </c>
      <c r="D29" s="45"/>
      <c r="E29" s="45"/>
      <c r="F29" s="45">
        <v>0</v>
      </c>
      <c r="G29" s="45">
        <v>0</v>
      </c>
    </row>
    <row r="30" spans="1:7" x14ac:dyDescent="0.25">
      <c r="A30" s="43">
        <v>23</v>
      </c>
      <c r="B30" s="45">
        <v>27.06</v>
      </c>
      <c r="C30" s="45">
        <v>6.02</v>
      </c>
      <c r="D30" s="45"/>
      <c r="E30" s="45"/>
      <c r="F30" s="45">
        <v>0</v>
      </c>
      <c r="G30" s="45">
        <v>0</v>
      </c>
    </row>
    <row r="31" spans="1:7" x14ac:dyDescent="0.25">
      <c r="A31" s="43">
        <v>24</v>
      </c>
      <c r="B31" s="45">
        <v>26.92</v>
      </c>
      <c r="C31" s="45">
        <v>5.93</v>
      </c>
      <c r="D31" s="45"/>
      <c r="E31" s="45"/>
      <c r="F31" s="45">
        <v>0</v>
      </c>
      <c r="G31" s="45">
        <v>0</v>
      </c>
    </row>
    <row r="32" spans="1:7" x14ac:dyDescent="0.25">
      <c r="A32" s="43">
        <v>25</v>
      </c>
      <c r="B32" s="45">
        <v>26.78</v>
      </c>
      <c r="C32" s="45">
        <v>5.84</v>
      </c>
      <c r="D32" s="45"/>
      <c r="E32" s="45"/>
      <c r="F32" s="45">
        <v>0</v>
      </c>
      <c r="G32" s="45">
        <v>0</v>
      </c>
    </row>
    <row r="33" spans="1:7" x14ac:dyDescent="0.25">
      <c r="A33" s="43">
        <v>26</v>
      </c>
      <c r="B33" s="45">
        <v>26.64</v>
      </c>
      <c r="C33" s="45">
        <v>5.75</v>
      </c>
      <c r="D33" s="45"/>
      <c r="E33" s="45"/>
      <c r="F33" s="45">
        <v>0</v>
      </c>
      <c r="G33" s="45">
        <v>0</v>
      </c>
    </row>
    <row r="34" spans="1:7" x14ac:dyDescent="0.25">
      <c r="A34" s="43">
        <v>27</v>
      </c>
      <c r="B34" s="45">
        <v>26.49</v>
      </c>
      <c r="C34" s="45">
        <v>5.66</v>
      </c>
      <c r="D34" s="45"/>
      <c r="E34" s="45"/>
      <c r="F34" s="45">
        <v>0</v>
      </c>
      <c r="G34" s="45">
        <v>0</v>
      </c>
    </row>
    <row r="35" spans="1:7" x14ac:dyDescent="0.25">
      <c r="A35" s="43">
        <v>28</v>
      </c>
      <c r="B35" s="45">
        <v>26.33</v>
      </c>
      <c r="C35" s="45">
        <v>5.57</v>
      </c>
      <c r="D35" s="45"/>
      <c r="E35" s="45"/>
      <c r="F35" s="45">
        <v>0</v>
      </c>
      <c r="G35" s="45">
        <v>0</v>
      </c>
    </row>
    <row r="36" spans="1:7" x14ac:dyDescent="0.25">
      <c r="A36" s="43">
        <v>29</v>
      </c>
      <c r="B36" s="45">
        <v>26.16</v>
      </c>
      <c r="C36" s="45">
        <v>5.48</v>
      </c>
      <c r="D36" s="45"/>
      <c r="E36" s="45"/>
      <c r="F36" s="45">
        <v>0</v>
      </c>
      <c r="G36" s="45">
        <v>0</v>
      </c>
    </row>
    <row r="37" spans="1:7" x14ac:dyDescent="0.25">
      <c r="A37" s="43">
        <v>30</v>
      </c>
      <c r="B37" s="45">
        <v>25.98</v>
      </c>
      <c r="C37" s="45">
        <v>5.4</v>
      </c>
      <c r="D37" s="45"/>
      <c r="E37" s="45"/>
      <c r="F37" s="45">
        <v>0</v>
      </c>
      <c r="G37" s="45">
        <v>0</v>
      </c>
    </row>
    <row r="38" spans="1:7" x14ac:dyDescent="0.25">
      <c r="A38" s="43">
        <v>31</v>
      </c>
      <c r="B38" s="45">
        <v>25.79</v>
      </c>
      <c r="C38" s="45">
        <v>5.32</v>
      </c>
      <c r="D38" s="45"/>
      <c r="E38" s="45"/>
      <c r="F38" s="45">
        <v>0</v>
      </c>
      <c r="G38" s="45">
        <v>0</v>
      </c>
    </row>
    <row r="39" spans="1:7" x14ac:dyDescent="0.25">
      <c r="A39" s="43">
        <v>32</v>
      </c>
      <c r="B39" s="45">
        <v>25.59</v>
      </c>
      <c r="C39" s="45">
        <v>5.24</v>
      </c>
      <c r="D39" s="45"/>
      <c r="E39" s="45"/>
      <c r="F39" s="45">
        <v>0</v>
      </c>
      <c r="G39" s="45">
        <v>0</v>
      </c>
    </row>
    <row r="40" spans="1:7" x14ac:dyDescent="0.25">
      <c r="A40" s="43">
        <v>33</v>
      </c>
      <c r="B40" s="45">
        <v>25.39</v>
      </c>
      <c r="C40" s="45">
        <v>5.16</v>
      </c>
      <c r="D40" s="45"/>
      <c r="E40" s="45"/>
      <c r="F40" s="45">
        <v>0</v>
      </c>
      <c r="G40" s="45">
        <v>0</v>
      </c>
    </row>
    <row r="41" spans="1:7" x14ac:dyDescent="0.25">
      <c r="A41" s="43">
        <v>34</v>
      </c>
      <c r="B41" s="45">
        <v>25.17</v>
      </c>
      <c r="C41" s="45">
        <v>5.08</v>
      </c>
      <c r="D41" s="45"/>
      <c r="E41" s="45"/>
      <c r="F41" s="45">
        <v>0</v>
      </c>
      <c r="G41" s="45">
        <v>0</v>
      </c>
    </row>
    <row r="42" spans="1:7" x14ac:dyDescent="0.25">
      <c r="A42" s="43">
        <v>35</v>
      </c>
      <c r="B42" s="45">
        <v>24.96</v>
      </c>
      <c r="C42" s="45">
        <v>5.01</v>
      </c>
      <c r="D42" s="45"/>
      <c r="E42" s="45"/>
      <c r="F42" s="45">
        <v>0</v>
      </c>
      <c r="G42" s="45">
        <v>0</v>
      </c>
    </row>
    <row r="43" spans="1:7" x14ac:dyDescent="0.25">
      <c r="A43" s="43">
        <v>36</v>
      </c>
      <c r="B43" s="45">
        <v>24.73</v>
      </c>
      <c r="C43" s="45">
        <v>4.93</v>
      </c>
      <c r="D43" s="45"/>
      <c r="E43" s="45"/>
      <c r="F43" s="45">
        <v>0</v>
      </c>
      <c r="G43" s="45">
        <v>0</v>
      </c>
    </row>
    <row r="44" spans="1:7" x14ac:dyDescent="0.25">
      <c r="A44" s="43">
        <v>37</v>
      </c>
      <c r="B44" s="45">
        <v>24.5</v>
      </c>
      <c r="C44" s="45">
        <v>4.8499999999999996</v>
      </c>
      <c r="D44" s="45"/>
      <c r="E44" s="45"/>
      <c r="F44" s="45">
        <v>0</v>
      </c>
      <c r="G44" s="45">
        <v>0</v>
      </c>
    </row>
    <row r="45" spans="1:7" x14ac:dyDescent="0.25">
      <c r="A45" s="43">
        <v>38</v>
      </c>
      <c r="B45" s="45">
        <v>24.26</v>
      </c>
      <c r="C45" s="45">
        <v>4.78</v>
      </c>
      <c r="D45" s="45"/>
      <c r="E45" s="45"/>
      <c r="F45" s="45">
        <v>0</v>
      </c>
      <c r="G45" s="45">
        <v>0</v>
      </c>
    </row>
    <row r="46" spans="1:7" x14ac:dyDescent="0.25">
      <c r="A46" s="43">
        <v>39</v>
      </c>
      <c r="B46" s="45">
        <v>24.01</v>
      </c>
      <c r="C46" s="45">
        <v>4.7</v>
      </c>
      <c r="D46" s="45"/>
      <c r="E46" s="45"/>
      <c r="F46" s="45">
        <v>0</v>
      </c>
      <c r="G46" s="45">
        <v>0</v>
      </c>
    </row>
    <row r="47" spans="1:7" x14ac:dyDescent="0.25">
      <c r="A47" s="43">
        <v>40</v>
      </c>
      <c r="B47" s="45">
        <v>23.77</v>
      </c>
      <c r="C47" s="45">
        <v>4.62</v>
      </c>
      <c r="D47" s="45"/>
      <c r="E47" s="45"/>
      <c r="F47" s="45">
        <v>0</v>
      </c>
      <c r="G47" s="45">
        <v>0</v>
      </c>
    </row>
    <row r="48" spans="1:7" x14ac:dyDescent="0.25">
      <c r="A48" s="43">
        <v>41</v>
      </c>
      <c r="B48" s="45">
        <v>23.51</v>
      </c>
      <c r="C48" s="45">
        <v>4.54</v>
      </c>
      <c r="D48" s="45"/>
      <c r="E48" s="45"/>
      <c r="F48" s="45">
        <v>0</v>
      </c>
      <c r="G48" s="45">
        <v>0</v>
      </c>
    </row>
    <row r="49" spans="1:7" x14ac:dyDescent="0.25">
      <c r="A49" s="43">
        <v>42</v>
      </c>
      <c r="B49" s="45">
        <v>23.26</v>
      </c>
      <c r="C49" s="45">
        <v>4.46</v>
      </c>
      <c r="D49" s="45"/>
      <c r="E49" s="45"/>
      <c r="F49" s="45">
        <v>0</v>
      </c>
      <c r="G49" s="45">
        <v>0</v>
      </c>
    </row>
    <row r="50" spans="1:7" x14ac:dyDescent="0.25">
      <c r="A50" s="43">
        <v>43</v>
      </c>
      <c r="B50" s="45">
        <v>22.99</v>
      </c>
      <c r="C50" s="45">
        <v>4.38</v>
      </c>
      <c r="D50" s="45"/>
      <c r="E50" s="45"/>
      <c r="F50" s="45">
        <v>0</v>
      </c>
      <c r="G50" s="45">
        <v>0</v>
      </c>
    </row>
    <row r="51" spans="1:7" x14ac:dyDescent="0.25">
      <c r="A51" s="43">
        <v>44</v>
      </c>
      <c r="B51" s="45">
        <v>22.73</v>
      </c>
      <c r="C51" s="45">
        <v>4.3</v>
      </c>
      <c r="D51" s="45"/>
      <c r="E51" s="45"/>
      <c r="F51" s="45">
        <v>0</v>
      </c>
      <c r="G51" s="45">
        <v>0</v>
      </c>
    </row>
    <row r="52" spans="1:7" x14ac:dyDescent="0.25">
      <c r="A52" s="43">
        <v>45</v>
      </c>
      <c r="B52" s="45">
        <v>22.46</v>
      </c>
      <c r="C52" s="45">
        <v>4.22</v>
      </c>
      <c r="D52" s="45"/>
      <c r="E52" s="45"/>
      <c r="F52" s="45">
        <v>0</v>
      </c>
      <c r="G52" s="45">
        <v>0</v>
      </c>
    </row>
    <row r="53" spans="1:7" x14ac:dyDescent="0.25">
      <c r="A53" s="43">
        <v>46</v>
      </c>
      <c r="B53" s="45">
        <v>22.19</v>
      </c>
      <c r="C53" s="45">
        <v>4.13</v>
      </c>
      <c r="D53" s="45"/>
      <c r="E53" s="45"/>
      <c r="F53" s="45">
        <v>0</v>
      </c>
      <c r="G53" s="45">
        <v>0</v>
      </c>
    </row>
    <row r="54" spans="1:7" x14ac:dyDescent="0.25">
      <c r="A54" s="43">
        <v>47</v>
      </c>
      <c r="B54" s="45">
        <v>21.92</v>
      </c>
      <c r="C54" s="45">
        <v>4.04</v>
      </c>
      <c r="D54" s="45"/>
      <c r="E54" s="45"/>
      <c r="F54" s="45">
        <v>0</v>
      </c>
      <c r="G54" s="45">
        <v>0</v>
      </c>
    </row>
    <row r="55" spans="1:7" x14ac:dyDescent="0.25">
      <c r="A55" s="43">
        <v>48</v>
      </c>
      <c r="B55" s="45">
        <v>21.64</v>
      </c>
      <c r="C55" s="45">
        <v>3.95</v>
      </c>
      <c r="D55" s="45"/>
      <c r="E55" s="45"/>
      <c r="F55" s="45">
        <v>0</v>
      </c>
      <c r="G55" s="45">
        <v>0</v>
      </c>
    </row>
    <row r="56" spans="1:7" x14ac:dyDescent="0.25">
      <c r="A56" s="43">
        <v>49</v>
      </c>
      <c r="B56" s="45">
        <v>21.36</v>
      </c>
      <c r="C56" s="45">
        <v>3.86</v>
      </c>
      <c r="D56" s="45"/>
      <c r="E56" s="45"/>
      <c r="F56" s="45">
        <v>0</v>
      </c>
      <c r="G56" s="45">
        <v>0</v>
      </c>
    </row>
    <row r="57" spans="1:7" x14ac:dyDescent="0.25">
      <c r="A57" s="43">
        <v>50</v>
      </c>
      <c r="B57" s="45">
        <v>21.06</v>
      </c>
      <c r="C57" s="45">
        <v>3.77</v>
      </c>
      <c r="D57" s="45"/>
      <c r="E57" s="45"/>
      <c r="F57" s="45">
        <v>0</v>
      </c>
      <c r="G57" s="45">
        <v>0</v>
      </c>
    </row>
    <row r="58" spans="1:7" x14ac:dyDescent="0.25">
      <c r="A58" s="43">
        <v>51</v>
      </c>
      <c r="B58" s="45">
        <v>20.75</v>
      </c>
      <c r="C58" s="45">
        <v>3.69</v>
      </c>
      <c r="D58" s="45"/>
      <c r="E58" s="45"/>
      <c r="F58" s="45">
        <v>0</v>
      </c>
      <c r="G58" s="45">
        <v>0</v>
      </c>
    </row>
    <row r="59" spans="1:7" x14ac:dyDescent="0.25">
      <c r="A59" s="43">
        <v>52</v>
      </c>
      <c r="B59" s="45">
        <v>20.43</v>
      </c>
      <c r="C59" s="45">
        <v>3.61</v>
      </c>
      <c r="D59" s="45"/>
      <c r="E59" s="45"/>
      <c r="F59" s="45">
        <v>0</v>
      </c>
      <c r="G59" s="45">
        <v>0</v>
      </c>
    </row>
    <row r="60" spans="1:7" x14ac:dyDescent="0.25">
      <c r="A60" s="43">
        <v>53</v>
      </c>
      <c r="B60" s="45">
        <v>20.100000000000001</v>
      </c>
      <c r="C60" s="45">
        <v>3.53</v>
      </c>
      <c r="D60" s="45"/>
      <c r="E60" s="45"/>
      <c r="F60" s="45">
        <v>0</v>
      </c>
      <c r="G60" s="45">
        <v>0</v>
      </c>
    </row>
    <row r="61" spans="1:7" x14ac:dyDescent="0.25">
      <c r="A61" s="43">
        <v>54</v>
      </c>
      <c r="B61" s="45">
        <v>19.77</v>
      </c>
      <c r="C61" s="45">
        <v>3.45</v>
      </c>
      <c r="D61" s="45"/>
      <c r="E61" s="45"/>
      <c r="F61" s="45">
        <v>0</v>
      </c>
      <c r="G61" s="45">
        <v>0</v>
      </c>
    </row>
    <row r="62" spans="1:7" x14ac:dyDescent="0.25">
      <c r="A62" s="43">
        <v>55</v>
      </c>
      <c r="B62" s="45">
        <v>19.420000000000002</v>
      </c>
      <c r="C62" s="45">
        <v>3.37</v>
      </c>
      <c r="D62" s="45"/>
      <c r="E62" s="45"/>
      <c r="F62" s="45">
        <v>0</v>
      </c>
      <c r="G62" s="45">
        <v>0</v>
      </c>
    </row>
    <row r="63" spans="1:7" x14ac:dyDescent="0.25">
      <c r="A63" s="43">
        <v>56</v>
      </c>
      <c r="B63" s="45">
        <v>19.059999999999999</v>
      </c>
      <c r="C63" s="45">
        <v>3.29</v>
      </c>
      <c r="D63" s="45"/>
      <c r="E63" s="45"/>
      <c r="F63" s="45">
        <v>0</v>
      </c>
      <c r="G63" s="45">
        <v>0</v>
      </c>
    </row>
    <row r="64" spans="1:7" x14ac:dyDescent="0.25">
      <c r="A64" s="43">
        <v>57</v>
      </c>
      <c r="B64" s="45">
        <v>18.690000000000001</v>
      </c>
      <c r="C64" s="45">
        <v>3.22</v>
      </c>
      <c r="D64" s="45"/>
      <c r="E64" s="45"/>
      <c r="F64" s="45">
        <v>0</v>
      </c>
      <c r="G64" s="45">
        <v>0</v>
      </c>
    </row>
    <row r="65" spans="1:7" x14ac:dyDescent="0.25">
      <c r="A65" s="43">
        <v>58</v>
      </c>
      <c r="B65" s="45">
        <v>18.3</v>
      </c>
      <c r="C65" s="45">
        <v>3.15</v>
      </c>
      <c r="D65" s="45"/>
      <c r="E65" s="45"/>
      <c r="F65" s="45">
        <v>0</v>
      </c>
      <c r="G65" s="45">
        <v>0</v>
      </c>
    </row>
    <row r="66" spans="1:7" x14ac:dyDescent="0.25">
      <c r="A66" s="43">
        <v>59</v>
      </c>
      <c r="B66" s="45">
        <v>17.89</v>
      </c>
      <c r="C66" s="45">
        <v>3.09</v>
      </c>
      <c r="D66" s="45"/>
      <c r="E66" s="45"/>
      <c r="F66" s="45">
        <v>0</v>
      </c>
      <c r="G66" s="45">
        <v>0</v>
      </c>
    </row>
    <row r="67" spans="1:7" x14ac:dyDescent="0.25">
      <c r="A67" s="43">
        <v>60</v>
      </c>
      <c r="B67" s="45">
        <v>17.47</v>
      </c>
      <c r="C67" s="45">
        <v>3.03</v>
      </c>
      <c r="D67" s="45"/>
      <c r="E67" s="45"/>
      <c r="F67" s="45">
        <v>0</v>
      </c>
      <c r="G67" s="45">
        <v>0</v>
      </c>
    </row>
    <row r="68" spans="1:7" x14ac:dyDescent="0.25">
      <c r="A68" s="43">
        <v>61</v>
      </c>
      <c r="B68" s="45">
        <v>17.04</v>
      </c>
      <c r="C68" s="45">
        <v>2.97</v>
      </c>
      <c r="D68" s="45"/>
      <c r="E68" s="45"/>
      <c r="F68" s="45">
        <v>0</v>
      </c>
      <c r="G68" s="45">
        <v>0</v>
      </c>
    </row>
    <row r="69" spans="1:7" x14ac:dyDescent="0.25">
      <c r="A69" s="43">
        <v>62</v>
      </c>
      <c r="B69" s="45">
        <v>16.579999999999998</v>
      </c>
      <c r="C69" s="45">
        <v>2.92</v>
      </c>
      <c r="D69" s="45"/>
      <c r="E69" s="45"/>
      <c r="F69" s="45">
        <v>0</v>
      </c>
      <c r="G69" s="45">
        <v>0</v>
      </c>
    </row>
    <row r="70" spans="1:7" x14ac:dyDescent="0.25">
      <c r="A70" s="43">
        <v>63</v>
      </c>
      <c r="B70" s="45">
        <v>16.11</v>
      </c>
      <c r="C70" s="45">
        <v>2.87</v>
      </c>
      <c r="D70" s="45"/>
      <c r="E70" s="45"/>
      <c r="F70" s="45">
        <v>0</v>
      </c>
      <c r="G70" s="45">
        <v>0</v>
      </c>
    </row>
    <row r="71" spans="1:7" x14ac:dyDescent="0.25">
      <c r="A71" s="43">
        <v>64</v>
      </c>
      <c r="B71" s="45">
        <v>15.63</v>
      </c>
      <c r="C71" s="45">
        <v>2.82</v>
      </c>
      <c r="D71" s="45"/>
      <c r="E71" s="45"/>
      <c r="F71" s="45">
        <v>0</v>
      </c>
      <c r="G71" s="45">
        <v>0</v>
      </c>
    </row>
    <row r="72" spans="1:7" x14ac:dyDescent="0.25">
      <c r="A72" s="43">
        <v>65</v>
      </c>
      <c r="B72" s="45">
        <v>15.12</v>
      </c>
      <c r="C72" s="45">
        <v>2.78</v>
      </c>
      <c r="D72" s="45"/>
      <c r="E72" s="45"/>
      <c r="F72" s="45">
        <v>0</v>
      </c>
      <c r="G72" s="45">
        <v>0</v>
      </c>
    </row>
    <row r="73" spans="1:7" x14ac:dyDescent="0.25">
      <c r="A73" s="43">
        <v>66</v>
      </c>
      <c r="B73" s="45">
        <v>14.6</v>
      </c>
      <c r="C73" s="45">
        <v>2.74</v>
      </c>
      <c r="D73" s="45"/>
      <c r="E73" s="45"/>
      <c r="F73" s="45">
        <v>0</v>
      </c>
      <c r="G73" s="45">
        <v>0</v>
      </c>
    </row>
    <row r="74" spans="1:7" x14ac:dyDescent="0.25">
      <c r="A74" s="43">
        <v>67</v>
      </c>
      <c r="B74" s="45">
        <v>14.07</v>
      </c>
      <c r="C74" s="45">
        <v>2.7</v>
      </c>
      <c r="D74" s="45"/>
      <c r="E74" s="45"/>
      <c r="F74" s="45">
        <v>0</v>
      </c>
      <c r="G74" s="45">
        <v>0</v>
      </c>
    </row>
    <row r="75" spans="1:7" x14ac:dyDescent="0.25">
      <c r="A75" s="43">
        <v>68</v>
      </c>
      <c r="B75" s="45">
        <v>13.52</v>
      </c>
      <c r="C75" s="45">
        <v>2.67</v>
      </c>
      <c r="D75" s="45"/>
      <c r="E75" s="45"/>
      <c r="F75" s="45">
        <v>0</v>
      </c>
      <c r="G75" s="45">
        <v>0</v>
      </c>
    </row>
    <row r="76" spans="1:7" x14ac:dyDescent="0.25">
      <c r="A76" s="43">
        <v>69</v>
      </c>
      <c r="B76" s="45">
        <v>12.97</v>
      </c>
      <c r="C76" s="45">
        <v>2.5499999999999998</v>
      </c>
      <c r="D76" s="45"/>
      <c r="E76" s="45"/>
      <c r="F76" s="45"/>
      <c r="G76" s="45"/>
    </row>
    <row r="77" spans="1:7" x14ac:dyDescent="0.25">
      <c r="A77" s="43">
        <v>70</v>
      </c>
      <c r="B77" s="45">
        <v>12.41</v>
      </c>
      <c r="C77" s="45">
        <v>2.4300000000000002</v>
      </c>
      <c r="D77" s="45"/>
      <c r="E77" s="45"/>
      <c r="F77" s="45"/>
      <c r="G77" s="45"/>
    </row>
    <row r="78" spans="1:7" x14ac:dyDescent="0.25">
      <c r="A78" s="43">
        <v>71</v>
      </c>
      <c r="B78" s="45">
        <v>11.84</v>
      </c>
      <c r="C78" s="45">
        <v>2.4</v>
      </c>
      <c r="D78" s="45"/>
      <c r="E78" s="45"/>
      <c r="F78" s="45"/>
      <c r="G78" s="45"/>
    </row>
    <row r="79" spans="1:7" x14ac:dyDescent="0.25">
      <c r="A79" s="43">
        <v>72</v>
      </c>
      <c r="B79" s="45">
        <v>11.27</v>
      </c>
      <c r="C79" s="45">
        <v>2.37</v>
      </c>
      <c r="D79" s="45"/>
      <c r="E79" s="45"/>
      <c r="F79" s="45"/>
      <c r="G79" s="45"/>
    </row>
    <row r="80" spans="1:7" x14ac:dyDescent="0.25">
      <c r="A80" s="43">
        <v>73</v>
      </c>
      <c r="B80" s="45">
        <v>10.71</v>
      </c>
      <c r="C80" s="45">
        <v>2.33</v>
      </c>
      <c r="D80" s="45">
        <v>1.67</v>
      </c>
      <c r="E80" s="45">
        <v>1.39</v>
      </c>
      <c r="F80" s="45"/>
      <c r="G80" s="45"/>
    </row>
    <row r="81" spans="1:7" x14ac:dyDescent="0.25">
      <c r="A81" s="43">
        <v>74</v>
      </c>
      <c r="B81" s="45">
        <v>10.15</v>
      </c>
      <c r="C81" s="45">
        <v>2.15</v>
      </c>
      <c r="D81" s="45">
        <v>1.51</v>
      </c>
      <c r="E81" s="45">
        <v>1.27</v>
      </c>
      <c r="F81" s="45"/>
      <c r="G81" s="45"/>
    </row>
    <row r="82" spans="1:7" x14ac:dyDescent="0.25">
      <c r="A82" s="43">
        <v>75</v>
      </c>
      <c r="B82" s="45">
        <v>9.61</v>
      </c>
      <c r="C82" s="45">
        <v>1.97</v>
      </c>
      <c r="D82" s="45">
        <v>1.36</v>
      </c>
      <c r="E82" s="45">
        <v>1.1399999999999999</v>
      </c>
      <c r="F82" s="45"/>
      <c r="G82" s="45"/>
    </row>
    <row r="83" spans="1:7" x14ac:dyDescent="0.25">
      <c r="A83" s="43">
        <v>76</v>
      </c>
      <c r="B83" s="45">
        <v>9.07</v>
      </c>
      <c r="C83" s="45">
        <v>1.93</v>
      </c>
      <c r="D83" s="45">
        <v>1.23</v>
      </c>
      <c r="E83" s="45">
        <v>1.03</v>
      </c>
      <c r="F83" s="45"/>
      <c r="G83" s="45"/>
    </row>
    <row r="84" spans="1:7" x14ac:dyDescent="0.25">
      <c r="A84" s="43">
        <v>77</v>
      </c>
      <c r="B84" s="45">
        <v>8.5500000000000007</v>
      </c>
      <c r="C84" s="45">
        <v>1.88</v>
      </c>
      <c r="D84" s="45">
        <v>1.1100000000000001</v>
      </c>
      <c r="E84" s="45">
        <v>0.93</v>
      </c>
      <c r="F84" s="45"/>
      <c r="G84" s="45"/>
    </row>
    <row r="85" spans="1:7" x14ac:dyDescent="0.25">
      <c r="A85" s="43">
        <v>78</v>
      </c>
      <c r="B85" s="45">
        <v>8.0399999999999991</v>
      </c>
      <c r="C85" s="45">
        <v>1.83</v>
      </c>
      <c r="D85" s="45">
        <v>1</v>
      </c>
      <c r="E85" s="45">
        <v>0.83</v>
      </c>
      <c r="F85" s="45"/>
      <c r="G85" s="45"/>
    </row>
    <row r="86" spans="1:7" x14ac:dyDescent="0.25">
      <c r="A86" s="43">
        <v>79</v>
      </c>
      <c r="B86" s="45">
        <v>7.54</v>
      </c>
      <c r="C86" s="45">
        <v>1.61</v>
      </c>
      <c r="D86" s="45">
        <v>0.88</v>
      </c>
      <c r="E86" s="45">
        <v>0.74</v>
      </c>
      <c r="F86" s="45"/>
      <c r="G86" s="45"/>
    </row>
    <row r="87" spans="1:7" x14ac:dyDescent="0.25">
      <c r="A87" s="43">
        <v>80</v>
      </c>
      <c r="B87" s="45">
        <v>7.04</v>
      </c>
      <c r="C87" s="45">
        <v>1.39</v>
      </c>
      <c r="D87" s="45">
        <v>0.77</v>
      </c>
      <c r="E87" s="45">
        <v>0.65</v>
      </c>
      <c r="F87" s="45"/>
      <c r="G87" s="45"/>
    </row>
    <row r="88" spans="1:7" x14ac:dyDescent="0.25">
      <c r="A88" s="43">
        <v>81</v>
      </c>
      <c r="B88" s="45">
        <v>6.56</v>
      </c>
      <c r="C88" s="45">
        <v>1.35</v>
      </c>
      <c r="D88" s="45">
        <v>0.68</v>
      </c>
      <c r="E88" s="45">
        <v>0.56999999999999995</v>
      </c>
      <c r="F88" s="45"/>
      <c r="G88" s="45"/>
    </row>
    <row r="89" spans="1:7" x14ac:dyDescent="0.25">
      <c r="A89" s="43">
        <v>82</v>
      </c>
      <c r="B89" s="45">
        <v>6.08</v>
      </c>
      <c r="C89" s="45">
        <v>1.3</v>
      </c>
      <c r="D89" s="45">
        <v>0.6</v>
      </c>
      <c r="E89" s="45">
        <v>0.5</v>
      </c>
      <c r="F89" s="45"/>
      <c r="G89" s="45"/>
    </row>
    <row r="90" spans="1:7" x14ac:dyDescent="0.25">
      <c r="A90" s="43">
        <v>83</v>
      </c>
      <c r="B90" s="45">
        <v>5.61</v>
      </c>
      <c r="C90" s="45">
        <v>1.25</v>
      </c>
      <c r="D90" s="45">
        <v>0.52</v>
      </c>
      <c r="E90" s="45">
        <v>0.43</v>
      </c>
      <c r="F90" s="45"/>
      <c r="G90" s="45"/>
    </row>
    <row r="91" spans="1:7" x14ac:dyDescent="0.25">
      <c r="A91" s="43">
        <v>84</v>
      </c>
      <c r="B91" s="45">
        <v>5.16</v>
      </c>
      <c r="C91" s="45">
        <v>1.06</v>
      </c>
      <c r="D91" s="45">
        <v>0.44</v>
      </c>
      <c r="E91" s="45">
        <v>0.37</v>
      </c>
      <c r="F91" s="45"/>
      <c r="G91" s="45"/>
    </row>
    <row r="92" spans="1:7" x14ac:dyDescent="0.25">
      <c r="A92" s="43">
        <v>85</v>
      </c>
      <c r="B92" s="45">
        <v>4.7300000000000004</v>
      </c>
      <c r="C92" s="45">
        <v>0.87</v>
      </c>
      <c r="D92" s="45">
        <v>0.37</v>
      </c>
      <c r="E92" s="45">
        <v>0.31</v>
      </c>
      <c r="F92" s="45"/>
      <c r="G92" s="45"/>
    </row>
    <row r="93" spans="1:7" x14ac:dyDescent="0.25">
      <c r="A93" s="43">
        <v>86</v>
      </c>
      <c r="B93" s="45">
        <v>4.33</v>
      </c>
      <c r="C93" s="45">
        <v>0.83</v>
      </c>
      <c r="D93" s="45">
        <v>0.32</v>
      </c>
      <c r="E93" s="45">
        <v>0.27</v>
      </c>
      <c r="F93" s="45"/>
      <c r="G93" s="45"/>
    </row>
    <row r="94" spans="1:7" x14ac:dyDescent="0.25">
      <c r="A94" s="43">
        <v>87</v>
      </c>
      <c r="B94" s="45">
        <v>3.95</v>
      </c>
      <c r="C94" s="45">
        <v>0.78</v>
      </c>
      <c r="D94" s="45">
        <v>0.27</v>
      </c>
      <c r="E94" s="45">
        <v>0.22</v>
      </c>
      <c r="F94" s="45"/>
      <c r="G94" s="45"/>
    </row>
    <row r="95" spans="1:7" x14ac:dyDescent="0.25">
      <c r="A95" s="43">
        <v>88</v>
      </c>
      <c r="B95" s="45">
        <v>3.59</v>
      </c>
      <c r="C95" s="45">
        <v>0.73</v>
      </c>
      <c r="D95" s="45">
        <v>0.23</v>
      </c>
      <c r="E95" s="45">
        <v>0.19</v>
      </c>
      <c r="F95" s="45"/>
      <c r="G95" s="45"/>
    </row>
    <row r="96" spans="1:7" x14ac:dyDescent="0.25">
      <c r="A96" s="43">
        <v>89</v>
      </c>
      <c r="B96" s="45">
        <v>3.26</v>
      </c>
      <c r="C96" s="45">
        <v>0.56999999999999995</v>
      </c>
      <c r="D96" s="45">
        <v>0.19</v>
      </c>
      <c r="E96" s="45">
        <v>0.16</v>
      </c>
      <c r="F96" s="45"/>
      <c r="G96" s="45"/>
    </row>
    <row r="97" spans="1:7" x14ac:dyDescent="0.25">
      <c r="A97" s="43">
        <v>90</v>
      </c>
      <c r="B97" s="45">
        <v>2.95</v>
      </c>
      <c r="C97" s="45">
        <v>0.43</v>
      </c>
      <c r="D97" s="45">
        <v>0.15</v>
      </c>
      <c r="E97" s="45">
        <v>0.13</v>
      </c>
      <c r="F97" s="45"/>
      <c r="G97" s="45"/>
    </row>
    <row r="98" spans="1:7" x14ac:dyDescent="0.25">
      <c r="A98" s="43">
        <v>91</v>
      </c>
      <c r="B98" s="45">
        <v>2.66</v>
      </c>
      <c r="C98" s="45">
        <v>0.4</v>
      </c>
      <c r="D98" s="45">
        <v>0.13</v>
      </c>
      <c r="E98" s="45">
        <v>0.11</v>
      </c>
      <c r="F98" s="45"/>
      <c r="G98" s="45"/>
    </row>
    <row r="99" spans="1:7" x14ac:dyDescent="0.25">
      <c r="A99" s="43">
        <v>92</v>
      </c>
      <c r="B99" s="45">
        <v>2.39</v>
      </c>
      <c r="C99" s="45">
        <v>0.37</v>
      </c>
      <c r="D99" s="45">
        <v>0.1</v>
      </c>
      <c r="E99" s="45">
        <v>0.09</v>
      </c>
      <c r="F99" s="45"/>
      <c r="G99" s="45"/>
    </row>
    <row r="100" spans="1:7" x14ac:dyDescent="0.25">
      <c r="A100" s="43">
        <v>93</v>
      </c>
      <c r="B100" s="45">
        <v>2.15</v>
      </c>
      <c r="C100" s="45">
        <v>0.34</v>
      </c>
      <c r="D100" s="45">
        <v>0.08</v>
      </c>
      <c r="E100" s="45">
        <v>7.0000000000000007E-2</v>
      </c>
      <c r="F100" s="45"/>
      <c r="G100" s="45"/>
    </row>
    <row r="101" spans="1:7" x14ac:dyDescent="0.25">
      <c r="A101" s="43">
        <v>94</v>
      </c>
      <c r="B101" s="45">
        <v>1.92</v>
      </c>
      <c r="C101" s="45">
        <v>0.32</v>
      </c>
      <c r="D101" s="45">
        <v>7.0000000000000007E-2</v>
      </c>
      <c r="E101" s="45">
        <v>0.06</v>
      </c>
      <c r="F101" s="45"/>
      <c r="G101" s="45"/>
    </row>
    <row r="102" spans="1:7" x14ac:dyDescent="0.25">
      <c r="A102" s="43">
        <v>95</v>
      </c>
      <c r="B102" s="45">
        <v>1.72</v>
      </c>
      <c r="C102" s="45">
        <v>0.28999999999999998</v>
      </c>
      <c r="D102" s="45">
        <v>0.06</v>
      </c>
      <c r="E102" s="45">
        <v>0.05</v>
      </c>
      <c r="F102" s="45"/>
      <c r="G102" s="45"/>
    </row>
  </sheetData>
  <sheetProtection algorithmName="SHA-512" hashValue="KsCF8HN+fxPRXF/au3++mZv0e65f+VigA7YJjX2QbywxdS6DDqm4oDDunjGDFPf6MvA9eBVQQqxbQFAEDp4WYg==" saltValue="3Bdqt0VYzfxvI68IT951Bw==" spinCount="100000" sheet="1" objects="1" scenarios="1"/>
  <conditionalFormatting sqref="A6:A21">
    <cfRule type="expression" dxfId="1005" priority="13" stopIfTrue="1">
      <formula>MOD(ROW(),2)=0</formula>
    </cfRule>
    <cfRule type="expression" dxfId="1004" priority="14" stopIfTrue="1">
      <formula>MOD(ROW(),2)&lt;&gt;0</formula>
    </cfRule>
  </conditionalFormatting>
  <conditionalFormatting sqref="B6:G17 B20:G21 C18:G19">
    <cfRule type="expression" dxfId="1003" priority="15" stopIfTrue="1">
      <formula>MOD(ROW(),2)=0</formula>
    </cfRule>
    <cfRule type="expression" dxfId="1002" priority="16" stopIfTrue="1">
      <formula>MOD(ROW(),2)&lt;&gt;0</formula>
    </cfRule>
  </conditionalFormatting>
  <conditionalFormatting sqref="A26:A102">
    <cfRule type="expression" dxfId="1001" priority="17" stopIfTrue="1">
      <formula>MOD(ROW(),2)=0</formula>
    </cfRule>
    <cfRule type="expression" dxfId="1000" priority="18" stopIfTrue="1">
      <formula>MOD(ROW(),2)&lt;&gt;0</formula>
    </cfRule>
  </conditionalFormatting>
  <conditionalFormatting sqref="B26:G102">
    <cfRule type="expression" dxfId="999" priority="19" stopIfTrue="1">
      <formula>MOD(ROW(),2)=0</formula>
    </cfRule>
    <cfRule type="expression" dxfId="998" priority="20" stopIfTrue="1">
      <formula>MOD(ROW(),2)&lt;&gt;0</formula>
    </cfRule>
  </conditionalFormatting>
  <conditionalFormatting sqref="B18:B19">
    <cfRule type="expression" dxfId="997" priority="1" stopIfTrue="1">
      <formula>MOD(ROW(),2)=0</formula>
    </cfRule>
    <cfRule type="expression" dxfId="996" priority="2" stopIfTrue="1">
      <formula>MOD(ROW(),2)&lt;&gt;0</formula>
    </cfRule>
  </conditionalFormatting>
  <pageMargins left="0.7" right="0.7" top="0.75" bottom="0.75" header="0.3" footer="0.3"/>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1A4BA-97ED-4CE7-BD8D-AFE08E0FC37F}">
  <sheetPr codeName="Sheet29"/>
  <dimension ref="A1:C31"/>
  <sheetViews>
    <sheetView showGridLines="0" workbookViewId="0">
      <selection activeCell="A6" sqref="A6"/>
    </sheetView>
  </sheetViews>
  <sheetFormatPr defaultRowHeight="12.5" x14ac:dyDescent="0.25"/>
  <cols>
    <col min="1" max="1" width="31.7265625" customWidth="1"/>
    <col min="2" max="3" width="22.7265625" customWidth="1"/>
  </cols>
  <sheetData>
    <row r="1" spans="1:3" s="1" customFormat="1" ht="20" x14ac:dyDescent="0.4">
      <c r="A1" s="2" t="s">
        <v>0</v>
      </c>
    </row>
    <row r="2" spans="1:3" s="1" customFormat="1" ht="15.5" x14ac:dyDescent="0.35">
      <c r="A2" s="30" t="s">
        <v>1</v>
      </c>
      <c r="B2" s="3" t="str">
        <f>wb_title</f>
        <v>NHS_S - Consolidated Factor Spreadsheet</v>
      </c>
    </row>
    <row r="3" spans="1:3" s="1" customFormat="1" ht="15.5" x14ac:dyDescent="0.35">
      <c r="A3" s="30" t="s">
        <v>2</v>
      </c>
      <c r="B3" s="3" t="str">
        <f>TABLE_FACTOR_TYPE_1 &amp; " - x-" &amp; TABLE_SERIES_NUMBER_1</f>
        <v>PenCE - x-303</v>
      </c>
    </row>
    <row r="6" spans="1:3" x14ac:dyDescent="0.25">
      <c r="A6" s="40" t="s">
        <v>535</v>
      </c>
      <c r="B6" s="46" t="s">
        <v>536</v>
      </c>
      <c r="C6" s="46"/>
    </row>
    <row r="7" spans="1:3" x14ac:dyDescent="0.25">
      <c r="A7" s="40" t="s">
        <v>537</v>
      </c>
      <c r="B7" s="46" t="s">
        <v>31</v>
      </c>
      <c r="C7" s="46"/>
    </row>
    <row r="8" spans="1:3" x14ac:dyDescent="0.25">
      <c r="A8" s="40" t="s">
        <v>141</v>
      </c>
      <c r="B8" s="46" t="s">
        <v>227</v>
      </c>
      <c r="C8" s="46"/>
    </row>
    <row r="9" spans="1:3" x14ac:dyDescent="0.25">
      <c r="A9" s="40" t="s">
        <v>142</v>
      </c>
      <c r="B9" s="46" t="s">
        <v>228</v>
      </c>
      <c r="C9" s="46"/>
    </row>
    <row r="10" spans="1:3" ht="62.5" x14ac:dyDescent="0.25">
      <c r="A10" s="40" t="s">
        <v>6</v>
      </c>
      <c r="B10" s="46" t="s">
        <v>237</v>
      </c>
      <c r="C10" s="46"/>
    </row>
    <row r="11" spans="1:3" x14ac:dyDescent="0.25">
      <c r="A11" s="40" t="s">
        <v>143</v>
      </c>
      <c r="B11" s="46" t="s">
        <v>201</v>
      </c>
      <c r="C11" s="46"/>
    </row>
    <row r="12" spans="1:3" x14ac:dyDescent="0.25">
      <c r="A12" s="40" t="s">
        <v>144</v>
      </c>
      <c r="B12" s="46" t="s">
        <v>206</v>
      </c>
      <c r="C12" s="46"/>
    </row>
    <row r="13" spans="1:3" x14ac:dyDescent="0.25">
      <c r="A13" s="40" t="s">
        <v>538</v>
      </c>
      <c r="B13" s="46">
        <v>1</v>
      </c>
      <c r="C13" s="46"/>
    </row>
    <row r="14" spans="1:3" x14ac:dyDescent="0.25">
      <c r="A14" s="40" t="s">
        <v>146</v>
      </c>
      <c r="B14" s="46">
        <v>303</v>
      </c>
      <c r="C14" s="46"/>
    </row>
    <row r="15" spans="1:3" x14ac:dyDescent="0.25">
      <c r="A15" s="40" t="s">
        <v>539</v>
      </c>
      <c r="B15" s="46" t="s">
        <v>238</v>
      </c>
      <c r="C15" s="46"/>
    </row>
    <row r="16" spans="1:3" x14ac:dyDescent="0.25">
      <c r="A16" s="40" t="s">
        <v>148</v>
      </c>
      <c r="B16" s="46" t="s">
        <v>239</v>
      </c>
      <c r="C16" s="46"/>
    </row>
    <row r="17" spans="1:3" x14ac:dyDescent="0.25">
      <c r="A17" s="41" t="s">
        <v>540</v>
      </c>
      <c r="B17" s="46"/>
      <c r="C17" s="46"/>
    </row>
    <row r="18" spans="1:3" x14ac:dyDescent="0.25">
      <c r="A18" s="40" t="s">
        <v>150</v>
      </c>
      <c r="B18" s="48">
        <v>46175</v>
      </c>
      <c r="C18" s="49"/>
    </row>
    <row r="19" spans="1:3" x14ac:dyDescent="0.25">
      <c r="A19" s="40" t="s">
        <v>151</v>
      </c>
      <c r="B19" s="48">
        <v>46161</v>
      </c>
      <c r="C19" s="48"/>
    </row>
    <row r="20" spans="1:3" x14ac:dyDescent="0.25">
      <c r="A20" s="40" t="s">
        <v>152</v>
      </c>
      <c r="B20" s="46" t="s">
        <v>160</v>
      </c>
      <c r="C20" s="46"/>
    </row>
    <row r="21" spans="1:3" x14ac:dyDescent="0.25">
      <c r="A21" s="40" t="s">
        <v>541</v>
      </c>
      <c r="B21" s="46" t="s">
        <v>75</v>
      </c>
      <c r="C21" s="46"/>
    </row>
    <row r="23" spans="1:3" x14ac:dyDescent="0.25">
      <c r="A23" s="23" t="str">
        <f>HYPERLINK("#'Factor List'!A1", "Back to Factor List")</f>
        <v>Back to Factor List</v>
      </c>
      <c r="B23" s="23" t="str">
        <f>HYPERLINK("#'Assumptions'!A1", "Assumptions")</f>
        <v>Assumptions</v>
      </c>
    </row>
    <row r="26" spans="1:3" s="55" customFormat="1" ht="39" x14ac:dyDescent="0.25">
      <c r="A26" s="54" t="s">
        <v>263</v>
      </c>
      <c r="B26" s="54" t="s">
        <v>574</v>
      </c>
      <c r="C26" s="54" t="s">
        <v>575</v>
      </c>
    </row>
    <row r="27" spans="1:3" x14ac:dyDescent="0.25">
      <c r="A27" s="43">
        <v>50</v>
      </c>
      <c r="B27" s="45">
        <v>0.84</v>
      </c>
      <c r="C27" s="45">
        <v>21.91</v>
      </c>
    </row>
    <row r="28" spans="1:3" x14ac:dyDescent="0.25">
      <c r="A28" s="43">
        <v>51</v>
      </c>
      <c r="B28" s="45">
        <v>0.87</v>
      </c>
      <c r="C28" s="45">
        <v>22.34</v>
      </c>
    </row>
    <row r="29" spans="1:3" x14ac:dyDescent="0.25">
      <c r="A29" s="43">
        <v>52</v>
      </c>
      <c r="B29" s="45">
        <v>0.91</v>
      </c>
      <c r="C29" s="45">
        <v>22.78</v>
      </c>
    </row>
    <row r="30" spans="1:3" x14ac:dyDescent="0.25">
      <c r="A30" s="43">
        <v>53</v>
      </c>
      <c r="B30" s="45">
        <v>0.94</v>
      </c>
      <c r="C30" s="45">
        <v>23.24</v>
      </c>
    </row>
    <row r="31" spans="1:3" x14ac:dyDescent="0.25">
      <c r="A31" s="43">
        <v>54</v>
      </c>
      <c r="B31" s="45">
        <v>0.98</v>
      </c>
      <c r="C31" s="45">
        <v>23.7</v>
      </c>
    </row>
  </sheetData>
  <sheetProtection algorithmName="SHA-512" hashValue="kpXWuaWfCw5nmmbPIcIQS2Ykx2Kof1PbbHefMiBsFc8NK7AMz4LqC/Tl0a2K+vrjTyzCLxCuG79fEpA1MV9PaQ==" saltValue="Xg5poY9cejx2r2h9wxt8Sw==" spinCount="100000" sheet="1" objects="1" scenarios="1"/>
  <conditionalFormatting sqref="A6:A21">
    <cfRule type="expression" dxfId="993" priority="13" stopIfTrue="1">
      <formula>MOD(ROW(),2)=0</formula>
    </cfRule>
    <cfRule type="expression" dxfId="992" priority="14" stopIfTrue="1">
      <formula>MOD(ROW(),2)&lt;&gt;0</formula>
    </cfRule>
  </conditionalFormatting>
  <conditionalFormatting sqref="B6:C17 B20:C21 C18:C19">
    <cfRule type="expression" dxfId="991" priority="15" stopIfTrue="1">
      <formula>MOD(ROW(),2)=0</formula>
    </cfRule>
    <cfRule type="expression" dxfId="990" priority="16" stopIfTrue="1">
      <formula>MOD(ROW(),2)&lt;&gt;0</formula>
    </cfRule>
  </conditionalFormatting>
  <conditionalFormatting sqref="A26:A31">
    <cfRule type="expression" dxfId="989" priority="17" stopIfTrue="1">
      <formula>MOD(ROW(),2)=0</formula>
    </cfRule>
    <cfRule type="expression" dxfId="988" priority="18" stopIfTrue="1">
      <formula>MOD(ROW(),2)&lt;&gt;0</formula>
    </cfRule>
  </conditionalFormatting>
  <conditionalFormatting sqref="B26:C31">
    <cfRule type="expression" dxfId="987" priority="19" stopIfTrue="1">
      <formula>MOD(ROW(),2)=0</formula>
    </cfRule>
    <cfRule type="expression" dxfId="986" priority="20" stopIfTrue="1">
      <formula>MOD(ROW(),2)&lt;&gt;0</formula>
    </cfRule>
  </conditionalFormatting>
  <conditionalFormatting sqref="B18:B19">
    <cfRule type="expression" dxfId="985" priority="1" stopIfTrue="1">
      <formula>MOD(ROW(),2)=0</formula>
    </cfRule>
    <cfRule type="expression" dxfId="984" priority="2" stopIfTrue="1">
      <formula>MOD(ROW(),2)&lt;&gt;0</formula>
    </cfRule>
  </conditionalFormatting>
  <pageMargins left="0.7" right="0.7" top="0.75" bottom="0.75" header="0.3" footer="0.3"/>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1924A-32E8-442E-8DB2-07C1F32C42F6}">
  <sheetPr codeName="Sheet30"/>
  <dimension ref="A1:E72"/>
  <sheetViews>
    <sheetView showGridLines="0" workbookViewId="0">
      <selection activeCell="A6" sqref="A6"/>
    </sheetView>
  </sheetViews>
  <sheetFormatPr defaultRowHeight="12.5" x14ac:dyDescent="0.25"/>
  <cols>
    <col min="1" max="1" width="31.7265625" customWidth="1"/>
    <col min="2" max="5" width="22.7265625" customWidth="1"/>
  </cols>
  <sheetData>
    <row r="1" spans="1:5" s="1" customFormat="1" ht="20" x14ac:dyDescent="0.4">
      <c r="A1" s="2" t="s">
        <v>0</v>
      </c>
    </row>
    <row r="2" spans="1:5" s="1" customFormat="1" ht="15.5" x14ac:dyDescent="0.35">
      <c r="A2" s="30" t="s">
        <v>1</v>
      </c>
      <c r="B2" s="3" t="str">
        <f>wb_title</f>
        <v>NHS_S - Consolidated Factor Spreadsheet</v>
      </c>
    </row>
    <row r="3" spans="1:5" s="1" customFormat="1" ht="15.5" x14ac:dyDescent="0.35">
      <c r="A3" s="30" t="s">
        <v>2</v>
      </c>
      <c r="B3" s="3" t="str">
        <f>TABLE_FACTOR_TYPE_1 &amp; " - x-" &amp; TABLE_SERIES_NUMBER_1</f>
        <v>PenCE - x-304</v>
      </c>
    </row>
    <row r="6" spans="1:5" x14ac:dyDescent="0.25">
      <c r="A6" s="40" t="s">
        <v>535</v>
      </c>
      <c r="B6" s="46" t="s">
        <v>536</v>
      </c>
      <c r="C6" s="46"/>
      <c r="D6" s="46"/>
      <c r="E6" s="46"/>
    </row>
    <row r="7" spans="1:5" x14ac:dyDescent="0.25">
      <c r="A7" s="40" t="s">
        <v>537</v>
      </c>
      <c r="B7" s="46" t="s">
        <v>31</v>
      </c>
      <c r="C7" s="46"/>
      <c r="D7" s="46"/>
      <c r="E7" s="46"/>
    </row>
    <row r="8" spans="1:5" x14ac:dyDescent="0.25">
      <c r="A8" s="40" t="s">
        <v>141</v>
      </c>
      <c r="B8" s="46">
        <v>2015</v>
      </c>
      <c r="C8" s="46"/>
      <c r="D8" s="46"/>
      <c r="E8" s="46"/>
    </row>
    <row r="9" spans="1:5" x14ac:dyDescent="0.25">
      <c r="A9" s="40" t="s">
        <v>142</v>
      </c>
      <c r="B9" s="46" t="s">
        <v>228</v>
      </c>
      <c r="C9" s="46"/>
      <c r="D9" s="46"/>
      <c r="E9" s="46"/>
    </row>
    <row r="10" spans="1:5" ht="25" x14ac:dyDescent="0.25">
      <c r="A10" s="40" t="s">
        <v>6</v>
      </c>
      <c r="B10" s="46" t="s">
        <v>229</v>
      </c>
      <c r="C10" s="46"/>
      <c r="D10" s="46"/>
      <c r="E10" s="46"/>
    </row>
    <row r="11" spans="1:5" x14ac:dyDescent="0.25">
      <c r="A11" s="40" t="s">
        <v>143</v>
      </c>
      <c r="B11" s="46" t="s">
        <v>230</v>
      </c>
      <c r="C11" s="46"/>
      <c r="D11" s="46"/>
      <c r="E11" s="46"/>
    </row>
    <row r="12" spans="1:5" x14ac:dyDescent="0.25">
      <c r="A12" s="40" t="s">
        <v>144</v>
      </c>
      <c r="B12" s="46" t="s">
        <v>231</v>
      </c>
      <c r="C12" s="46"/>
      <c r="D12" s="46"/>
      <c r="E12" s="46"/>
    </row>
    <row r="13" spans="1:5" x14ac:dyDescent="0.25">
      <c r="A13" s="40" t="s">
        <v>538</v>
      </c>
      <c r="B13" s="46">
        <v>0</v>
      </c>
      <c r="C13" s="46"/>
      <c r="D13" s="46"/>
      <c r="E13" s="46"/>
    </row>
    <row r="14" spans="1:5" x14ac:dyDescent="0.25">
      <c r="A14" s="40" t="s">
        <v>146</v>
      </c>
      <c r="B14" s="46">
        <v>304</v>
      </c>
      <c r="C14" s="46"/>
      <c r="D14" s="46"/>
      <c r="E14" s="46"/>
    </row>
    <row r="15" spans="1:5" x14ac:dyDescent="0.25">
      <c r="A15" s="40" t="s">
        <v>539</v>
      </c>
      <c r="B15" s="46" t="s">
        <v>240</v>
      </c>
      <c r="C15" s="46"/>
      <c r="D15" s="46"/>
      <c r="E15" s="46"/>
    </row>
    <row r="16" spans="1:5" x14ac:dyDescent="0.25">
      <c r="A16" s="40" t="s">
        <v>148</v>
      </c>
      <c r="B16" s="46" t="s">
        <v>233</v>
      </c>
      <c r="C16" s="46"/>
      <c r="D16" s="46"/>
      <c r="E16" s="46"/>
    </row>
    <row r="17" spans="1:5" x14ac:dyDescent="0.25">
      <c r="A17" s="41" t="s">
        <v>540</v>
      </c>
      <c r="B17" s="46"/>
      <c r="C17" s="46"/>
      <c r="D17" s="46"/>
      <c r="E17" s="46"/>
    </row>
    <row r="18" spans="1:5" x14ac:dyDescent="0.25">
      <c r="A18" s="40" t="s">
        <v>150</v>
      </c>
      <c r="B18" s="48">
        <v>46175</v>
      </c>
      <c r="C18" s="49"/>
      <c r="D18" s="49"/>
      <c r="E18" s="49"/>
    </row>
    <row r="19" spans="1:5" x14ac:dyDescent="0.25">
      <c r="A19" s="40" t="s">
        <v>151</v>
      </c>
      <c r="B19" s="48">
        <v>46161</v>
      </c>
      <c r="C19" s="48"/>
      <c r="D19" s="48"/>
      <c r="E19" s="48"/>
    </row>
    <row r="20" spans="1:5" x14ac:dyDescent="0.25">
      <c r="A20" s="40" t="s">
        <v>152</v>
      </c>
      <c r="B20" s="46" t="s">
        <v>160</v>
      </c>
      <c r="C20" s="46"/>
      <c r="D20" s="46"/>
      <c r="E20" s="46"/>
    </row>
    <row r="21" spans="1:5" x14ac:dyDescent="0.25">
      <c r="A21" s="40" t="s">
        <v>541</v>
      </c>
      <c r="B21" s="46" t="s">
        <v>75</v>
      </c>
      <c r="C21" s="46"/>
      <c r="D21" s="46"/>
      <c r="E21" s="46"/>
    </row>
    <row r="23" spans="1:5" x14ac:dyDescent="0.25">
      <c r="A23" s="23" t="str">
        <f>HYPERLINK("#'Factor List'!A1", "Back to Factor List")</f>
        <v>Back to Factor List</v>
      </c>
      <c r="B23" s="23" t="str">
        <f>HYPERLINK("#'Assumptions'!A1", "Assumptions")</f>
        <v>Assumptions</v>
      </c>
    </row>
    <row r="26" spans="1:5" s="55" customFormat="1" ht="39" x14ac:dyDescent="0.25">
      <c r="A26" s="54" t="s">
        <v>263</v>
      </c>
      <c r="B26" s="54" t="s">
        <v>568</v>
      </c>
      <c r="C26" s="54" t="s">
        <v>569</v>
      </c>
      <c r="D26" s="54" t="s">
        <v>570</v>
      </c>
      <c r="E26" s="54" t="s">
        <v>571</v>
      </c>
    </row>
    <row r="27" spans="1:5" x14ac:dyDescent="0.25">
      <c r="A27" s="43">
        <v>55</v>
      </c>
      <c r="B27" s="45">
        <v>23.7</v>
      </c>
      <c r="C27" s="45">
        <v>1.56</v>
      </c>
      <c r="D27" s="45"/>
      <c r="E27" s="45"/>
    </row>
    <row r="28" spans="1:5" x14ac:dyDescent="0.25">
      <c r="A28" s="43">
        <v>56</v>
      </c>
      <c r="B28" s="45">
        <v>23.18</v>
      </c>
      <c r="C28" s="45">
        <v>1.58</v>
      </c>
      <c r="D28" s="45"/>
      <c r="E28" s="45"/>
    </row>
    <row r="29" spans="1:5" x14ac:dyDescent="0.25">
      <c r="A29" s="43">
        <v>57</v>
      </c>
      <c r="B29" s="45">
        <v>22.65</v>
      </c>
      <c r="C29" s="45">
        <v>1.59</v>
      </c>
      <c r="D29" s="45"/>
      <c r="E29" s="45"/>
    </row>
    <row r="30" spans="1:5" x14ac:dyDescent="0.25">
      <c r="A30" s="43">
        <v>58</v>
      </c>
      <c r="B30" s="45">
        <v>22.12</v>
      </c>
      <c r="C30" s="45">
        <v>1.6</v>
      </c>
      <c r="D30" s="45"/>
      <c r="E30" s="45"/>
    </row>
    <row r="31" spans="1:5" x14ac:dyDescent="0.25">
      <c r="A31" s="43">
        <v>59</v>
      </c>
      <c r="B31" s="45">
        <v>21.57</v>
      </c>
      <c r="C31" s="45">
        <v>1.61</v>
      </c>
      <c r="D31" s="45"/>
      <c r="E31" s="45"/>
    </row>
    <row r="32" spans="1:5" x14ac:dyDescent="0.25">
      <c r="A32" s="43">
        <v>60</v>
      </c>
      <c r="B32" s="45">
        <v>21.02</v>
      </c>
      <c r="C32" s="45">
        <v>1.63</v>
      </c>
      <c r="D32" s="45"/>
      <c r="E32" s="45"/>
    </row>
    <row r="33" spans="1:5" x14ac:dyDescent="0.25">
      <c r="A33" s="43">
        <v>61</v>
      </c>
      <c r="B33" s="45">
        <v>20.47</v>
      </c>
      <c r="C33" s="45">
        <v>1.64</v>
      </c>
      <c r="D33" s="45"/>
      <c r="E33" s="45"/>
    </row>
    <row r="34" spans="1:5" x14ac:dyDescent="0.25">
      <c r="A34" s="43">
        <v>62</v>
      </c>
      <c r="B34" s="45">
        <v>19.91</v>
      </c>
      <c r="C34" s="45">
        <v>1.64</v>
      </c>
      <c r="D34" s="45"/>
      <c r="E34" s="45"/>
    </row>
    <row r="35" spans="1:5" x14ac:dyDescent="0.25">
      <c r="A35" s="43">
        <v>63</v>
      </c>
      <c r="B35" s="45">
        <v>19.34</v>
      </c>
      <c r="C35" s="45">
        <v>1.65</v>
      </c>
      <c r="D35" s="45"/>
      <c r="E35" s="45"/>
    </row>
    <row r="36" spans="1:5" x14ac:dyDescent="0.25">
      <c r="A36" s="43">
        <v>64</v>
      </c>
      <c r="B36" s="45">
        <v>18.760000000000002</v>
      </c>
      <c r="C36" s="45">
        <v>1.65</v>
      </c>
      <c r="D36" s="45"/>
      <c r="E36" s="45"/>
    </row>
    <row r="37" spans="1:5" x14ac:dyDescent="0.25">
      <c r="A37" s="43">
        <v>65</v>
      </c>
      <c r="B37" s="45">
        <v>18.18</v>
      </c>
      <c r="C37" s="45">
        <v>1.66</v>
      </c>
      <c r="D37" s="45"/>
      <c r="E37" s="45"/>
    </row>
    <row r="38" spans="1:5" x14ac:dyDescent="0.25">
      <c r="A38" s="43">
        <v>66</v>
      </c>
      <c r="B38" s="45">
        <v>17.600000000000001</v>
      </c>
      <c r="C38" s="45">
        <v>1.66</v>
      </c>
      <c r="D38" s="45"/>
      <c r="E38" s="45"/>
    </row>
    <row r="39" spans="1:5" x14ac:dyDescent="0.25">
      <c r="A39" s="43">
        <v>67</v>
      </c>
      <c r="B39" s="45">
        <v>17</v>
      </c>
      <c r="C39" s="45">
        <v>1.66</v>
      </c>
      <c r="D39" s="45"/>
      <c r="E39" s="45"/>
    </row>
    <row r="40" spans="1:5" x14ac:dyDescent="0.25">
      <c r="A40" s="43">
        <v>68</v>
      </c>
      <c r="B40" s="45">
        <v>16.38</v>
      </c>
      <c r="C40" s="45">
        <v>1.66</v>
      </c>
      <c r="D40" s="45"/>
      <c r="E40" s="45"/>
    </row>
    <row r="41" spans="1:5" x14ac:dyDescent="0.25">
      <c r="A41" s="43">
        <v>69</v>
      </c>
      <c r="B41" s="45">
        <v>15.74</v>
      </c>
      <c r="C41" s="45">
        <v>1.61</v>
      </c>
      <c r="D41" s="45"/>
      <c r="E41" s="45"/>
    </row>
    <row r="42" spans="1:5" x14ac:dyDescent="0.25">
      <c r="A42" s="43">
        <v>70</v>
      </c>
      <c r="B42" s="45">
        <v>15.1</v>
      </c>
      <c r="C42" s="45">
        <v>1.55</v>
      </c>
      <c r="D42" s="45"/>
      <c r="E42" s="45"/>
    </row>
    <row r="43" spans="1:5" x14ac:dyDescent="0.25">
      <c r="A43" s="43">
        <v>71</v>
      </c>
      <c r="B43" s="45">
        <v>14.46</v>
      </c>
      <c r="C43" s="45">
        <v>1.55</v>
      </c>
      <c r="D43" s="45"/>
      <c r="E43" s="45"/>
    </row>
    <row r="44" spans="1:5" x14ac:dyDescent="0.25">
      <c r="A44" s="43">
        <v>72</v>
      </c>
      <c r="B44" s="45">
        <v>13.83</v>
      </c>
      <c r="C44" s="45">
        <v>1.54</v>
      </c>
      <c r="D44" s="45"/>
      <c r="E44" s="45"/>
    </row>
    <row r="45" spans="1:5" x14ac:dyDescent="0.25">
      <c r="A45" s="43">
        <v>73</v>
      </c>
      <c r="B45" s="45">
        <v>13.2</v>
      </c>
      <c r="C45" s="45">
        <v>1.53</v>
      </c>
      <c r="D45" s="45">
        <v>2.1800000000000002</v>
      </c>
      <c r="E45" s="45">
        <v>1.98</v>
      </c>
    </row>
    <row r="46" spans="1:5" x14ac:dyDescent="0.25">
      <c r="A46" s="43">
        <v>74</v>
      </c>
      <c r="B46" s="45">
        <v>12.58</v>
      </c>
      <c r="C46" s="45">
        <v>1.43</v>
      </c>
      <c r="D46" s="45">
        <v>1.99</v>
      </c>
      <c r="E46" s="45">
        <v>1.81</v>
      </c>
    </row>
    <row r="47" spans="1:5" x14ac:dyDescent="0.25">
      <c r="A47" s="43">
        <v>75</v>
      </c>
      <c r="B47" s="45">
        <v>11.96</v>
      </c>
      <c r="C47" s="45">
        <v>1.32</v>
      </c>
      <c r="D47" s="45">
        <v>1.81</v>
      </c>
      <c r="E47" s="45">
        <v>1.65</v>
      </c>
    </row>
    <row r="48" spans="1:5" x14ac:dyDescent="0.25">
      <c r="A48" s="43">
        <v>76</v>
      </c>
      <c r="B48" s="45">
        <v>11.35</v>
      </c>
      <c r="C48" s="45">
        <v>1.31</v>
      </c>
      <c r="D48" s="45">
        <v>1.65</v>
      </c>
      <c r="E48" s="45">
        <v>1.5</v>
      </c>
    </row>
    <row r="49" spans="1:5" x14ac:dyDescent="0.25">
      <c r="A49" s="43">
        <v>77</v>
      </c>
      <c r="B49" s="45">
        <v>10.74</v>
      </c>
      <c r="C49" s="45">
        <v>1.29</v>
      </c>
      <c r="D49" s="45">
        <v>1.5</v>
      </c>
      <c r="E49" s="45">
        <v>1.36</v>
      </c>
    </row>
    <row r="50" spans="1:5" x14ac:dyDescent="0.25">
      <c r="A50" s="43">
        <v>78</v>
      </c>
      <c r="B50" s="45">
        <v>10.15</v>
      </c>
      <c r="C50" s="45">
        <v>1.26</v>
      </c>
      <c r="D50" s="45">
        <v>1.36</v>
      </c>
      <c r="E50" s="45">
        <v>1.23</v>
      </c>
    </row>
    <row r="51" spans="1:5" x14ac:dyDescent="0.25">
      <c r="A51" s="43">
        <v>79</v>
      </c>
      <c r="B51" s="45">
        <v>9.5500000000000007</v>
      </c>
      <c r="C51" s="45">
        <v>1.1200000000000001</v>
      </c>
      <c r="D51" s="45">
        <v>1.21</v>
      </c>
      <c r="E51" s="45">
        <v>1.1000000000000001</v>
      </c>
    </row>
    <row r="52" spans="1:5" x14ac:dyDescent="0.25">
      <c r="A52" s="43">
        <v>80</v>
      </c>
      <c r="B52" s="45">
        <v>8.9600000000000009</v>
      </c>
      <c r="C52" s="45">
        <v>0.99</v>
      </c>
      <c r="D52" s="45">
        <v>1.07</v>
      </c>
      <c r="E52" s="45">
        <v>0.98</v>
      </c>
    </row>
    <row r="53" spans="1:5" x14ac:dyDescent="0.25">
      <c r="A53" s="43">
        <v>81</v>
      </c>
      <c r="B53" s="45">
        <v>8.3800000000000008</v>
      </c>
      <c r="C53" s="45">
        <v>0.96</v>
      </c>
      <c r="D53" s="45">
        <v>0.95</v>
      </c>
      <c r="E53" s="45">
        <v>0.87</v>
      </c>
    </row>
    <row r="54" spans="1:5" x14ac:dyDescent="0.25">
      <c r="A54" s="43">
        <v>82</v>
      </c>
      <c r="B54" s="45">
        <v>7.8</v>
      </c>
      <c r="C54" s="45">
        <v>0.94</v>
      </c>
      <c r="D54" s="45">
        <v>0.84</v>
      </c>
      <c r="E54" s="45">
        <v>0.76</v>
      </c>
    </row>
    <row r="55" spans="1:5" x14ac:dyDescent="0.25">
      <c r="A55" s="43">
        <v>83</v>
      </c>
      <c r="B55" s="45">
        <v>7.23</v>
      </c>
      <c r="C55" s="45">
        <v>0.91</v>
      </c>
      <c r="D55" s="45">
        <v>0.74</v>
      </c>
      <c r="E55" s="45">
        <v>0.67</v>
      </c>
    </row>
    <row r="56" spans="1:5" x14ac:dyDescent="0.25">
      <c r="A56" s="43">
        <v>84</v>
      </c>
      <c r="B56" s="45">
        <v>6.68</v>
      </c>
      <c r="C56" s="45">
        <v>0.78</v>
      </c>
      <c r="D56" s="45">
        <v>0.64</v>
      </c>
      <c r="E56" s="45">
        <v>0.57999999999999996</v>
      </c>
    </row>
    <row r="57" spans="1:5" x14ac:dyDescent="0.25">
      <c r="A57" s="43">
        <v>85</v>
      </c>
      <c r="B57" s="45">
        <v>6.15</v>
      </c>
      <c r="C57" s="45">
        <v>0.65</v>
      </c>
      <c r="D57" s="45">
        <v>0.54</v>
      </c>
      <c r="E57" s="45">
        <v>0.5</v>
      </c>
    </row>
    <row r="58" spans="1:5" x14ac:dyDescent="0.25">
      <c r="A58" s="43">
        <v>86</v>
      </c>
      <c r="B58" s="45">
        <v>5.64</v>
      </c>
      <c r="C58" s="45">
        <v>0.63</v>
      </c>
      <c r="D58" s="45">
        <v>0.47</v>
      </c>
      <c r="E58" s="45">
        <v>0.43</v>
      </c>
    </row>
    <row r="59" spans="1:5" x14ac:dyDescent="0.25">
      <c r="A59" s="43">
        <v>87</v>
      </c>
      <c r="B59" s="45">
        <v>5.17</v>
      </c>
      <c r="C59" s="45">
        <v>0.6</v>
      </c>
      <c r="D59" s="45">
        <v>0.4</v>
      </c>
      <c r="E59" s="45">
        <v>0.36</v>
      </c>
    </row>
    <row r="60" spans="1:5" x14ac:dyDescent="0.25">
      <c r="A60" s="43">
        <v>88</v>
      </c>
      <c r="B60" s="45">
        <v>4.72</v>
      </c>
      <c r="C60" s="45">
        <v>0.56999999999999995</v>
      </c>
      <c r="D60" s="45">
        <v>0.34</v>
      </c>
      <c r="E60" s="45">
        <v>0.31</v>
      </c>
    </row>
    <row r="61" spans="1:5" x14ac:dyDescent="0.25">
      <c r="A61" s="43">
        <v>89</v>
      </c>
      <c r="B61" s="45">
        <v>4.3099999999999996</v>
      </c>
      <c r="C61" s="45">
        <v>0.45</v>
      </c>
      <c r="D61" s="45">
        <v>0.28999999999999998</v>
      </c>
      <c r="E61" s="45">
        <v>0.26</v>
      </c>
    </row>
    <row r="62" spans="1:5" x14ac:dyDescent="0.25">
      <c r="A62" s="43">
        <v>90</v>
      </c>
      <c r="B62" s="45">
        <v>3.92</v>
      </c>
      <c r="C62" s="45">
        <v>0.34</v>
      </c>
      <c r="D62" s="45">
        <v>0.24</v>
      </c>
      <c r="E62" s="45">
        <v>0.22</v>
      </c>
    </row>
    <row r="63" spans="1:5" x14ac:dyDescent="0.25">
      <c r="A63" s="43">
        <v>91</v>
      </c>
      <c r="B63" s="45">
        <v>3.56</v>
      </c>
      <c r="C63" s="45">
        <v>0.32</v>
      </c>
      <c r="D63" s="45">
        <v>0.2</v>
      </c>
      <c r="E63" s="45">
        <v>0.19</v>
      </c>
    </row>
    <row r="64" spans="1:5" x14ac:dyDescent="0.25">
      <c r="A64" s="43">
        <v>92</v>
      </c>
      <c r="B64" s="45">
        <v>3.22</v>
      </c>
      <c r="C64" s="45">
        <v>0.28999999999999998</v>
      </c>
      <c r="D64" s="45">
        <v>0.17</v>
      </c>
      <c r="E64" s="45">
        <v>0.15</v>
      </c>
    </row>
    <row r="65" spans="1:5" x14ac:dyDescent="0.25">
      <c r="A65" s="43">
        <v>93</v>
      </c>
      <c r="B65" s="45">
        <v>2.92</v>
      </c>
      <c r="C65" s="45">
        <v>0.27</v>
      </c>
      <c r="D65" s="45">
        <v>0.14000000000000001</v>
      </c>
      <c r="E65" s="45">
        <v>0.13</v>
      </c>
    </row>
    <row r="66" spans="1:5" x14ac:dyDescent="0.25">
      <c r="A66" s="43">
        <v>94</v>
      </c>
      <c r="B66" s="45">
        <v>2.64</v>
      </c>
      <c r="C66" s="45">
        <v>0.25</v>
      </c>
      <c r="D66" s="45">
        <v>0.12</v>
      </c>
      <c r="E66" s="45">
        <v>0.11</v>
      </c>
    </row>
    <row r="67" spans="1:5" x14ac:dyDescent="0.25">
      <c r="A67" s="43">
        <v>95</v>
      </c>
      <c r="B67" s="45">
        <v>2.39</v>
      </c>
      <c r="C67" s="45">
        <v>0.24</v>
      </c>
      <c r="D67" s="45">
        <v>0.1</v>
      </c>
      <c r="E67" s="45">
        <v>0.09</v>
      </c>
    </row>
    <row r="68" spans="1:5" x14ac:dyDescent="0.25">
      <c r="A68" s="43">
        <v>96</v>
      </c>
      <c r="B68" s="45">
        <v>2.17</v>
      </c>
      <c r="C68" s="45">
        <v>0.22</v>
      </c>
      <c r="D68" s="45">
        <v>0.08</v>
      </c>
      <c r="E68" s="45">
        <v>7.0000000000000007E-2</v>
      </c>
    </row>
    <row r="69" spans="1:5" x14ac:dyDescent="0.25">
      <c r="A69" s="43">
        <v>97</v>
      </c>
      <c r="B69" s="45">
        <v>1.97</v>
      </c>
      <c r="C69" s="45">
        <v>0.2</v>
      </c>
      <c r="D69" s="45">
        <v>7.0000000000000007E-2</v>
      </c>
      <c r="E69" s="45">
        <v>0.06</v>
      </c>
    </row>
    <row r="70" spans="1:5" x14ac:dyDescent="0.25">
      <c r="A70" s="43">
        <v>98</v>
      </c>
      <c r="B70" s="45">
        <v>1.79</v>
      </c>
      <c r="C70" s="45">
        <v>0.18</v>
      </c>
      <c r="D70" s="45">
        <v>0.06</v>
      </c>
      <c r="E70" s="45">
        <v>0.05</v>
      </c>
    </row>
    <row r="71" spans="1:5" x14ac:dyDescent="0.25">
      <c r="A71" s="43">
        <v>99</v>
      </c>
      <c r="B71" s="45">
        <v>1.64</v>
      </c>
      <c r="C71" s="45">
        <v>0.17</v>
      </c>
      <c r="D71" s="45">
        <v>0.05</v>
      </c>
      <c r="E71" s="45">
        <v>0.04</v>
      </c>
    </row>
    <row r="72" spans="1:5" x14ac:dyDescent="0.25">
      <c r="A72" s="43">
        <v>100</v>
      </c>
      <c r="B72" s="45">
        <v>1.51</v>
      </c>
      <c r="C72" s="45">
        <v>0.15</v>
      </c>
      <c r="D72" s="45">
        <v>0.04</v>
      </c>
      <c r="E72" s="45">
        <v>0.04</v>
      </c>
    </row>
  </sheetData>
  <sheetProtection algorithmName="SHA-512" hashValue="7ceHTIdKG62J2C9aUjidZG3gaaizekEstZWNlFCma8Dv/MPzcbbglaEfIlh3iI/QyL6AlJa/EbZGH/GjQk+rTA==" saltValue="Kpi5VNJ+QnpZSArNl9FVsA==" spinCount="100000" sheet="1" objects="1" scenarios="1"/>
  <conditionalFormatting sqref="A6:A21">
    <cfRule type="expression" dxfId="981" priority="13" stopIfTrue="1">
      <formula>MOD(ROW(),2)=0</formula>
    </cfRule>
    <cfRule type="expression" dxfId="980" priority="14" stopIfTrue="1">
      <formula>MOD(ROW(),2)&lt;&gt;0</formula>
    </cfRule>
  </conditionalFormatting>
  <conditionalFormatting sqref="B6:E17 B20:E21 C18:E19">
    <cfRule type="expression" dxfId="979" priority="15" stopIfTrue="1">
      <formula>MOD(ROW(),2)=0</formula>
    </cfRule>
    <cfRule type="expression" dxfId="978" priority="16" stopIfTrue="1">
      <formula>MOD(ROW(),2)&lt;&gt;0</formula>
    </cfRule>
  </conditionalFormatting>
  <conditionalFormatting sqref="A26:A72">
    <cfRule type="expression" dxfId="977" priority="17" stopIfTrue="1">
      <formula>MOD(ROW(),2)=0</formula>
    </cfRule>
    <cfRule type="expression" dxfId="976" priority="18" stopIfTrue="1">
      <formula>MOD(ROW(),2)&lt;&gt;0</formula>
    </cfRule>
  </conditionalFormatting>
  <conditionalFormatting sqref="B26:E72">
    <cfRule type="expression" dxfId="975" priority="19" stopIfTrue="1">
      <formula>MOD(ROW(),2)=0</formula>
    </cfRule>
    <cfRule type="expression" dxfId="974" priority="20" stopIfTrue="1">
      <formula>MOD(ROW(),2)&lt;&gt;0</formula>
    </cfRule>
  </conditionalFormatting>
  <conditionalFormatting sqref="B18:B19">
    <cfRule type="expression" dxfId="973" priority="1" stopIfTrue="1">
      <formula>MOD(ROW(),2)=0</formula>
    </cfRule>
    <cfRule type="expression" dxfId="972" priority="2" stopIfTrue="1">
      <formula>MOD(ROW(),2)&lt;&gt;0</formula>
    </cfRule>
  </conditionalFormatting>
  <pageMargins left="0.7" right="0.7" top="0.75" bottom="0.75" header="0.3" footer="0.3"/>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62CDD-F913-4013-8A96-4280C32087A2}">
  <sheetPr codeName="Sheet31"/>
  <dimension ref="A1:E102"/>
  <sheetViews>
    <sheetView showGridLines="0" workbookViewId="0">
      <selection activeCell="A6" sqref="A6"/>
    </sheetView>
  </sheetViews>
  <sheetFormatPr defaultRowHeight="12.5" x14ac:dyDescent="0.25"/>
  <cols>
    <col min="1" max="1" width="31.7265625" customWidth="1"/>
    <col min="2" max="5" width="22.7265625" customWidth="1"/>
  </cols>
  <sheetData>
    <row r="1" spans="1:5" s="1" customFormat="1" ht="20" x14ac:dyDescent="0.4">
      <c r="A1" s="2" t="s">
        <v>0</v>
      </c>
    </row>
    <row r="2" spans="1:5" s="1" customFormat="1" ht="15.5" x14ac:dyDescent="0.35">
      <c r="A2" s="30" t="s">
        <v>1</v>
      </c>
      <c r="B2" s="3" t="str">
        <f>wb_title</f>
        <v>NHS_S - Consolidated Factor Spreadsheet</v>
      </c>
    </row>
    <row r="3" spans="1:5" s="1" customFormat="1" ht="15.5" x14ac:dyDescent="0.35">
      <c r="A3" s="30" t="s">
        <v>2</v>
      </c>
      <c r="B3" s="3" t="str">
        <f>TABLE_FACTOR_TYPE_1 &amp; " - x-" &amp; TABLE_SERIES_NUMBER_1</f>
        <v>PenCE - x-305</v>
      </c>
    </row>
    <row r="6" spans="1:5" x14ac:dyDescent="0.25">
      <c r="A6" s="40" t="s">
        <v>535</v>
      </c>
      <c r="B6" s="46" t="s">
        <v>536</v>
      </c>
      <c r="C6" s="46"/>
      <c r="D6" s="46"/>
      <c r="E6" s="46"/>
    </row>
    <row r="7" spans="1:5" x14ac:dyDescent="0.25">
      <c r="A7" s="40" t="s">
        <v>537</v>
      </c>
      <c r="B7" s="46" t="s">
        <v>31</v>
      </c>
      <c r="C7" s="46"/>
      <c r="D7" s="46"/>
      <c r="E7" s="46"/>
    </row>
    <row r="8" spans="1:5" x14ac:dyDescent="0.25">
      <c r="A8" s="40" t="s">
        <v>141</v>
      </c>
      <c r="B8" s="46">
        <v>2015</v>
      </c>
      <c r="C8" s="46"/>
      <c r="D8" s="46"/>
      <c r="E8" s="46"/>
    </row>
    <row r="9" spans="1:5" x14ac:dyDescent="0.25">
      <c r="A9" s="40" t="s">
        <v>142</v>
      </c>
      <c r="B9" s="46" t="s">
        <v>228</v>
      </c>
      <c r="C9" s="46"/>
      <c r="D9" s="46"/>
      <c r="E9" s="46"/>
    </row>
    <row r="10" spans="1:5" ht="25" x14ac:dyDescent="0.25">
      <c r="A10" s="40" t="s">
        <v>6</v>
      </c>
      <c r="B10" s="46" t="s">
        <v>234</v>
      </c>
      <c r="C10" s="46"/>
      <c r="D10" s="46"/>
      <c r="E10" s="46"/>
    </row>
    <row r="11" spans="1:5" x14ac:dyDescent="0.25">
      <c r="A11" s="40" t="s">
        <v>143</v>
      </c>
      <c r="B11" s="46" t="s">
        <v>230</v>
      </c>
      <c r="C11" s="46"/>
      <c r="D11" s="46"/>
      <c r="E11" s="46"/>
    </row>
    <row r="12" spans="1:5" x14ac:dyDescent="0.25">
      <c r="A12" s="40" t="s">
        <v>144</v>
      </c>
      <c r="B12" s="46" t="s">
        <v>231</v>
      </c>
      <c r="C12" s="46"/>
      <c r="D12" s="46"/>
      <c r="E12" s="46"/>
    </row>
    <row r="13" spans="1:5" x14ac:dyDescent="0.25">
      <c r="A13" s="40" t="s">
        <v>538</v>
      </c>
      <c r="B13" s="46">
        <v>0</v>
      </c>
      <c r="C13" s="46"/>
      <c r="D13" s="46"/>
      <c r="E13" s="46"/>
    </row>
    <row r="14" spans="1:5" x14ac:dyDescent="0.25">
      <c r="A14" s="40" t="s">
        <v>146</v>
      </c>
      <c r="B14" s="46">
        <v>305</v>
      </c>
      <c r="C14" s="46"/>
      <c r="D14" s="46"/>
      <c r="E14" s="46"/>
    </row>
    <row r="15" spans="1:5" x14ac:dyDescent="0.25">
      <c r="A15" s="40" t="s">
        <v>539</v>
      </c>
      <c r="B15" s="46" t="s">
        <v>241</v>
      </c>
      <c r="C15" s="46"/>
      <c r="D15" s="46"/>
      <c r="E15" s="46"/>
    </row>
    <row r="16" spans="1:5" x14ac:dyDescent="0.25">
      <c r="A16" s="40" t="s">
        <v>148</v>
      </c>
      <c r="B16" s="46" t="s">
        <v>236</v>
      </c>
      <c r="C16" s="46"/>
      <c r="D16" s="46"/>
      <c r="E16" s="46"/>
    </row>
    <row r="17" spans="1:5" x14ac:dyDescent="0.25">
      <c r="A17" s="41" t="s">
        <v>540</v>
      </c>
      <c r="B17" s="46"/>
      <c r="C17" s="46"/>
      <c r="D17" s="46"/>
      <c r="E17" s="46"/>
    </row>
    <row r="18" spans="1:5" x14ac:dyDescent="0.25">
      <c r="A18" s="40" t="s">
        <v>150</v>
      </c>
      <c r="B18" s="48">
        <v>46175</v>
      </c>
      <c r="C18" s="49"/>
      <c r="D18" s="49"/>
      <c r="E18" s="49"/>
    </row>
    <row r="19" spans="1:5" x14ac:dyDescent="0.25">
      <c r="A19" s="40" t="s">
        <v>151</v>
      </c>
      <c r="B19" s="48">
        <v>46161</v>
      </c>
      <c r="C19" s="48"/>
      <c r="D19" s="48"/>
      <c r="E19" s="48"/>
    </row>
    <row r="20" spans="1:5" x14ac:dyDescent="0.25">
      <c r="A20" s="40" t="s">
        <v>152</v>
      </c>
      <c r="B20" s="46" t="s">
        <v>160</v>
      </c>
      <c r="C20" s="46"/>
      <c r="D20" s="46"/>
      <c r="E20" s="46"/>
    </row>
    <row r="21" spans="1:5" x14ac:dyDescent="0.25">
      <c r="A21" s="40" t="s">
        <v>541</v>
      </c>
      <c r="B21" s="46" t="s">
        <v>75</v>
      </c>
      <c r="C21" s="46"/>
      <c r="D21" s="46"/>
      <c r="E21" s="46"/>
    </row>
    <row r="23" spans="1:5" x14ac:dyDescent="0.25">
      <c r="A23" s="23" t="str">
        <f>HYPERLINK("#'Factor List'!A1", "Back to Factor List")</f>
        <v>Back to Factor List</v>
      </c>
      <c r="B23" s="23" t="str">
        <f>HYPERLINK("#'Assumptions'!A1", "Assumptions")</f>
        <v>Assumptions</v>
      </c>
    </row>
    <row r="26" spans="1:5" s="55" customFormat="1" ht="39" x14ac:dyDescent="0.25">
      <c r="A26" s="54" t="s">
        <v>263</v>
      </c>
      <c r="B26" s="54" t="s">
        <v>568</v>
      </c>
      <c r="C26" s="54" t="s">
        <v>569</v>
      </c>
      <c r="D26" s="54" t="s">
        <v>570</v>
      </c>
      <c r="E26" s="54" t="s">
        <v>571</v>
      </c>
    </row>
    <row r="27" spans="1:5" x14ac:dyDescent="0.25">
      <c r="A27" s="43">
        <v>20</v>
      </c>
      <c r="B27" s="45">
        <v>27.44</v>
      </c>
      <c r="C27" s="45">
        <v>6.28</v>
      </c>
      <c r="D27" s="45"/>
      <c r="E27" s="45"/>
    </row>
    <row r="28" spans="1:5" x14ac:dyDescent="0.25">
      <c r="A28" s="43">
        <v>21</v>
      </c>
      <c r="B28" s="45">
        <v>27.31</v>
      </c>
      <c r="C28" s="45">
        <v>6.2</v>
      </c>
      <c r="D28" s="45"/>
      <c r="E28" s="45"/>
    </row>
    <row r="29" spans="1:5" x14ac:dyDescent="0.25">
      <c r="A29" s="43">
        <v>22</v>
      </c>
      <c r="B29" s="45">
        <v>27.19</v>
      </c>
      <c r="C29" s="45">
        <v>6.11</v>
      </c>
      <c r="D29" s="45"/>
      <c r="E29" s="45"/>
    </row>
    <row r="30" spans="1:5" x14ac:dyDescent="0.25">
      <c r="A30" s="43">
        <v>23</v>
      </c>
      <c r="B30" s="45">
        <v>27.06</v>
      </c>
      <c r="C30" s="45">
        <v>6.02</v>
      </c>
      <c r="D30" s="45"/>
      <c r="E30" s="45"/>
    </row>
    <row r="31" spans="1:5" x14ac:dyDescent="0.25">
      <c r="A31" s="43">
        <v>24</v>
      </c>
      <c r="B31" s="45">
        <v>26.92</v>
      </c>
      <c r="C31" s="45">
        <v>5.93</v>
      </c>
      <c r="D31" s="45"/>
      <c r="E31" s="45"/>
    </row>
    <row r="32" spans="1:5" x14ac:dyDescent="0.25">
      <c r="A32" s="43">
        <v>25</v>
      </c>
      <c r="B32" s="45">
        <v>26.78</v>
      </c>
      <c r="C32" s="45">
        <v>5.84</v>
      </c>
      <c r="D32" s="45"/>
      <c r="E32" s="45"/>
    </row>
    <row r="33" spans="1:5" x14ac:dyDescent="0.25">
      <c r="A33" s="43">
        <v>26</v>
      </c>
      <c r="B33" s="45">
        <v>26.64</v>
      </c>
      <c r="C33" s="45">
        <v>5.75</v>
      </c>
      <c r="D33" s="45"/>
      <c r="E33" s="45"/>
    </row>
    <row r="34" spans="1:5" x14ac:dyDescent="0.25">
      <c r="A34" s="43">
        <v>27</v>
      </c>
      <c r="B34" s="45">
        <v>26.49</v>
      </c>
      <c r="C34" s="45">
        <v>5.66</v>
      </c>
      <c r="D34" s="45"/>
      <c r="E34" s="45"/>
    </row>
    <row r="35" spans="1:5" x14ac:dyDescent="0.25">
      <c r="A35" s="43">
        <v>28</v>
      </c>
      <c r="B35" s="45">
        <v>26.33</v>
      </c>
      <c r="C35" s="45">
        <v>5.57</v>
      </c>
      <c r="D35" s="45"/>
      <c r="E35" s="45"/>
    </row>
    <row r="36" spans="1:5" x14ac:dyDescent="0.25">
      <c r="A36" s="43">
        <v>29</v>
      </c>
      <c r="B36" s="45">
        <v>26.16</v>
      </c>
      <c r="C36" s="45">
        <v>5.48</v>
      </c>
      <c r="D36" s="45"/>
      <c r="E36" s="45"/>
    </row>
    <row r="37" spans="1:5" x14ac:dyDescent="0.25">
      <c r="A37" s="43">
        <v>30</v>
      </c>
      <c r="B37" s="45">
        <v>25.98</v>
      </c>
      <c r="C37" s="45">
        <v>5.4</v>
      </c>
      <c r="D37" s="45"/>
      <c r="E37" s="45"/>
    </row>
    <row r="38" spans="1:5" x14ac:dyDescent="0.25">
      <c r="A38" s="43">
        <v>31</v>
      </c>
      <c r="B38" s="45">
        <v>25.79</v>
      </c>
      <c r="C38" s="45">
        <v>5.32</v>
      </c>
      <c r="D38" s="45"/>
      <c r="E38" s="45"/>
    </row>
    <row r="39" spans="1:5" x14ac:dyDescent="0.25">
      <c r="A39" s="43">
        <v>32</v>
      </c>
      <c r="B39" s="45">
        <v>25.59</v>
      </c>
      <c r="C39" s="45">
        <v>5.24</v>
      </c>
      <c r="D39" s="45"/>
      <c r="E39" s="45"/>
    </row>
    <row r="40" spans="1:5" x14ac:dyDescent="0.25">
      <c r="A40" s="43">
        <v>33</v>
      </c>
      <c r="B40" s="45">
        <v>25.39</v>
      </c>
      <c r="C40" s="45">
        <v>5.16</v>
      </c>
      <c r="D40" s="45"/>
      <c r="E40" s="45"/>
    </row>
    <row r="41" spans="1:5" x14ac:dyDescent="0.25">
      <c r="A41" s="43">
        <v>34</v>
      </c>
      <c r="B41" s="45">
        <v>25.17</v>
      </c>
      <c r="C41" s="45">
        <v>5.08</v>
      </c>
      <c r="D41" s="45"/>
      <c r="E41" s="45"/>
    </row>
    <row r="42" spans="1:5" x14ac:dyDescent="0.25">
      <c r="A42" s="43">
        <v>35</v>
      </c>
      <c r="B42" s="45">
        <v>24.96</v>
      </c>
      <c r="C42" s="45">
        <v>5.01</v>
      </c>
      <c r="D42" s="45"/>
      <c r="E42" s="45"/>
    </row>
    <row r="43" spans="1:5" x14ac:dyDescent="0.25">
      <c r="A43" s="43">
        <v>36</v>
      </c>
      <c r="B43" s="45">
        <v>24.73</v>
      </c>
      <c r="C43" s="45">
        <v>4.93</v>
      </c>
      <c r="D43" s="45"/>
      <c r="E43" s="45"/>
    </row>
    <row r="44" spans="1:5" x14ac:dyDescent="0.25">
      <c r="A44" s="43">
        <v>37</v>
      </c>
      <c r="B44" s="45">
        <v>24.5</v>
      </c>
      <c r="C44" s="45">
        <v>4.8499999999999996</v>
      </c>
      <c r="D44" s="45"/>
      <c r="E44" s="45"/>
    </row>
    <row r="45" spans="1:5" x14ac:dyDescent="0.25">
      <c r="A45" s="43">
        <v>38</v>
      </c>
      <c r="B45" s="45">
        <v>24.26</v>
      </c>
      <c r="C45" s="45">
        <v>4.78</v>
      </c>
      <c r="D45" s="45"/>
      <c r="E45" s="45"/>
    </row>
    <row r="46" spans="1:5" x14ac:dyDescent="0.25">
      <c r="A46" s="43">
        <v>39</v>
      </c>
      <c r="B46" s="45">
        <v>24.01</v>
      </c>
      <c r="C46" s="45">
        <v>4.7</v>
      </c>
      <c r="D46" s="45"/>
      <c r="E46" s="45"/>
    </row>
    <row r="47" spans="1:5" x14ac:dyDescent="0.25">
      <c r="A47" s="43">
        <v>40</v>
      </c>
      <c r="B47" s="45">
        <v>23.77</v>
      </c>
      <c r="C47" s="45">
        <v>4.62</v>
      </c>
      <c r="D47" s="45"/>
      <c r="E47" s="45"/>
    </row>
    <row r="48" spans="1:5" x14ac:dyDescent="0.25">
      <c r="A48" s="43">
        <v>41</v>
      </c>
      <c r="B48" s="45">
        <v>23.51</v>
      </c>
      <c r="C48" s="45">
        <v>4.54</v>
      </c>
      <c r="D48" s="45"/>
      <c r="E48" s="45"/>
    </row>
    <row r="49" spans="1:5" x14ac:dyDescent="0.25">
      <c r="A49" s="43">
        <v>42</v>
      </c>
      <c r="B49" s="45">
        <v>23.26</v>
      </c>
      <c r="C49" s="45">
        <v>4.46</v>
      </c>
      <c r="D49" s="45"/>
      <c r="E49" s="45"/>
    </row>
    <row r="50" spans="1:5" x14ac:dyDescent="0.25">
      <c r="A50" s="43">
        <v>43</v>
      </c>
      <c r="B50" s="45">
        <v>22.99</v>
      </c>
      <c r="C50" s="45">
        <v>4.38</v>
      </c>
      <c r="D50" s="45"/>
      <c r="E50" s="45"/>
    </row>
    <row r="51" spans="1:5" x14ac:dyDescent="0.25">
      <c r="A51" s="43">
        <v>44</v>
      </c>
      <c r="B51" s="45">
        <v>22.73</v>
      </c>
      <c r="C51" s="45">
        <v>4.3</v>
      </c>
      <c r="D51" s="45"/>
      <c r="E51" s="45"/>
    </row>
    <row r="52" spans="1:5" x14ac:dyDescent="0.25">
      <c r="A52" s="43">
        <v>45</v>
      </c>
      <c r="B52" s="45">
        <v>22.46</v>
      </c>
      <c r="C52" s="45">
        <v>4.22</v>
      </c>
      <c r="D52" s="45"/>
      <c r="E52" s="45"/>
    </row>
    <row r="53" spans="1:5" x14ac:dyDescent="0.25">
      <c r="A53" s="43">
        <v>46</v>
      </c>
      <c r="B53" s="45">
        <v>22.19</v>
      </c>
      <c r="C53" s="45">
        <v>4.13</v>
      </c>
      <c r="D53" s="45"/>
      <c r="E53" s="45"/>
    </row>
    <row r="54" spans="1:5" x14ac:dyDescent="0.25">
      <c r="A54" s="43">
        <v>47</v>
      </c>
      <c r="B54" s="45">
        <v>21.92</v>
      </c>
      <c r="C54" s="45">
        <v>4.04</v>
      </c>
      <c r="D54" s="45"/>
      <c r="E54" s="45"/>
    </row>
    <row r="55" spans="1:5" x14ac:dyDescent="0.25">
      <c r="A55" s="43">
        <v>48</v>
      </c>
      <c r="B55" s="45">
        <v>21.64</v>
      </c>
      <c r="C55" s="45">
        <v>3.95</v>
      </c>
      <c r="D55" s="45"/>
      <c r="E55" s="45"/>
    </row>
    <row r="56" spans="1:5" x14ac:dyDescent="0.25">
      <c r="A56" s="43">
        <v>49</v>
      </c>
      <c r="B56" s="45">
        <v>21.36</v>
      </c>
      <c r="C56" s="45">
        <v>3.86</v>
      </c>
      <c r="D56" s="45"/>
      <c r="E56" s="45"/>
    </row>
    <row r="57" spans="1:5" x14ac:dyDescent="0.25">
      <c r="A57" s="43">
        <v>50</v>
      </c>
      <c r="B57" s="45">
        <v>21.06</v>
      </c>
      <c r="C57" s="45">
        <v>3.77</v>
      </c>
      <c r="D57" s="45"/>
      <c r="E57" s="45"/>
    </row>
    <row r="58" spans="1:5" x14ac:dyDescent="0.25">
      <c r="A58" s="43">
        <v>51</v>
      </c>
      <c r="B58" s="45">
        <v>20.75</v>
      </c>
      <c r="C58" s="45">
        <v>3.69</v>
      </c>
      <c r="D58" s="45"/>
      <c r="E58" s="45"/>
    </row>
    <row r="59" spans="1:5" x14ac:dyDescent="0.25">
      <c r="A59" s="43">
        <v>52</v>
      </c>
      <c r="B59" s="45">
        <v>20.43</v>
      </c>
      <c r="C59" s="45">
        <v>3.61</v>
      </c>
      <c r="D59" s="45"/>
      <c r="E59" s="45"/>
    </row>
    <row r="60" spans="1:5" x14ac:dyDescent="0.25">
      <c r="A60" s="43">
        <v>53</v>
      </c>
      <c r="B60" s="45">
        <v>20.100000000000001</v>
      </c>
      <c r="C60" s="45">
        <v>3.53</v>
      </c>
      <c r="D60" s="45"/>
      <c r="E60" s="45"/>
    </row>
    <row r="61" spans="1:5" x14ac:dyDescent="0.25">
      <c r="A61" s="43">
        <v>54</v>
      </c>
      <c r="B61" s="45">
        <v>19.77</v>
      </c>
      <c r="C61" s="45">
        <v>3.45</v>
      </c>
      <c r="D61" s="45"/>
      <c r="E61" s="45"/>
    </row>
    <row r="62" spans="1:5" x14ac:dyDescent="0.25">
      <c r="A62" s="43">
        <v>55</v>
      </c>
      <c r="B62" s="45">
        <v>19.420000000000002</v>
      </c>
      <c r="C62" s="45">
        <v>3.37</v>
      </c>
      <c r="D62" s="45"/>
      <c r="E62" s="45"/>
    </row>
    <row r="63" spans="1:5" x14ac:dyDescent="0.25">
      <c r="A63" s="43">
        <v>56</v>
      </c>
      <c r="B63" s="45">
        <v>19.059999999999999</v>
      </c>
      <c r="C63" s="45">
        <v>3.29</v>
      </c>
      <c r="D63" s="45"/>
      <c r="E63" s="45"/>
    </row>
    <row r="64" spans="1:5" x14ac:dyDescent="0.25">
      <c r="A64" s="43">
        <v>57</v>
      </c>
      <c r="B64" s="45">
        <v>18.690000000000001</v>
      </c>
      <c r="C64" s="45">
        <v>3.22</v>
      </c>
      <c r="D64" s="45"/>
      <c r="E64" s="45"/>
    </row>
    <row r="65" spans="1:5" x14ac:dyDescent="0.25">
      <c r="A65" s="43">
        <v>58</v>
      </c>
      <c r="B65" s="45">
        <v>18.3</v>
      </c>
      <c r="C65" s="45">
        <v>3.15</v>
      </c>
      <c r="D65" s="45"/>
      <c r="E65" s="45"/>
    </row>
    <row r="66" spans="1:5" x14ac:dyDescent="0.25">
      <c r="A66" s="43">
        <v>59</v>
      </c>
      <c r="B66" s="45">
        <v>17.89</v>
      </c>
      <c r="C66" s="45">
        <v>3.09</v>
      </c>
      <c r="D66" s="45"/>
      <c r="E66" s="45"/>
    </row>
    <row r="67" spans="1:5" x14ac:dyDescent="0.25">
      <c r="A67" s="43">
        <v>60</v>
      </c>
      <c r="B67" s="45">
        <v>17.47</v>
      </c>
      <c r="C67" s="45">
        <v>3.03</v>
      </c>
      <c r="D67" s="45"/>
      <c r="E67" s="45"/>
    </row>
    <row r="68" spans="1:5" x14ac:dyDescent="0.25">
      <c r="A68" s="43">
        <v>61</v>
      </c>
      <c r="B68" s="45">
        <v>17.04</v>
      </c>
      <c r="C68" s="45">
        <v>2.97</v>
      </c>
      <c r="D68" s="45"/>
      <c r="E68" s="45"/>
    </row>
    <row r="69" spans="1:5" x14ac:dyDescent="0.25">
      <c r="A69" s="43">
        <v>62</v>
      </c>
      <c r="B69" s="45">
        <v>16.579999999999998</v>
      </c>
      <c r="C69" s="45">
        <v>2.92</v>
      </c>
      <c r="D69" s="45"/>
      <c r="E69" s="45"/>
    </row>
    <row r="70" spans="1:5" x14ac:dyDescent="0.25">
      <c r="A70" s="43">
        <v>63</v>
      </c>
      <c r="B70" s="45">
        <v>16.11</v>
      </c>
      <c r="C70" s="45">
        <v>2.87</v>
      </c>
      <c r="D70" s="45"/>
      <c r="E70" s="45"/>
    </row>
    <row r="71" spans="1:5" x14ac:dyDescent="0.25">
      <c r="A71" s="43">
        <v>64</v>
      </c>
      <c r="B71" s="45">
        <v>15.63</v>
      </c>
      <c r="C71" s="45">
        <v>2.82</v>
      </c>
      <c r="D71" s="45"/>
      <c r="E71" s="45"/>
    </row>
    <row r="72" spans="1:5" x14ac:dyDescent="0.25">
      <c r="A72" s="43">
        <v>65</v>
      </c>
      <c r="B72" s="45">
        <v>15.12</v>
      </c>
      <c r="C72" s="45">
        <v>2.78</v>
      </c>
      <c r="D72" s="45"/>
      <c r="E72" s="45"/>
    </row>
    <row r="73" spans="1:5" x14ac:dyDescent="0.25">
      <c r="A73" s="43">
        <v>66</v>
      </c>
      <c r="B73" s="45">
        <v>14.6</v>
      </c>
      <c r="C73" s="45">
        <v>2.74</v>
      </c>
      <c r="D73" s="45"/>
      <c r="E73" s="45"/>
    </row>
    <row r="74" spans="1:5" x14ac:dyDescent="0.25">
      <c r="A74" s="43">
        <v>67</v>
      </c>
      <c r="B74" s="45">
        <v>14.07</v>
      </c>
      <c r="C74" s="45">
        <v>2.7</v>
      </c>
      <c r="D74" s="45"/>
      <c r="E74" s="45"/>
    </row>
    <row r="75" spans="1:5" x14ac:dyDescent="0.25">
      <c r="A75" s="43">
        <v>68</v>
      </c>
      <c r="B75" s="45">
        <v>13.52</v>
      </c>
      <c r="C75" s="45">
        <v>2.67</v>
      </c>
      <c r="D75" s="45"/>
      <c r="E75" s="45"/>
    </row>
    <row r="76" spans="1:5" x14ac:dyDescent="0.25">
      <c r="A76" s="43">
        <v>69</v>
      </c>
      <c r="B76" s="45">
        <v>12.97</v>
      </c>
      <c r="C76" s="45">
        <v>2.5499999999999998</v>
      </c>
      <c r="D76" s="45"/>
      <c r="E76" s="45"/>
    </row>
    <row r="77" spans="1:5" x14ac:dyDescent="0.25">
      <c r="A77" s="43">
        <v>70</v>
      </c>
      <c r="B77" s="45">
        <v>12.41</v>
      </c>
      <c r="C77" s="45">
        <v>2.4300000000000002</v>
      </c>
      <c r="D77" s="45"/>
      <c r="E77" s="45"/>
    </row>
    <row r="78" spans="1:5" x14ac:dyDescent="0.25">
      <c r="A78" s="43">
        <v>71</v>
      </c>
      <c r="B78" s="45">
        <v>11.84</v>
      </c>
      <c r="C78" s="45">
        <v>2.4</v>
      </c>
      <c r="D78" s="45"/>
      <c r="E78" s="45"/>
    </row>
    <row r="79" spans="1:5" x14ac:dyDescent="0.25">
      <c r="A79" s="43">
        <v>72</v>
      </c>
      <c r="B79" s="45">
        <v>11.27</v>
      </c>
      <c r="C79" s="45">
        <v>2.37</v>
      </c>
      <c r="D79" s="45"/>
      <c r="E79" s="45"/>
    </row>
    <row r="80" spans="1:5" x14ac:dyDescent="0.25">
      <c r="A80" s="43">
        <v>73</v>
      </c>
      <c r="B80" s="45">
        <v>10.71</v>
      </c>
      <c r="C80" s="45">
        <v>2.33</v>
      </c>
      <c r="D80" s="45">
        <v>1.67</v>
      </c>
      <c r="E80" s="45">
        <v>1.39</v>
      </c>
    </row>
    <row r="81" spans="1:5" x14ac:dyDescent="0.25">
      <c r="A81" s="43">
        <v>74</v>
      </c>
      <c r="B81" s="45">
        <v>10.15</v>
      </c>
      <c r="C81" s="45">
        <v>2.15</v>
      </c>
      <c r="D81" s="45">
        <v>1.51</v>
      </c>
      <c r="E81" s="45">
        <v>1.27</v>
      </c>
    </row>
    <row r="82" spans="1:5" x14ac:dyDescent="0.25">
      <c r="A82" s="43">
        <v>75</v>
      </c>
      <c r="B82" s="45">
        <v>9.61</v>
      </c>
      <c r="C82" s="45">
        <v>1.97</v>
      </c>
      <c r="D82" s="45">
        <v>1.36</v>
      </c>
      <c r="E82" s="45">
        <v>1.1399999999999999</v>
      </c>
    </row>
    <row r="83" spans="1:5" x14ac:dyDescent="0.25">
      <c r="A83" s="43">
        <v>76</v>
      </c>
      <c r="B83" s="45">
        <v>9.07</v>
      </c>
      <c r="C83" s="45">
        <v>1.93</v>
      </c>
      <c r="D83" s="45">
        <v>1.23</v>
      </c>
      <c r="E83" s="45">
        <v>1.03</v>
      </c>
    </row>
    <row r="84" spans="1:5" x14ac:dyDescent="0.25">
      <c r="A84" s="43">
        <v>77</v>
      </c>
      <c r="B84" s="45">
        <v>8.5500000000000007</v>
      </c>
      <c r="C84" s="45">
        <v>1.88</v>
      </c>
      <c r="D84" s="45">
        <v>1.1100000000000001</v>
      </c>
      <c r="E84" s="45">
        <v>0.93</v>
      </c>
    </row>
    <row r="85" spans="1:5" x14ac:dyDescent="0.25">
      <c r="A85" s="43">
        <v>78</v>
      </c>
      <c r="B85" s="45">
        <v>8.0399999999999991</v>
      </c>
      <c r="C85" s="45">
        <v>1.83</v>
      </c>
      <c r="D85" s="45">
        <v>1</v>
      </c>
      <c r="E85" s="45">
        <v>0.83</v>
      </c>
    </row>
    <row r="86" spans="1:5" x14ac:dyDescent="0.25">
      <c r="A86" s="43">
        <v>79</v>
      </c>
      <c r="B86" s="45">
        <v>7.54</v>
      </c>
      <c r="C86" s="45">
        <v>1.61</v>
      </c>
      <c r="D86" s="45">
        <v>0.88</v>
      </c>
      <c r="E86" s="45">
        <v>0.74</v>
      </c>
    </row>
    <row r="87" spans="1:5" x14ac:dyDescent="0.25">
      <c r="A87" s="43">
        <v>80</v>
      </c>
      <c r="B87" s="45">
        <v>7.04</v>
      </c>
      <c r="C87" s="45">
        <v>1.39</v>
      </c>
      <c r="D87" s="45">
        <v>0.77</v>
      </c>
      <c r="E87" s="45">
        <v>0.65</v>
      </c>
    </row>
    <row r="88" spans="1:5" x14ac:dyDescent="0.25">
      <c r="A88" s="43">
        <v>81</v>
      </c>
      <c r="B88" s="45">
        <v>6.56</v>
      </c>
      <c r="C88" s="45">
        <v>1.35</v>
      </c>
      <c r="D88" s="45">
        <v>0.68</v>
      </c>
      <c r="E88" s="45">
        <v>0.56999999999999995</v>
      </c>
    </row>
    <row r="89" spans="1:5" x14ac:dyDescent="0.25">
      <c r="A89" s="43">
        <v>82</v>
      </c>
      <c r="B89" s="45">
        <v>6.08</v>
      </c>
      <c r="C89" s="45">
        <v>1.3</v>
      </c>
      <c r="D89" s="45">
        <v>0.6</v>
      </c>
      <c r="E89" s="45">
        <v>0.5</v>
      </c>
    </row>
    <row r="90" spans="1:5" x14ac:dyDescent="0.25">
      <c r="A90" s="43">
        <v>83</v>
      </c>
      <c r="B90" s="45">
        <v>5.61</v>
      </c>
      <c r="C90" s="45">
        <v>1.25</v>
      </c>
      <c r="D90" s="45">
        <v>0.52</v>
      </c>
      <c r="E90" s="45">
        <v>0.43</v>
      </c>
    </row>
    <row r="91" spans="1:5" x14ac:dyDescent="0.25">
      <c r="A91" s="43">
        <v>84</v>
      </c>
      <c r="B91" s="45">
        <v>5.16</v>
      </c>
      <c r="C91" s="45">
        <v>1.06</v>
      </c>
      <c r="D91" s="45">
        <v>0.44</v>
      </c>
      <c r="E91" s="45">
        <v>0.37</v>
      </c>
    </row>
    <row r="92" spans="1:5" x14ac:dyDescent="0.25">
      <c r="A92" s="43">
        <v>85</v>
      </c>
      <c r="B92" s="45">
        <v>4.7300000000000004</v>
      </c>
      <c r="C92" s="45">
        <v>0.87</v>
      </c>
      <c r="D92" s="45">
        <v>0.37</v>
      </c>
      <c r="E92" s="45">
        <v>0.31</v>
      </c>
    </row>
    <row r="93" spans="1:5" x14ac:dyDescent="0.25">
      <c r="A93" s="43">
        <v>86</v>
      </c>
      <c r="B93" s="45">
        <v>4.33</v>
      </c>
      <c r="C93" s="45">
        <v>0.83</v>
      </c>
      <c r="D93" s="45">
        <v>0.32</v>
      </c>
      <c r="E93" s="45">
        <v>0.27</v>
      </c>
    </row>
    <row r="94" spans="1:5" x14ac:dyDescent="0.25">
      <c r="A94" s="43">
        <v>87</v>
      </c>
      <c r="B94" s="45">
        <v>3.95</v>
      </c>
      <c r="C94" s="45">
        <v>0.78</v>
      </c>
      <c r="D94" s="45">
        <v>0.27</v>
      </c>
      <c r="E94" s="45">
        <v>0.22</v>
      </c>
    </row>
    <row r="95" spans="1:5" x14ac:dyDescent="0.25">
      <c r="A95" s="43">
        <v>88</v>
      </c>
      <c r="B95" s="45">
        <v>3.59</v>
      </c>
      <c r="C95" s="45">
        <v>0.73</v>
      </c>
      <c r="D95" s="45">
        <v>0.23</v>
      </c>
      <c r="E95" s="45">
        <v>0.19</v>
      </c>
    </row>
    <row r="96" spans="1:5" x14ac:dyDescent="0.25">
      <c r="A96" s="43">
        <v>89</v>
      </c>
      <c r="B96" s="45">
        <v>3.26</v>
      </c>
      <c r="C96" s="45">
        <v>0.56999999999999995</v>
      </c>
      <c r="D96" s="45">
        <v>0.19</v>
      </c>
      <c r="E96" s="45">
        <v>0.16</v>
      </c>
    </row>
    <row r="97" spans="1:5" x14ac:dyDescent="0.25">
      <c r="A97" s="43">
        <v>90</v>
      </c>
      <c r="B97" s="45">
        <v>2.95</v>
      </c>
      <c r="C97" s="45">
        <v>0.43</v>
      </c>
      <c r="D97" s="45">
        <v>0.15</v>
      </c>
      <c r="E97" s="45">
        <v>0.13</v>
      </c>
    </row>
    <row r="98" spans="1:5" x14ac:dyDescent="0.25">
      <c r="A98" s="43">
        <v>91</v>
      </c>
      <c r="B98" s="45">
        <v>2.66</v>
      </c>
      <c r="C98" s="45">
        <v>0.4</v>
      </c>
      <c r="D98" s="45">
        <v>0.13</v>
      </c>
      <c r="E98" s="45">
        <v>0.11</v>
      </c>
    </row>
    <row r="99" spans="1:5" x14ac:dyDescent="0.25">
      <c r="A99" s="43">
        <v>92</v>
      </c>
      <c r="B99" s="45">
        <v>2.39</v>
      </c>
      <c r="C99" s="45">
        <v>0.37</v>
      </c>
      <c r="D99" s="45">
        <v>0.1</v>
      </c>
      <c r="E99" s="45">
        <v>0.09</v>
      </c>
    </row>
    <row r="100" spans="1:5" x14ac:dyDescent="0.25">
      <c r="A100" s="43">
        <v>93</v>
      </c>
      <c r="B100" s="45">
        <v>2.15</v>
      </c>
      <c r="C100" s="45">
        <v>0.34</v>
      </c>
      <c r="D100" s="45">
        <v>0.08</v>
      </c>
      <c r="E100" s="45">
        <v>7.0000000000000007E-2</v>
      </c>
    </row>
    <row r="101" spans="1:5" x14ac:dyDescent="0.25">
      <c r="A101" s="43">
        <v>94</v>
      </c>
      <c r="B101" s="45">
        <v>1.92</v>
      </c>
      <c r="C101" s="45">
        <v>0.32</v>
      </c>
      <c r="D101" s="45">
        <v>7.0000000000000007E-2</v>
      </c>
      <c r="E101" s="45">
        <v>0.06</v>
      </c>
    </row>
    <row r="102" spans="1:5" x14ac:dyDescent="0.25">
      <c r="A102" s="43">
        <v>95</v>
      </c>
      <c r="B102" s="45">
        <v>1.72</v>
      </c>
      <c r="C102" s="45">
        <v>0.28999999999999998</v>
      </c>
      <c r="D102" s="45">
        <v>0.06</v>
      </c>
      <c r="E102" s="45">
        <v>0.05</v>
      </c>
    </row>
  </sheetData>
  <sheetProtection algorithmName="SHA-512" hashValue="une8GLw3+a5VpRfbtGCDphcq1uv4XnOofdDRtEI+DTdGYfTG7gAgN+cxKeQRO3VsebpGZUZ20xua1X/KBzqtjw==" saltValue="6j0isCVKlfcAtyDg+pWl6g==" spinCount="100000" sheet="1" objects="1" scenarios="1"/>
  <conditionalFormatting sqref="A6:A21">
    <cfRule type="expression" dxfId="969" priority="13" stopIfTrue="1">
      <formula>MOD(ROW(),2)=0</formula>
    </cfRule>
    <cfRule type="expression" dxfId="968" priority="14" stopIfTrue="1">
      <formula>MOD(ROW(),2)&lt;&gt;0</formula>
    </cfRule>
  </conditionalFormatting>
  <conditionalFormatting sqref="B6:E17 B20:E21 C18:E19">
    <cfRule type="expression" dxfId="967" priority="15" stopIfTrue="1">
      <formula>MOD(ROW(),2)=0</formula>
    </cfRule>
    <cfRule type="expression" dxfId="966" priority="16" stopIfTrue="1">
      <formula>MOD(ROW(),2)&lt;&gt;0</formula>
    </cfRule>
  </conditionalFormatting>
  <conditionalFormatting sqref="A26:A102">
    <cfRule type="expression" dxfId="965" priority="17" stopIfTrue="1">
      <formula>MOD(ROW(),2)=0</formula>
    </cfRule>
    <cfRule type="expression" dxfId="964" priority="18" stopIfTrue="1">
      <formula>MOD(ROW(),2)&lt;&gt;0</formula>
    </cfRule>
  </conditionalFormatting>
  <conditionalFormatting sqref="B26:E102">
    <cfRule type="expression" dxfId="963" priority="19" stopIfTrue="1">
      <formula>MOD(ROW(),2)=0</formula>
    </cfRule>
    <cfRule type="expression" dxfId="962" priority="20" stopIfTrue="1">
      <formula>MOD(ROW(),2)&lt;&gt;0</formula>
    </cfRule>
  </conditionalFormatting>
  <conditionalFormatting sqref="B18:B19">
    <cfRule type="expression" dxfId="961" priority="1" stopIfTrue="1">
      <formula>MOD(ROW(),2)=0</formula>
    </cfRule>
    <cfRule type="expression" dxfId="960" priority="2" stopIfTrue="1">
      <formula>MOD(ROW(),2)&lt;&gt;0</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103C2-F7B2-4261-915A-1147CD17758E}">
  <sheetPr codeName="Sheet7">
    <tabColor theme="4" tint="0.59999389629810485"/>
  </sheetPr>
  <dimension ref="A1:C73"/>
  <sheetViews>
    <sheetView showGridLines="0" workbookViewId="0">
      <selection activeCell="A6" sqref="A6"/>
    </sheetView>
  </sheetViews>
  <sheetFormatPr defaultColWidth="9.26953125" defaultRowHeight="12.5" x14ac:dyDescent="0.25"/>
  <cols>
    <col min="1" max="1" width="60.54296875" style="38" customWidth="1"/>
    <col min="2" max="2" width="2.54296875" style="38" customWidth="1"/>
    <col min="3" max="3" width="60.54296875" style="38" customWidth="1"/>
    <col min="4" max="16384" width="9.26953125" style="38"/>
  </cols>
  <sheetData>
    <row r="1" spans="1:3" s="21" customFormat="1" ht="20" x14ac:dyDescent="0.4">
      <c r="A1" s="20" t="s">
        <v>0</v>
      </c>
    </row>
    <row r="2" spans="1:3" s="21" customFormat="1" ht="15.5" x14ac:dyDescent="0.35">
      <c r="A2" s="25" t="s">
        <v>1</v>
      </c>
      <c r="B2" s="22" t="str">
        <f>wb_title</f>
        <v>NHS_S - Consolidated Factor Spreadsheet</v>
      </c>
    </row>
    <row r="3" spans="1:3" s="21" customFormat="1" ht="15.5" x14ac:dyDescent="0.35">
      <c r="A3" s="25" t="s">
        <v>2</v>
      </c>
      <c r="B3" s="22" t="s">
        <v>34</v>
      </c>
    </row>
    <row r="6" spans="1:3" ht="13" x14ac:dyDescent="0.3">
      <c r="A6" s="39" t="s">
        <v>34</v>
      </c>
    </row>
    <row r="8" spans="1:3" x14ac:dyDescent="0.25">
      <c r="A8" s="38" t="str">
        <f>"This sheet is intended to assist " &amp; client_abbr &amp; " in understanding which factors have changed and when."</f>
        <v>This sheet is intended to assist Scottish Public Pensions Agency in understanding which factors have changed and when.</v>
      </c>
    </row>
    <row r="9" spans="1:3" x14ac:dyDescent="0.25">
      <c r="A9" s="38" t="s">
        <v>35</v>
      </c>
    </row>
    <row r="11" spans="1:3" ht="13" x14ac:dyDescent="0.25">
      <c r="A11" s="62" t="s">
        <v>36</v>
      </c>
      <c r="B11" s="63"/>
      <c r="C11" s="64"/>
    </row>
    <row r="12" spans="1:3" ht="13" x14ac:dyDescent="0.25">
      <c r="A12" s="65" t="s">
        <v>37</v>
      </c>
      <c r="B12" s="66"/>
      <c r="C12" s="67" t="s">
        <v>38</v>
      </c>
    </row>
    <row r="13" spans="1:3" ht="52" x14ac:dyDescent="0.25">
      <c r="A13" s="68" t="s">
        <v>39</v>
      </c>
      <c r="B13" s="63"/>
      <c r="C13" s="69" t="s">
        <v>40</v>
      </c>
    </row>
    <row r="14" spans="1:3" ht="13" x14ac:dyDescent="0.25">
      <c r="A14" s="65" t="s">
        <v>41</v>
      </c>
      <c r="B14" s="66"/>
      <c r="C14" s="67" t="s">
        <v>38</v>
      </c>
    </row>
    <row r="15" spans="1:3" ht="13" x14ac:dyDescent="0.25">
      <c r="A15" s="68" t="s">
        <v>42</v>
      </c>
      <c r="B15" s="63"/>
      <c r="C15" s="69" t="s">
        <v>38</v>
      </c>
    </row>
    <row r="16" spans="1:3" ht="13" x14ac:dyDescent="0.25">
      <c r="A16" s="65" t="s">
        <v>43</v>
      </c>
      <c r="B16" s="66"/>
      <c r="C16" s="67" t="s">
        <v>38</v>
      </c>
    </row>
    <row r="17" spans="1:3" ht="13" x14ac:dyDescent="0.25">
      <c r="A17" s="68" t="s">
        <v>44</v>
      </c>
      <c r="B17" s="63"/>
      <c r="C17" s="70">
        <v>43977</v>
      </c>
    </row>
    <row r="18" spans="1:3" x14ac:dyDescent="0.25">
      <c r="A18"/>
      <c r="B18" s="95"/>
      <c r="C18" s="95"/>
    </row>
    <row r="19" spans="1:3" ht="13" x14ac:dyDescent="0.3">
      <c r="A19" s="71" t="s">
        <v>45</v>
      </c>
      <c r="B19" s="99"/>
      <c r="C19" s="99"/>
    </row>
    <row r="20" spans="1:3" x14ac:dyDescent="0.25">
      <c r="A20" s="73" t="s">
        <v>37</v>
      </c>
      <c r="B20" s="97"/>
      <c r="C20" s="97"/>
    </row>
    <row r="21" spans="1:3" x14ac:dyDescent="0.25">
      <c r="A21" s="75" t="s">
        <v>46</v>
      </c>
      <c r="B21" s="72"/>
      <c r="C21" s="76" t="s">
        <v>47</v>
      </c>
    </row>
    <row r="22" spans="1:3" x14ac:dyDescent="0.25">
      <c r="A22" s="77" t="s">
        <v>48</v>
      </c>
      <c r="B22" s="74"/>
      <c r="C22" s="74" t="s">
        <v>49</v>
      </c>
    </row>
    <row r="23" spans="1:3" x14ac:dyDescent="0.25">
      <c r="A23" s="75" t="s">
        <v>43</v>
      </c>
      <c r="B23" s="99"/>
      <c r="C23" s="99"/>
    </row>
    <row r="24" spans="1:3" x14ac:dyDescent="0.25">
      <c r="A24" s="77" t="s">
        <v>50</v>
      </c>
      <c r="B24" s="74"/>
      <c r="C24" s="78">
        <v>45072</v>
      </c>
    </row>
    <row r="25" spans="1:3" x14ac:dyDescent="0.25">
      <c r="A25"/>
      <c r="B25" s="95"/>
      <c r="C25" s="95"/>
    </row>
    <row r="26" spans="1:3" ht="13" x14ac:dyDescent="0.3">
      <c r="A26" s="79" t="s">
        <v>51</v>
      </c>
      <c r="B26" s="97"/>
      <c r="C26" s="97"/>
    </row>
    <row r="27" spans="1:3" x14ac:dyDescent="0.25">
      <c r="A27" s="75" t="s">
        <v>37</v>
      </c>
      <c r="B27" s="99"/>
      <c r="C27" s="99"/>
    </row>
    <row r="28" spans="1:3" x14ac:dyDescent="0.25">
      <c r="A28" s="96" t="s">
        <v>46</v>
      </c>
      <c r="B28" s="97"/>
      <c r="C28" s="80" t="s">
        <v>52</v>
      </c>
    </row>
    <row r="29" spans="1:3" x14ac:dyDescent="0.25">
      <c r="A29" s="96"/>
      <c r="B29" s="97"/>
      <c r="C29" s="80" t="s">
        <v>53</v>
      </c>
    </row>
    <row r="30" spans="1:3" x14ac:dyDescent="0.25">
      <c r="A30" s="98" t="s">
        <v>54</v>
      </c>
      <c r="B30" s="99"/>
      <c r="C30" s="76" t="s">
        <v>55</v>
      </c>
    </row>
    <row r="31" spans="1:3" x14ac:dyDescent="0.25">
      <c r="A31" s="98"/>
      <c r="B31" s="99"/>
      <c r="C31" s="76" t="s">
        <v>56</v>
      </c>
    </row>
    <row r="32" spans="1:3" x14ac:dyDescent="0.25">
      <c r="A32" s="77" t="s">
        <v>43</v>
      </c>
      <c r="B32" s="97"/>
      <c r="C32" s="97"/>
    </row>
    <row r="33" spans="1:3" x14ac:dyDescent="0.25">
      <c r="A33" s="75" t="s">
        <v>50</v>
      </c>
      <c r="B33" s="72"/>
      <c r="C33" s="81">
        <v>45107</v>
      </c>
    </row>
    <row r="34" spans="1:3" x14ac:dyDescent="0.25">
      <c r="A34"/>
      <c r="B34" s="95"/>
      <c r="C34" s="95"/>
    </row>
    <row r="35" spans="1:3" ht="13" x14ac:dyDescent="0.3">
      <c r="A35" s="71" t="s">
        <v>57</v>
      </c>
      <c r="B35" s="99"/>
      <c r="C35" s="99"/>
    </row>
    <row r="36" spans="1:3" x14ac:dyDescent="0.25">
      <c r="A36" s="77" t="s">
        <v>37</v>
      </c>
      <c r="B36" s="74"/>
      <c r="C36" s="80" t="s">
        <v>58</v>
      </c>
    </row>
    <row r="37" spans="1:3" x14ac:dyDescent="0.25">
      <c r="A37" s="98" t="s">
        <v>46</v>
      </c>
      <c r="B37" s="99"/>
      <c r="C37" s="76" t="s">
        <v>59</v>
      </c>
    </row>
    <row r="38" spans="1:3" x14ac:dyDescent="0.25">
      <c r="A38" s="98"/>
      <c r="B38" s="99"/>
      <c r="C38" s="76" t="s">
        <v>60</v>
      </c>
    </row>
    <row r="39" spans="1:3" x14ac:dyDescent="0.25">
      <c r="A39" s="98"/>
      <c r="B39" s="99"/>
      <c r="C39" s="76" t="s">
        <v>61</v>
      </c>
    </row>
    <row r="40" spans="1:3" x14ac:dyDescent="0.25">
      <c r="A40" s="98"/>
      <c r="B40" s="99"/>
      <c r="C40" s="76" t="s">
        <v>62</v>
      </c>
    </row>
    <row r="41" spans="1:3" x14ac:dyDescent="0.25">
      <c r="A41" s="77" t="s">
        <v>48</v>
      </c>
      <c r="B41" s="97"/>
      <c r="C41" s="97"/>
    </row>
    <row r="42" spans="1:3" x14ac:dyDescent="0.25">
      <c r="A42" s="75" t="s">
        <v>43</v>
      </c>
      <c r="B42" s="99"/>
      <c r="C42" s="99"/>
    </row>
    <row r="43" spans="1:3" x14ac:dyDescent="0.25">
      <c r="A43" s="77" t="s">
        <v>50</v>
      </c>
      <c r="B43" s="74"/>
      <c r="C43" s="78">
        <v>45138</v>
      </c>
    </row>
    <row r="44" spans="1:3" x14ac:dyDescent="0.25">
      <c r="A44"/>
      <c r="B44" s="95"/>
      <c r="C44" s="95"/>
    </row>
    <row r="45" spans="1:3" ht="13" x14ac:dyDescent="0.3">
      <c r="A45" s="82" t="s">
        <v>63</v>
      </c>
      <c r="B45" s="93"/>
      <c r="C45" s="93"/>
    </row>
    <row r="46" spans="1:3" x14ac:dyDescent="0.25">
      <c r="A46" s="84" t="s">
        <v>37</v>
      </c>
      <c r="B46" s="94"/>
      <c r="C46" s="94"/>
    </row>
    <row r="47" spans="1:3" x14ac:dyDescent="0.25">
      <c r="A47" s="86" t="s">
        <v>46</v>
      </c>
      <c r="B47" s="83"/>
      <c r="C47" s="87" t="s">
        <v>64</v>
      </c>
    </row>
    <row r="48" spans="1:3" x14ac:dyDescent="0.25">
      <c r="A48" s="84" t="s">
        <v>48</v>
      </c>
      <c r="B48" s="85"/>
      <c r="C48" s="85" t="s">
        <v>65</v>
      </c>
    </row>
    <row r="49" spans="1:3" x14ac:dyDescent="0.25">
      <c r="A49" s="86" t="s">
        <v>43</v>
      </c>
      <c r="B49" s="93"/>
      <c r="C49" s="93"/>
    </row>
    <row r="50" spans="1:3" x14ac:dyDescent="0.25">
      <c r="A50" s="84" t="s">
        <v>50</v>
      </c>
      <c r="B50" s="85"/>
      <c r="C50" s="88">
        <v>45202</v>
      </c>
    </row>
    <row r="51" spans="1:3" x14ac:dyDescent="0.25">
      <c r="A51"/>
      <c r="B51" s="95"/>
      <c r="C51" s="95"/>
    </row>
    <row r="52" spans="1:3" ht="13" x14ac:dyDescent="0.3">
      <c r="A52" s="89" t="s">
        <v>66</v>
      </c>
      <c r="B52" s="94"/>
      <c r="C52" s="94"/>
    </row>
    <row r="53" spans="1:3" x14ac:dyDescent="0.25">
      <c r="A53" s="86" t="s">
        <v>37</v>
      </c>
      <c r="B53" s="93" t="s">
        <v>67</v>
      </c>
      <c r="C53" s="93"/>
    </row>
    <row r="54" spans="1:3" x14ac:dyDescent="0.25">
      <c r="A54" s="84" t="s">
        <v>46</v>
      </c>
      <c r="B54" s="94"/>
      <c r="C54" s="94"/>
    </row>
    <row r="55" spans="1:3" x14ac:dyDescent="0.25">
      <c r="A55" s="86" t="s">
        <v>48</v>
      </c>
      <c r="B55" s="93"/>
      <c r="C55" s="93"/>
    </row>
    <row r="56" spans="1:3" x14ac:dyDescent="0.25">
      <c r="A56" s="84" t="s">
        <v>43</v>
      </c>
      <c r="B56" s="94"/>
      <c r="C56" s="94"/>
    </row>
    <row r="57" spans="1:3" ht="25" x14ac:dyDescent="0.25">
      <c r="A57" s="86" t="s">
        <v>68</v>
      </c>
      <c r="B57" s="90"/>
      <c r="C57" s="91" t="s">
        <v>69</v>
      </c>
    </row>
    <row r="58" spans="1:3" x14ac:dyDescent="0.25">
      <c r="A58" s="84" t="s">
        <v>50</v>
      </c>
      <c r="B58" s="85"/>
      <c r="C58" s="88">
        <v>45688</v>
      </c>
    </row>
    <row r="59" spans="1:3" x14ac:dyDescent="0.25">
      <c r="A59"/>
      <c r="B59" s="95"/>
      <c r="C59" s="95"/>
    </row>
    <row r="60" spans="1:3" ht="13" x14ac:dyDescent="0.3">
      <c r="A60" s="89" t="s">
        <v>66</v>
      </c>
      <c r="B60" s="94"/>
      <c r="C60" s="94"/>
    </row>
    <row r="61" spans="1:3" x14ac:dyDescent="0.25">
      <c r="A61" s="86" t="s">
        <v>37</v>
      </c>
      <c r="B61" s="93"/>
      <c r="C61" s="93"/>
    </row>
    <row r="62" spans="1:3" x14ac:dyDescent="0.25">
      <c r="A62" s="84" t="s">
        <v>46</v>
      </c>
      <c r="B62" s="94"/>
      <c r="C62" s="94"/>
    </row>
    <row r="63" spans="1:3" x14ac:dyDescent="0.25">
      <c r="A63" s="86" t="s">
        <v>48</v>
      </c>
      <c r="B63" s="93" t="s">
        <v>70</v>
      </c>
      <c r="C63" s="93"/>
    </row>
    <row r="64" spans="1:3" x14ac:dyDescent="0.25">
      <c r="A64" s="84" t="s">
        <v>43</v>
      </c>
      <c r="B64" s="94"/>
      <c r="C64" s="94"/>
    </row>
    <row r="65" spans="1:3" x14ac:dyDescent="0.25">
      <c r="A65" s="86" t="s">
        <v>68</v>
      </c>
      <c r="B65" s="90"/>
      <c r="C65" s="91" t="s">
        <v>71</v>
      </c>
    </row>
    <row r="66" spans="1:3" x14ac:dyDescent="0.25">
      <c r="A66" s="84" t="s">
        <v>50</v>
      </c>
      <c r="B66" s="85"/>
      <c r="C66" s="88">
        <v>45709</v>
      </c>
    </row>
    <row r="68" spans="1:3" ht="13" x14ac:dyDescent="0.3">
      <c r="A68" s="50" t="s">
        <v>72</v>
      </c>
      <c r="B68" s="51"/>
      <c r="C68" s="51"/>
    </row>
    <row r="69" spans="1:3" x14ac:dyDescent="0.25">
      <c r="A69" s="51" t="s">
        <v>37</v>
      </c>
      <c r="B69" s="51"/>
      <c r="C69" s="52"/>
    </row>
    <row r="70" spans="1:3" x14ac:dyDescent="0.25">
      <c r="A70" s="51" t="s">
        <v>46</v>
      </c>
      <c r="B70" s="51"/>
      <c r="C70" s="52" t="s">
        <v>73</v>
      </c>
    </row>
    <row r="71" spans="1:3" x14ac:dyDescent="0.25">
      <c r="A71" s="51" t="s">
        <v>42</v>
      </c>
      <c r="B71" s="51"/>
      <c r="C71" s="51"/>
    </row>
    <row r="72" spans="1:3" x14ac:dyDescent="0.25">
      <c r="A72" s="51" t="s">
        <v>43</v>
      </c>
      <c r="B72" s="51"/>
      <c r="C72" s="51"/>
    </row>
    <row r="73" spans="1:3" x14ac:dyDescent="0.25">
      <c r="A73" s="51" t="s">
        <v>50</v>
      </c>
      <c r="B73" s="51"/>
      <c r="C73" s="92">
        <v>46175</v>
      </c>
    </row>
  </sheetData>
  <sheetProtection algorithmName="SHA-512" hashValue="5MFo4nT+3Xn3OwHfoG3mrCJaz9X2EZaBbeg0BZgkzawIJAZzkEIrakvh9xWkGYIWShbo40rh6zU5P/lssfTiBQ==" saltValue="k61rWCvmFa4B2SHeBfhyDQ==" spinCount="100000" sheet="1" objects="1" scenarios="1"/>
  <mergeCells count="34">
    <mergeCell ref="B32:C32"/>
    <mergeCell ref="B18:C18"/>
    <mergeCell ref="B19:C19"/>
    <mergeCell ref="B20:C20"/>
    <mergeCell ref="B23:C23"/>
    <mergeCell ref="B25:C25"/>
    <mergeCell ref="B26:C26"/>
    <mergeCell ref="B27:C27"/>
    <mergeCell ref="A28:A29"/>
    <mergeCell ref="B28:B29"/>
    <mergeCell ref="A30:A31"/>
    <mergeCell ref="B30:B31"/>
    <mergeCell ref="B52:C52"/>
    <mergeCell ref="B34:C34"/>
    <mergeCell ref="B35:C35"/>
    <mergeCell ref="A37:A40"/>
    <mergeCell ref="B37:B40"/>
    <mergeCell ref="B41:C41"/>
    <mergeCell ref="B42:C42"/>
    <mergeCell ref="B44:C44"/>
    <mergeCell ref="B45:C45"/>
    <mergeCell ref="B46:C46"/>
    <mergeCell ref="B49:C49"/>
    <mergeCell ref="B51:C51"/>
    <mergeCell ref="B61:C61"/>
    <mergeCell ref="B62:C62"/>
    <mergeCell ref="B63:C63"/>
    <mergeCell ref="B64:C64"/>
    <mergeCell ref="B53:C53"/>
    <mergeCell ref="B54:C54"/>
    <mergeCell ref="B55:C55"/>
    <mergeCell ref="B56:C56"/>
    <mergeCell ref="B59:C59"/>
    <mergeCell ref="B60:C60"/>
  </mergeCells>
  <conditionalFormatting sqref="A68:A73">
    <cfRule type="expression" dxfId="1250" priority="5" stopIfTrue="1">
      <formula>MOD(ROW(),2)=0</formula>
    </cfRule>
    <cfRule type="expression" dxfId="1249" priority="6" stopIfTrue="1">
      <formula>MOD(ROW(),2)&lt;&gt;0</formula>
    </cfRule>
  </conditionalFormatting>
  <conditionalFormatting sqref="B68:C73">
    <cfRule type="expression" dxfId="1248" priority="7" stopIfTrue="1">
      <formula>MOD(ROW(),2)=0</formula>
    </cfRule>
    <cfRule type="expression" dxfId="1247" priority="8"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C5AE6-4E01-430F-8EB1-5078245CE451}">
  <sheetPr codeName="Sheet32"/>
  <dimension ref="A1:D67"/>
  <sheetViews>
    <sheetView showGridLines="0" workbookViewId="0">
      <selection activeCell="A6" sqref="A6"/>
    </sheetView>
  </sheetViews>
  <sheetFormatPr defaultRowHeight="12.5" x14ac:dyDescent="0.25"/>
  <cols>
    <col min="1" max="1" width="31.7265625" customWidth="1"/>
    <col min="2" max="4" width="22.7265625" customWidth="1"/>
  </cols>
  <sheetData>
    <row r="1" spans="1:4" s="1" customFormat="1" ht="20" x14ac:dyDescent="0.4">
      <c r="A1" s="2" t="s">
        <v>0</v>
      </c>
    </row>
    <row r="2" spans="1:4" s="1" customFormat="1" ht="15.5" x14ac:dyDescent="0.35">
      <c r="A2" s="30" t="s">
        <v>1</v>
      </c>
      <c r="B2" s="3" t="str">
        <f>wb_title</f>
        <v>NHS_S - Consolidated Factor Spreadsheet</v>
      </c>
    </row>
    <row r="3" spans="1:4" s="1" customFormat="1" ht="15.5" x14ac:dyDescent="0.35">
      <c r="A3" s="30" t="s">
        <v>2</v>
      </c>
      <c r="B3" s="3" t="str">
        <f>TABLE_FACTOR_TYPE_1 &amp; " - x-" &amp; TABLE_SERIES_NUMBER_1</f>
        <v>Pension Credit - x-306</v>
      </c>
    </row>
    <row r="6" spans="1:4" x14ac:dyDescent="0.25">
      <c r="A6" s="40" t="s">
        <v>535</v>
      </c>
      <c r="B6" s="46" t="s">
        <v>536</v>
      </c>
      <c r="C6" s="46"/>
      <c r="D6" s="46"/>
    </row>
    <row r="7" spans="1:4" x14ac:dyDescent="0.25">
      <c r="A7" s="40" t="s">
        <v>537</v>
      </c>
      <c r="B7" s="46" t="s">
        <v>31</v>
      </c>
      <c r="C7" s="46"/>
      <c r="D7" s="46"/>
    </row>
    <row r="8" spans="1:4" x14ac:dyDescent="0.25">
      <c r="A8" s="40" t="s">
        <v>141</v>
      </c>
      <c r="B8" s="46" t="s">
        <v>227</v>
      </c>
      <c r="C8" s="46"/>
      <c r="D8" s="46"/>
    </row>
    <row r="9" spans="1:4" x14ac:dyDescent="0.25">
      <c r="A9" s="40" t="s">
        <v>142</v>
      </c>
      <c r="B9" s="46" t="s">
        <v>242</v>
      </c>
      <c r="C9" s="46"/>
      <c r="D9" s="46"/>
    </row>
    <row r="10" spans="1:4" ht="25" x14ac:dyDescent="0.25">
      <c r="A10" s="40" t="s">
        <v>6</v>
      </c>
      <c r="B10" s="46" t="s">
        <v>243</v>
      </c>
      <c r="C10" s="46"/>
      <c r="D10" s="46"/>
    </row>
    <row r="11" spans="1:4" x14ac:dyDescent="0.25">
      <c r="A11" s="40" t="s">
        <v>143</v>
      </c>
      <c r="B11" s="46" t="s">
        <v>201</v>
      </c>
      <c r="C11" s="46"/>
      <c r="D11" s="46"/>
    </row>
    <row r="12" spans="1:4" x14ac:dyDescent="0.25">
      <c r="A12" s="40" t="s">
        <v>144</v>
      </c>
      <c r="B12" s="46" t="s">
        <v>244</v>
      </c>
      <c r="C12" s="46"/>
      <c r="D12" s="46"/>
    </row>
    <row r="13" spans="1:4" x14ac:dyDescent="0.25">
      <c r="A13" s="40" t="s">
        <v>538</v>
      </c>
      <c r="B13" s="46">
        <v>1</v>
      </c>
      <c r="C13" s="46"/>
      <c r="D13" s="46"/>
    </row>
    <row r="14" spans="1:4" x14ac:dyDescent="0.25">
      <c r="A14" s="40" t="s">
        <v>146</v>
      </c>
      <c r="B14" s="46">
        <v>306</v>
      </c>
      <c r="C14" s="46"/>
      <c r="D14" s="46"/>
    </row>
    <row r="15" spans="1:4" x14ac:dyDescent="0.25">
      <c r="A15" s="40" t="s">
        <v>539</v>
      </c>
      <c r="B15" s="46" t="s">
        <v>245</v>
      </c>
      <c r="C15" s="46"/>
      <c r="D15" s="46"/>
    </row>
    <row r="16" spans="1:4" x14ac:dyDescent="0.25">
      <c r="A16" s="40" t="s">
        <v>148</v>
      </c>
      <c r="B16" s="46" t="s">
        <v>246</v>
      </c>
      <c r="C16" s="46"/>
      <c r="D16" s="46"/>
    </row>
    <row r="17" spans="1:4" x14ac:dyDescent="0.25">
      <c r="A17" s="41" t="s">
        <v>540</v>
      </c>
      <c r="B17" s="46"/>
      <c r="C17" s="46"/>
      <c r="D17" s="46"/>
    </row>
    <row r="18" spans="1:4" x14ac:dyDescent="0.25">
      <c r="A18" s="40" t="s">
        <v>150</v>
      </c>
      <c r="B18" s="48">
        <v>46175</v>
      </c>
      <c r="C18" s="49"/>
      <c r="D18" s="49"/>
    </row>
    <row r="19" spans="1:4" x14ac:dyDescent="0.25">
      <c r="A19" s="40" t="s">
        <v>151</v>
      </c>
      <c r="B19" s="48">
        <v>46161</v>
      </c>
      <c r="C19" s="48"/>
      <c r="D19" s="48"/>
    </row>
    <row r="20" spans="1:4" x14ac:dyDescent="0.25">
      <c r="A20" s="40" t="s">
        <v>152</v>
      </c>
      <c r="B20" s="46" t="s">
        <v>160</v>
      </c>
      <c r="C20" s="46"/>
      <c r="D20" s="46"/>
    </row>
    <row r="21" spans="1:4" x14ac:dyDescent="0.25">
      <c r="A21" s="40" t="s">
        <v>541</v>
      </c>
      <c r="B21" s="46" t="s">
        <v>75</v>
      </c>
      <c r="C21" s="46"/>
      <c r="D21" s="46"/>
    </row>
    <row r="23" spans="1:4" x14ac:dyDescent="0.25">
      <c r="A23" s="23" t="str">
        <f>HYPERLINK("#'Factor List'!A1", "Back to Factor List")</f>
        <v>Back to Factor List</v>
      </c>
      <c r="B23" s="23" t="str">
        <f>HYPERLINK("#'Assumptions'!A1", "Assumptions")</f>
        <v>Assumptions</v>
      </c>
    </row>
    <row r="26" spans="1:4" s="55" customFormat="1" ht="26" x14ac:dyDescent="0.25">
      <c r="A26" s="54" t="s">
        <v>263</v>
      </c>
      <c r="B26" s="54" t="s">
        <v>576</v>
      </c>
      <c r="C26" s="54" t="s">
        <v>577</v>
      </c>
      <c r="D26" s="54" t="s">
        <v>578</v>
      </c>
    </row>
    <row r="27" spans="1:4" x14ac:dyDescent="0.25">
      <c r="A27" s="43">
        <v>60</v>
      </c>
      <c r="B27" s="45">
        <v>20.56</v>
      </c>
      <c r="C27" s="45">
        <v>1</v>
      </c>
      <c r="D27" s="45"/>
    </row>
    <row r="28" spans="1:4" x14ac:dyDescent="0.25">
      <c r="A28" s="43">
        <v>61</v>
      </c>
      <c r="B28" s="45">
        <v>20</v>
      </c>
      <c r="C28" s="45">
        <v>1</v>
      </c>
      <c r="D28" s="45"/>
    </row>
    <row r="29" spans="1:4" x14ac:dyDescent="0.25">
      <c r="A29" s="43">
        <v>62</v>
      </c>
      <c r="B29" s="45">
        <v>19.43</v>
      </c>
      <c r="C29" s="45">
        <v>1</v>
      </c>
      <c r="D29" s="45"/>
    </row>
    <row r="30" spans="1:4" x14ac:dyDescent="0.25">
      <c r="A30" s="43">
        <v>63</v>
      </c>
      <c r="B30" s="45">
        <v>18.86</v>
      </c>
      <c r="C30" s="45">
        <v>1</v>
      </c>
      <c r="D30" s="45"/>
    </row>
    <row r="31" spans="1:4" x14ac:dyDescent="0.25">
      <c r="A31" s="43">
        <v>64</v>
      </c>
      <c r="B31" s="45">
        <v>18.28</v>
      </c>
      <c r="C31" s="45">
        <v>1</v>
      </c>
      <c r="D31" s="45"/>
    </row>
    <row r="32" spans="1:4" x14ac:dyDescent="0.25">
      <c r="A32" s="43">
        <v>65</v>
      </c>
      <c r="B32" s="45">
        <v>17.7</v>
      </c>
      <c r="C32" s="45">
        <v>1</v>
      </c>
      <c r="D32" s="45">
        <v>17.760000000000002</v>
      </c>
    </row>
    <row r="33" spans="1:4" x14ac:dyDescent="0.25">
      <c r="A33" s="43">
        <v>66</v>
      </c>
      <c r="B33" s="45">
        <v>17.100000000000001</v>
      </c>
      <c r="C33" s="45">
        <v>1</v>
      </c>
      <c r="D33" s="45">
        <v>17.149999999999999</v>
      </c>
    </row>
    <row r="34" spans="1:4" x14ac:dyDescent="0.25">
      <c r="A34" s="43">
        <v>67</v>
      </c>
      <c r="B34" s="45">
        <v>16.510000000000002</v>
      </c>
      <c r="C34" s="45">
        <v>1</v>
      </c>
      <c r="D34" s="45">
        <v>16.53</v>
      </c>
    </row>
    <row r="35" spans="1:4" x14ac:dyDescent="0.25">
      <c r="A35" s="43">
        <v>68</v>
      </c>
      <c r="B35" s="45">
        <v>15.9</v>
      </c>
      <c r="C35" s="45">
        <v>1</v>
      </c>
      <c r="D35" s="45">
        <v>15.91</v>
      </c>
    </row>
    <row r="36" spans="1:4" x14ac:dyDescent="0.25">
      <c r="A36" s="43">
        <v>69</v>
      </c>
      <c r="B36" s="45">
        <v>15.29</v>
      </c>
      <c r="C36" s="45">
        <v>1</v>
      </c>
      <c r="D36" s="45">
        <v>15.3</v>
      </c>
    </row>
    <row r="37" spans="1:4" x14ac:dyDescent="0.25">
      <c r="A37" s="43">
        <v>70</v>
      </c>
      <c r="B37" s="45">
        <v>14.68</v>
      </c>
      <c r="C37" s="45">
        <v>1</v>
      </c>
      <c r="D37" s="45">
        <v>14.68</v>
      </c>
    </row>
    <row r="38" spans="1:4" x14ac:dyDescent="0.25">
      <c r="A38" s="43">
        <v>71</v>
      </c>
      <c r="B38" s="45">
        <v>14.06</v>
      </c>
      <c r="C38" s="45">
        <v>1</v>
      </c>
      <c r="D38" s="45">
        <v>14.06</v>
      </c>
    </row>
    <row r="39" spans="1:4" x14ac:dyDescent="0.25">
      <c r="A39" s="43">
        <v>72</v>
      </c>
      <c r="B39" s="45">
        <v>13.44</v>
      </c>
      <c r="C39" s="45">
        <v>1</v>
      </c>
      <c r="D39" s="45">
        <v>13.44</v>
      </c>
    </row>
    <row r="40" spans="1:4" x14ac:dyDescent="0.25">
      <c r="A40" s="43">
        <v>73</v>
      </c>
      <c r="B40" s="45">
        <v>12.82</v>
      </c>
      <c r="C40" s="45">
        <v>1</v>
      </c>
      <c r="D40" s="45">
        <v>12.82</v>
      </c>
    </row>
    <row r="41" spans="1:4" x14ac:dyDescent="0.25">
      <c r="A41" s="43">
        <v>74</v>
      </c>
      <c r="B41" s="45">
        <v>12.21</v>
      </c>
      <c r="C41" s="45">
        <v>1</v>
      </c>
      <c r="D41" s="45">
        <v>12.21</v>
      </c>
    </row>
    <row r="42" spans="1:4" x14ac:dyDescent="0.25">
      <c r="A42" s="43">
        <v>75</v>
      </c>
      <c r="B42" s="45">
        <v>11.61</v>
      </c>
      <c r="C42" s="45">
        <v>1</v>
      </c>
      <c r="D42" s="45">
        <v>11.61</v>
      </c>
    </row>
    <row r="43" spans="1:4" x14ac:dyDescent="0.25">
      <c r="A43" s="43">
        <v>76</v>
      </c>
      <c r="B43" s="45">
        <v>11.01</v>
      </c>
      <c r="C43" s="45">
        <v>1</v>
      </c>
      <c r="D43" s="45">
        <v>11.01</v>
      </c>
    </row>
    <row r="44" spans="1:4" x14ac:dyDescent="0.25">
      <c r="A44" s="43">
        <v>77</v>
      </c>
      <c r="B44" s="45">
        <v>10.43</v>
      </c>
      <c r="C44" s="45">
        <v>1</v>
      </c>
      <c r="D44" s="45">
        <v>10.43</v>
      </c>
    </row>
    <row r="45" spans="1:4" x14ac:dyDescent="0.25">
      <c r="A45" s="43">
        <v>78</v>
      </c>
      <c r="B45" s="45">
        <v>9.85</v>
      </c>
      <c r="C45" s="45">
        <v>1</v>
      </c>
      <c r="D45" s="45">
        <v>9.85</v>
      </c>
    </row>
    <row r="46" spans="1:4" x14ac:dyDescent="0.25">
      <c r="A46" s="43">
        <v>79</v>
      </c>
      <c r="B46" s="45">
        <v>9.2799999999999994</v>
      </c>
      <c r="C46" s="45">
        <v>1</v>
      </c>
      <c r="D46" s="45">
        <v>9.2799999999999994</v>
      </c>
    </row>
    <row r="47" spans="1:4" x14ac:dyDescent="0.25">
      <c r="A47" s="43">
        <v>80</v>
      </c>
      <c r="B47" s="45">
        <v>8.7100000000000009</v>
      </c>
      <c r="C47" s="45">
        <v>1</v>
      </c>
      <c r="D47" s="45">
        <v>8.7100000000000009</v>
      </c>
    </row>
    <row r="48" spans="1:4" x14ac:dyDescent="0.25">
      <c r="A48" s="43">
        <v>81</v>
      </c>
      <c r="B48" s="45">
        <v>8.15</v>
      </c>
      <c r="C48" s="45">
        <v>1</v>
      </c>
      <c r="D48" s="45">
        <v>8.15</v>
      </c>
    </row>
    <row r="49" spans="1:4" x14ac:dyDescent="0.25">
      <c r="A49" s="43">
        <v>82</v>
      </c>
      <c r="B49" s="45">
        <v>7.59</v>
      </c>
      <c r="C49" s="45">
        <v>1</v>
      </c>
      <c r="D49" s="45">
        <v>7.59</v>
      </c>
    </row>
    <row r="50" spans="1:4" x14ac:dyDescent="0.25">
      <c r="A50" s="43">
        <v>83</v>
      </c>
      <c r="B50" s="45">
        <v>7.04</v>
      </c>
      <c r="C50" s="45">
        <v>1</v>
      </c>
      <c r="D50" s="45">
        <v>7.04</v>
      </c>
    </row>
    <row r="51" spans="1:4" x14ac:dyDescent="0.25">
      <c r="A51" s="43">
        <v>84</v>
      </c>
      <c r="B51" s="45">
        <v>6.51</v>
      </c>
      <c r="C51" s="45">
        <v>1</v>
      </c>
      <c r="D51" s="45">
        <v>6.51</v>
      </c>
    </row>
    <row r="52" spans="1:4" x14ac:dyDescent="0.25">
      <c r="A52" s="43">
        <v>85</v>
      </c>
      <c r="B52" s="45">
        <v>6</v>
      </c>
      <c r="C52" s="45">
        <v>1</v>
      </c>
      <c r="D52" s="45">
        <v>6</v>
      </c>
    </row>
    <row r="53" spans="1:4" x14ac:dyDescent="0.25">
      <c r="A53" s="43">
        <v>86</v>
      </c>
      <c r="B53" s="45">
        <v>5.51</v>
      </c>
      <c r="C53" s="45">
        <v>1</v>
      </c>
      <c r="D53" s="45">
        <v>5.51</v>
      </c>
    </row>
    <row r="54" spans="1:4" x14ac:dyDescent="0.25">
      <c r="A54" s="43">
        <v>87</v>
      </c>
      <c r="B54" s="45">
        <v>5.0599999999999996</v>
      </c>
      <c r="C54" s="45">
        <v>1</v>
      </c>
      <c r="D54" s="45">
        <v>5.0599999999999996</v>
      </c>
    </row>
    <row r="55" spans="1:4" x14ac:dyDescent="0.25">
      <c r="A55" s="43">
        <v>88</v>
      </c>
      <c r="B55" s="45">
        <v>4.63</v>
      </c>
      <c r="C55" s="45">
        <v>1</v>
      </c>
      <c r="D55" s="45">
        <v>4.63</v>
      </c>
    </row>
    <row r="56" spans="1:4" x14ac:dyDescent="0.25">
      <c r="A56" s="43">
        <v>89</v>
      </c>
      <c r="B56" s="45">
        <v>4.24</v>
      </c>
      <c r="C56" s="45">
        <v>1</v>
      </c>
      <c r="D56" s="45">
        <v>4.24</v>
      </c>
    </row>
    <row r="57" spans="1:4" x14ac:dyDescent="0.25">
      <c r="A57" s="43">
        <v>90</v>
      </c>
      <c r="B57" s="45">
        <v>3.86</v>
      </c>
      <c r="C57" s="45">
        <v>1</v>
      </c>
      <c r="D57" s="45">
        <v>3.86</v>
      </c>
    </row>
    <row r="58" spans="1:4" x14ac:dyDescent="0.25">
      <c r="A58" s="43">
        <v>91</v>
      </c>
      <c r="B58" s="45">
        <v>3.51</v>
      </c>
      <c r="C58" s="45">
        <v>1</v>
      </c>
      <c r="D58" s="45">
        <v>3.51</v>
      </c>
    </row>
    <row r="59" spans="1:4" x14ac:dyDescent="0.25">
      <c r="A59" s="43">
        <v>92</v>
      </c>
      <c r="B59" s="45">
        <v>3.19</v>
      </c>
      <c r="C59" s="45">
        <v>1</v>
      </c>
      <c r="D59" s="45">
        <v>3.19</v>
      </c>
    </row>
    <row r="60" spans="1:4" x14ac:dyDescent="0.25">
      <c r="A60" s="43">
        <v>93</v>
      </c>
      <c r="B60" s="45">
        <v>2.89</v>
      </c>
      <c r="C60" s="45">
        <v>1</v>
      </c>
      <c r="D60" s="45">
        <v>2.89</v>
      </c>
    </row>
    <row r="61" spans="1:4" x14ac:dyDescent="0.25">
      <c r="A61" s="43">
        <v>94</v>
      </c>
      <c r="B61" s="45">
        <v>2.62</v>
      </c>
      <c r="C61" s="45">
        <v>1</v>
      </c>
      <c r="D61" s="45">
        <v>2.62</v>
      </c>
    </row>
    <row r="62" spans="1:4" x14ac:dyDescent="0.25">
      <c r="A62" s="43">
        <v>95</v>
      </c>
      <c r="B62" s="45">
        <v>2.39</v>
      </c>
      <c r="C62" s="45">
        <v>1</v>
      </c>
      <c r="D62" s="45">
        <v>2.39</v>
      </c>
    </row>
    <row r="63" spans="1:4" x14ac:dyDescent="0.25">
      <c r="A63" s="43">
        <v>96</v>
      </c>
      <c r="B63" s="45">
        <v>2.17</v>
      </c>
      <c r="C63" s="45">
        <v>1</v>
      </c>
      <c r="D63" s="45">
        <v>2.17</v>
      </c>
    </row>
    <row r="64" spans="1:4" x14ac:dyDescent="0.25">
      <c r="A64" s="43">
        <v>97</v>
      </c>
      <c r="B64" s="45">
        <v>1.98</v>
      </c>
      <c r="C64" s="45">
        <v>1</v>
      </c>
      <c r="D64" s="45">
        <v>1.98</v>
      </c>
    </row>
    <row r="65" spans="1:4" x14ac:dyDescent="0.25">
      <c r="A65" s="43">
        <v>98</v>
      </c>
      <c r="B65" s="45">
        <v>1.81</v>
      </c>
      <c r="C65" s="45">
        <v>1</v>
      </c>
      <c r="D65" s="45">
        <v>1.81</v>
      </c>
    </row>
    <row r="66" spans="1:4" x14ac:dyDescent="0.25">
      <c r="A66" s="43">
        <v>99</v>
      </c>
      <c r="B66" s="45">
        <v>1.67</v>
      </c>
      <c r="C66" s="45">
        <v>1</v>
      </c>
      <c r="D66" s="45">
        <v>1.67</v>
      </c>
    </row>
    <row r="67" spans="1:4" x14ac:dyDescent="0.25">
      <c r="A67" s="43">
        <v>100</v>
      </c>
      <c r="B67" s="45">
        <v>1.55</v>
      </c>
      <c r="C67" s="45">
        <v>1</v>
      </c>
      <c r="D67" s="45">
        <v>1.55</v>
      </c>
    </row>
  </sheetData>
  <sheetProtection algorithmName="SHA-512" hashValue="F48QkzHzlfmWzSgSBU+nFzeDUYipJXLCuj8ct4pVoHi+weiPlqGUqoRDa7QIHMsQG/yd+2JbwRj4fNc3BHC83A==" saltValue="UNz80KYMaKN1S4BZw6HTiw==" spinCount="100000" sheet="1" objects="1" scenarios="1"/>
  <conditionalFormatting sqref="A6:A21">
    <cfRule type="expression" dxfId="957" priority="13" stopIfTrue="1">
      <formula>MOD(ROW(),2)=0</formula>
    </cfRule>
    <cfRule type="expression" dxfId="956" priority="14" stopIfTrue="1">
      <formula>MOD(ROW(),2)&lt;&gt;0</formula>
    </cfRule>
  </conditionalFormatting>
  <conditionalFormatting sqref="B6:D17 B20:D21 C18:D19">
    <cfRule type="expression" dxfId="955" priority="15" stopIfTrue="1">
      <formula>MOD(ROW(),2)=0</formula>
    </cfRule>
    <cfRule type="expression" dxfId="954" priority="16" stopIfTrue="1">
      <formula>MOD(ROW(),2)&lt;&gt;0</formula>
    </cfRule>
  </conditionalFormatting>
  <conditionalFormatting sqref="A26:A67">
    <cfRule type="expression" dxfId="953" priority="17" stopIfTrue="1">
      <formula>MOD(ROW(),2)=0</formula>
    </cfRule>
    <cfRule type="expression" dxfId="952" priority="18" stopIfTrue="1">
      <formula>MOD(ROW(),2)&lt;&gt;0</formula>
    </cfRule>
  </conditionalFormatting>
  <conditionalFormatting sqref="B26:D67">
    <cfRule type="expression" dxfId="951" priority="19" stopIfTrue="1">
      <formula>MOD(ROW(),2)=0</formula>
    </cfRule>
    <cfRule type="expression" dxfId="950" priority="20" stopIfTrue="1">
      <formula>MOD(ROW(),2)&lt;&gt;0</formula>
    </cfRule>
  </conditionalFormatting>
  <conditionalFormatting sqref="B18:B19">
    <cfRule type="expression" dxfId="949" priority="1" stopIfTrue="1">
      <formula>MOD(ROW(),2)=0</formula>
    </cfRule>
    <cfRule type="expression" dxfId="948" priority="2" stopIfTrue="1">
      <formula>MOD(ROW(),2)&lt;&gt;0</formula>
    </cfRule>
  </conditionalFormatting>
  <pageMargins left="0.7" right="0.7" top="0.75" bottom="0.75" header="0.3" footer="0.3"/>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9301A-4D3B-438F-9E89-9EAA75AFC8E5}">
  <sheetPr codeName="Sheet33"/>
  <dimension ref="A1:B62"/>
  <sheetViews>
    <sheetView showGridLines="0" workbookViewId="0">
      <selection activeCell="A6" sqref="A6"/>
    </sheetView>
  </sheetViews>
  <sheetFormatPr defaultRowHeight="12.5" x14ac:dyDescent="0.25"/>
  <cols>
    <col min="1" max="1" width="31.7265625" customWidth="1"/>
    <col min="2" max="2" width="40.7265625" customWidth="1"/>
  </cols>
  <sheetData>
    <row r="1" spans="1:2" s="1" customFormat="1" ht="20" x14ac:dyDescent="0.4">
      <c r="A1" s="2" t="s">
        <v>0</v>
      </c>
    </row>
    <row r="2" spans="1:2" s="1" customFormat="1" ht="15.5" x14ac:dyDescent="0.35">
      <c r="A2" s="30" t="s">
        <v>1</v>
      </c>
      <c r="B2" s="3" t="str">
        <f>wb_title</f>
        <v>NHS_S - Consolidated Factor Spreadsheet</v>
      </c>
    </row>
    <row r="3" spans="1:2" s="1" customFormat="1" ht="15.5" x14ac:dyDescent="0.35">
      <c r="A3" s="30" t="s">
        <v>2</v>
      </c>
      <c r="B3" s="3" t="str">
        <f>TABLE_FACTOR_TYPE_1 &amp; " - x-" &amp; TABLE_SERIES_NUMBER_1</f>
        <v>Pension Credit - x-307</v>
      </c>
    </row>
    <row r="6" spans="1:2" x14ac:dyDescent="0.25">
      <c r="A6" s="40" t="s">
        <v>535</v>
      </c>
      <c r="B6" s="46" t="s">
        <v>536</v>
      </c>
    </row>
    <row r="7" spans="1:2" x14ac:dyDescent="0.25">
      <c r="A7" s="40" t="s">
        <v>537</v>
      </c>
      <c r="B7" s="46" t="s">
        <v>31</v>
      </c>
    </row>
    <row r="8" spans="1:2" x14ac:dyDescent="0.25">
      <c r="A8" s="40" t="s">
        <v>141</v>
      </c>
      <c r="B8" s="46">
        <v>2015</v>
      </c>
    </row>
    <row r="9" spans="1:2" x14ac:dyDescent="0.25">
      <c r="A9" s="40" t="s">
        <v>142</v>
      </c>
      <c r="B9" s="46" t="s">
        <v>242</v>
      </c>
    </row>
    <row r="10" spans="1:2" ht="25" x14ac:dyDescent="0.25">
      <c r="A10" s="40" t="s">
        <v>6</v>
      </c>
      <c r="B10" s="46" t="s">
        <v>247</v>
      </c>
    </row>
    <row r="11" spans="1:2" x14ac:dyDescent="0.25">
      <c r="A11" s="40" t="s">
        <v>143</v>
      </c>
      <c r="B11" s="46" t="s">
        <v>201</v>
      </c>
    </row>
    <row r="12" spans="1:2" ht="25" x14ac:dyDescent="0.25">
      <c r="A12" s="40" t="s">
        <v>144</v>
      </c>
      <c r="B12" s="46" t="s">
        <v>244</v>
      </c>
    </row>
    <row r="13" spans="1:2" x14ac:dyDescent="0.25">
      <c r="A13" s="40" t="s">
        <v>538</v>
      </c>
      <c r="B13" s="46">
        <v>0</v>
      </c>
    </row>
    <row r="14" spans="1:2" x14ac:dyDescent="0.25">
      <c r="A14" s="40" t="s">
        <v>146</v>
      </c>
      <c r="B14" s="46">
        <v>307</v>
      </c>
    </row>
    <row r="15" spans="1:2" x14ac:dyDescent="0.25">
      <c r="A15" s="40" t="s">
        <v>539</v>
      </c>
      <c r="B15" s="46" t="s">
        <v>248</v>
      </c>
    </row>
    <row r="16" spans="1:2" x14ac:dyDescent="0.25">
      <c r="A16" s="40" t="s">
        <v>148</v>
      </c>
      <c r="B16" s="46" t="s">
        <v>246</v>
      </c>
    </row>
    <row r="17" spans="1:2" x14ac:dyDescent="0.25">
      <c r="A17" s="41" t="s">
        <v>540</v>
      </c>
      <c r="B17" s="46"/>
    </row>
    <row r="18" spans="1:2" x14ac:dyDescent="0.25">
      <c r="A18" s="40" t="s">
        <v>150</v>
      </c>
      <c r="B18" s="48">
        <v>46175</v>
      </c>
    </row>
    <row r="19" spans="1:2" x14ac:dyDescent="0.25">
      <c r="A19" s="40" t="s">
        <v>151</v>
      </c>
      <c r="B19" s="48">
        <v>46161</v>
      </c>
    </row>
    <row r="20" spans="1:2" x14ac:dyDescent="0.25">
      <c r="A20" s="40" t="s">
        <v>152</v>
      </c>
      <c r="B20" s="46" t="s">
        <v>160</v>
      </c>
    </row>
    <row r="21" spans="1:2" x14ac:dyDescent="0.25">
      <c r="A21" s="40" t="s">
        <v>541</v>
      </c>
      <c r="B21" s="46" t="s">
        <v>75</v>
      </c>
    </row>
    <row r="23" spans="1:2" x14ac:dyDescent="0.25">
      <c r="A23" s="23" t="str">
        <f>HYPERLINK("#'Factor List'!A1", "Back to Factor List")</f>
        <v>Back to Factor List</v>
      </c>
      <c r="B23" s="23" t="str">
        <f>HYPERLINK("#'Assumptions'!A1", "Assumptions")</f>
        <v>Assumptions</v>
      </c>
    </row>
    <row r="26" spans="1:2" s="55" customFormat="1" ht="13" x14ac:dyDescent="0.25">
      <c r="A26" s="54" t="s">
        <v>263</v>
      </c>
      <c r="B26" s="54" t="s">
        <v>558</v>
      </c>
    </row>
    <row r="27" spans="1:2" x14ac:dyDescent="0.25">
      <c r="A27" s="43">
        <v>65</v>
      </c>
      <c r="B27" s="45">
        <v>17.78</v>
      </c>
    </row>
    <row r="28" spans="1:2" x14ac:dyDescent="0.25">
      <c r="A28" s="43">
        <v>66</v>
      </c>
      <c r="B28" s="45">
        <v>17.190000000000001</v>
      </c>
    </row>
    <row r="29" spans="1:2" x14ac:dyDescent="0.25">
      <c r="A29" s="43">
        <v>67</v>
      </c>
      <c r="B29" s="45">
        <v>16.600000000000001</v>
      </c>
    </row>
    <row r="30" spans="1:2" x14ac:dyDescent="0.25">
      <c r="A30" s="43">
        <v>68</v>
      </c>
      <c r="B30" s="45">
        <v>15.99</v>
      </c>
    </row>
    <row r="31" spans="1:2" x14ac:dyDescent="0.25">
      <c r="A31" s="43">
        <v>69</v>
      </c>
      <c r="B31" s="45">
        <v>15.35</v>
      </c>
    </row>
    <row r="32" spans="1:2" x14ac:dyDescent="0.25">
      <c r="A32" s="43">
        <v>70</v>
      </c>
      <c r="B32" s="45">
        <v>14.71</v>
      </c>
    </row>
    <row r="33" spans="1:2" x14ac:dyDescent="0.25">
      <c r="A33" s="43">
        <v>71</v>
      </c>
      <c r="B33" s="45">
        <v>14.08</v>
      </c>
    </row>
    <row r="34" spans="1:2" x14ac:dyDescent="0.25">
      <c r="A34" s="43">
        <v>72</v>
      </c>
      <c r="B34" s="45">
        <v>13.45</v>
      </c>
    </row>
    <row r="35" spans="1:2" x14ac:dyDescent="0.25">
      <c r="A35" s="43">
        <v>73</v>
      </c>
      <c r="B35" s="45">
        <v>12.82</v>
      </c>
    </row>
    <row r="36" spans="1:2" x14ac:dyDescent="0.25">
      <c r="A36" s="43">
        <v>74</v>
      </c>
      <c r="B36" s="45">
        <v>12.21</v>
      </c>
    </row>
    <row r="37" spans="1:2" x14ac:dyDescent="0.25">
      <c r="A37" s="43">
        <v>75</v>
      </c>
      <c r="B37" s="45">
        <v>11.61</v>
      </c>
    </row>
    <row r="38" spans="1:2" x14ac:dyDescent="0.25">
      <c r="A38" s="43">
        <v>76</v>
      </c>
      <c r="B38" s="45">
        <v>11.01</v>
      </c>
    </row>
    <row r="39" spans="1:2" x14ac:dyDescent="0.25">
      <c r="A39" s="43">
        <v>77</v>
      </c>
      <c r="B39" s="45">
        <v>10.43</v>
      </c>
    </row>
    <row r="40" spans="1:2" x14ac:dyDescent="0.25">
      <c r="A40" s="43">
        <v>78</v>
      </c>
      <c r="B40" s="45">
        <v>9.85</v>
      </c>
    </row>
    <row r="41" spans="1:2" x14ac:dyDescent="0.25">
      <c r="A41" s="43">
        <v>79</v>
      </c>
      <c r="B41" s="45">
        <v>9.2799999999999994</v>
      </c>
    </row>
    <row r="42" spans="1:2" x14ac:dyDescent="0.25">
      <c r="A42" s="43">
        <v>80</v>
      </c>
      <c r="B42" s="45">
        <v>8.7100000000000009</v>
      </c>
    </row>
    <row r="43" spans="1:2" x14ac:dyDescent="0.25">
      <c r="A43" s="43">
        <v>81</v>
      </c>
      <c r="B43" s="45">
        <v>8.15</v>
      </c>
    </row>
    <row r="44" spans="1:2" x14ac:dyDescent="0.25">
      <c r="A44" s="43">
        <v>82</v>
      </c>
      <c r="B44" s="45">
        <v>7.59</v>
      </c>
    </row>
    <row r="45" spans="1:2" x14ac:dyDescent="0.25">
      <c r="A45" s="43">
        <v>83</v>
      </c>
      <c r="B45" s="45">
        <v>7.04</v>
      </c>
    </row>
    <row r="46" spans="1:2" x14ac:dyDescent="0.25">
      <c r="A46" s="43">
        <v>84</v>
      </c>
      <c r="B46" s="45">
        <v>6.51</v>
      </c>
    </row>
    <row r="47" spans="1:2" x14ac:dyDescent="0.25">
      <c r="A47" s="43">
        <v>85</v>
      </c>
      <c r="B47" s="45">
        <v>6</v>
      </c>
    </row>
    <row r="48" spans="1:2" x14ac:dyDescent="0.25">
      <c r="A48" s="43">
        <v>86</v>
      </c>
      <c r="B48" s="45">
        <v>5.51</v>
      </c>
    </row>
    <row r="49" spans="1:2" x14ac:dyDescent="0.25">
      <c r="A49" s="43">
        <v>87</v>
      </c>
      <c r="B49" s="45">
        <v>5.0599999999999996</v>
      </c>
    </row>
    <row r="50" spans="1:2" x14ac:dyDescent="0.25">
      <c r="A50" s="43">
        <v>88</v>
      </c>
      <c r="B50" s="45">
        <v>4.63</v>
      </c>
    </row>
    <row r="51" spans="1:2" x14ac:dyDescent="0.25">
      <c r="A51" s="43">
        <v>89</v>
      </c>
      <c r="B51" s="45">
        <v>4.24</v>
      </c>
    </row>
    <row r="52" spans="1:2" x14ac:dyDescent="0.25">
      <c r="A52" s="43">
        <v>90</v>
      </c>
      <c r="B52" s="45">
        <v>3.86</v>
      </c>
    </row>
    <row r="53" spans="1:2" x14ac:dyDescent="0.25">
      <c r="A53" s="43">
        <v>91</v>
      </c>
      <c r="B53" s="45">
        <v>3.51</v>
      </c>
    </row>
    <row r="54" spans="1:2" x14ac:dyDescent="0.25">
      <c r="A54" s="43">
        <v>92</v>
      </c>
      <c r="B54" s="45">
        <v>3.19</v>
      </c>
    </row>
    <row r="55" spans="1:2" x14ac:dyDescent="0.25">
      <c r="A55" s="43">
        <v>93</v>
      </c>
      <c r="B55" s="45">
        <v>2.89</v>
      </c>
    </row>
    <row r="56" spans="1:2" x14ac:dyDescent="0.25">
      <c r="A56" s="43">
        <v>94</v>
      </c>
      <c r="B56" s="45">
        <v>2.62</v>
      </c>
    </row>
    <row r="57" spans="1:2" x14ac:dyDescent="0.25">
      <c r="A57" s="43">
        <v>95</v>
      </c>
      <c r="B57" s="45">
        <v>2.39</v>
      </c>
    </row>
    <row r="58" spans="1:2" x14ac:dyDescent="0.25">
      <c r="A58" s="43">
        <v>96</v>
      </c>
      <c r="B58" s="45">
        <v>2.17</v>
      </c>
    </row>
    <row r="59" spans="1:2" x14ac:dyDescent="0.25">
      <c r="A59" s="43">
        <v>97</v>
      </c>
      <c r="B59" s="45">
        <v>1.98</v>
      </c>
    </row>
    <row r="60" spans="1:2" x14ac:dyDescent="0.25">
      <c r="A60" s="43">
        <v>98</v>
      </c>
      <c r="B60" s="45">
        <v>1.81</v>
      </c>
    </row>
    <row r="61" spans="1:2" x14ac:dyDescent="0.25">
      <c r="A61" s="43">
        <v>99</v>
      </c>
      <c r="B61" s="45">
        <v>1.67</v>
      </c>
    </row>
    <row r="62" spans="1:2" x14ac:dyDescent="0.25">
      <c r="A62" s="43">
        <v>100</v>
      </c>
      <c r="B62" s="45">
        <v>1.55</v>
      </c>
    </row>
  </sheetData>
  <sheetProtection algorithmName="SHA-512" hashValue="wtkJZaMUMF3XTJcnJEkQu0qpiaQ9XHEcubE8DRjJ6O8NmcBT6yE1I2BgyqYt7J+pEH3nWHeDbsLKpbQER0zBog==" saltValue="raNcODxBO+3KkhKKXKl6cQ==" spinCount="100000" sheet="1" objects="1" scenarios="1"/>
  <conditionalFormatting sqref="A6:A21">
    <cfRule type="expression" dxfId="945" priority="13" stopIfTrue="1">
      <formula>MOD(ROW(),2)=0</formula>
    </cfRule>
    <cfRule type="expression" dxfId="944" priority="14" stopIfTrue="1">
      <formula>MOD(ROW(),2)&lt;&gt;0</formula>
    </cfRule>
  </conditionalFormatting>
  <conditionalFormatting sqref="B6:B17 B20:B21">
    <cfRule type="expression" dxfId="943" priority="15" stopIfTrue="1">
      <formula>MOD(ROW(),2)=0</formula>
    </cfRule>
    <cfRule type="expression" dxfId="942" priority="16" stopIfTrue="1">
      <formula>MOD(ROW(),2)&lt;&gt;0</formula>
    </cfRule>
  </conditionalFormatting>
  <conditionalFormatting sqref="A26:A62">
    <cfRule type="expression" dxfId="941" priority="17" stopIfTrue="1">
      <formula>MOD(ROW(),2)=0</formula>
    </cfRule>
    <cfRule type="expression" dxfId="940" priority="18" stopIfTrue="1">
      <formula>MOD(ROW(),2)&lt;&gt;0</formula>
    </cfRule>
  </conditionalFormatting>
  <conditionalFormatting sqref="B26:B62">
    <cfRule type="expression" dxfId="939" priority="19" stopIfTrue="1">
      <formula>MOD(ROW(),2)=0</formula>
    </cfRule>
    <cfRule type="expression" dxfId="938" priority="20" stopIfTrue="1">
      <formula>MOD(ROW(),2)&lt;&gt;0</formula>
    </cfRule>
  </conditionalFormatting>
  <conditionalFormatting sqref="B18:B19">
    <cfRule type="expression" dxfId="937" priority="1" stopIfTrue="1">
      <formula>MOD(ROW(),2)=0</formula>
    </cfRule>
    <cfRule type="expression" dxfId="936" priority="2" stopIfTrue="1">
      <formula>MOD(ROW(),2)&lt;&gt;0</formula>
    </cfRule>
  </conditionalFormatting>
  <pageMargins left="0.7" right="0.7" top="0.75" bottom="0.75" header="0.3" footer="0.3"/>
  <tableParts count="1">
    <tablePart r:id="rId1"/>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315F3-27A1-45C7-96D2-88231D6AE4B8}">
  <sheetPr codeName="Sheet34"/>
  <dimension ref="A1:B27"/>
  <sheetViews>
    <sheetView showGridLines="0" workbookViewId="0">
      <selection activeCell="A6" sqref="A6"/>
    </sheetView>
  </sheetViews>
  <sheetFormatPr defaultRowHeight="12.5" x14ac:dyDescent="0.25"/>
  <cols>
    <col min="1" max="1" width="31.54296875" customWidth="1"/>
    <col min="2" max="2" width="40.7265625" customWidth="1"/>
  </cols>
  <sheetData>
    <row r="1" spans="1:2" s="1" customFormat="1" ht="20" x14ac:dyDescent="0.4">
      <c r="A1" s="2" t="s">
        <v>0</v>
      </c>
    </row>
    <row r="2" spans="1:2" s="1" customFormat="1" ht="15.5" x14ac:dyDescent="0.35">
      <c r="A2" s="30" t="s">
        <v>1</v>
      </c>
      <c r="B2" s="3" t="str">
        <f>wb_title</f>
        <v>NHS_S - Consolidated Factor Spreadsheet</v>
      </c>
    </row>
    <row r="3" spans="1:2" s="1" customFormat="1" ht="15.5" x14ac:dyDescent="0.35">
      <c r="A3" s="30" t="s">
        <v>2</v>
      </c>
      <c r="B3" s="3" t="str">
        <f>TABLE_FACTOR_TYPE_1 &amp; " - x-" &amp; TABLE_SERIES_NUMBER_1</f>
        <v>PenCE - x-308</v>
      </c>
    </row>
    <row r="6" spans="1:2" x14ac:dyDescent="0.25">
      <c r="A6" s="40" t="s">
        <v>535</v>
      </c>
      <c r="B6" s="46" t="s">
        <v>536</v>
      </c>
    </row>
    <row r="7" spans="1:2" x14ac:dyDescent="0.25">
      <c r="A7" s="40" t="s">
        <v>537</v>
      </c>
      <c r="B7" s="46" t="s">
        <v>31</v>
      </c>
    </row>
    <row r="8" spans="1:2" x14ac:dyDescent="0.25">
      <c r="A8" s="40" t="s">
        <v>141</v>
      </c>
      <c r="B8" s="46">
        <v>1995</v>
      </c>
    </row>
    <row r="9" spans="1:2" x14ac:dyDescent="0.25">
      <c r="A9" s="40" t="s">
        <v>142</v>
      </c>
      <c r="B9" s="46" t="s">
        <v>228</v>
      </c>
    </row>
    <row r="10" spans="1:2" ht="50" x14ac:dyDescent="0.25">
      <c r="A10" s="40" t="s">
        <v>6</v>
      </c>
      <c r="B10" s="46" t="s">
        <v>229</v>
      </c>
    </row>
    <row r="11" spans="1:2" x14ac:dyDescent="0.25">
      <c r="A11" s="40" t="s">
        <v>143</v>
      </c>
      <c r="B11" s="46" t="s">
        <v>201</v>
      </c>
    </row>
    <row r="12" spans="1:2" ht="25" x14ac:dyDescent="0.25">
      <c r="A12" s="40" t="s">
        <v>144</v>
      </c>
      <c r="B12" s="46" t="s">
        <v>231</v>
      </c>
    </row>
    <row r="13" spans="1:2" x14ac:dyDescent="0.25">
      <c r="A13" s="40" t="s">
        <v>538</v>
      </c>
      <c r="B13" s="46">
        <v>1</v>
      </c>
    </row>
    <row r="14" spans="1:2" x14ac:dyDescent="0.25">
      <c r="A14" s="40" t="s">
        <v>146</v>
      </c>
      <c r="B14" s="46">
        <v>308</v>
      </c>
    </row>
    <row r="15" spans="1:2" x14ac:dyDescent="0.25">
      <c r="A15" s="40" t="s">
        <v>539</v>
      </c>
      <c r="B15" s="46" t="s">
        <v>249</v>
      </c>
    </row>
    <row r="16" spans="1:2" x14ac:dyDescent="0.25">
      <c r="A16" s="40" t="s">
        <v>148</v>
      </c>
      <c r="B16" s="46" t="s">
        <v>250</v>
      </c>
    </row>
    <row r="17" spans="1:2" x14ac:dyDescent="0.25">
      <c r="A17" s="41" t="s">
        <v>540</v>
      </c>
      <c r="B17" s="46"/>
    </row>
    <row r="18" spans="1:2" x14ac:dyDescent="0.25">
      <c r="A18" s="40" t="s">
        <v>150</v>
      </c>
      <c r="B18" s="48">
        <v>46175</v>
      </c>
    </row>
    <row r="19" spans="1:2" x14ac:dyDescent="0.25">
      <c r="A19" s="40" t="s">
        <v>151</v>
      </c>
      <c r="B19" s="48">
        <v>46161</v>
      </c>
    </row>
    <row r="20" spans="1:2" x14ac:dyDescent="0.25">
      <c r="A20" s="40" t="s">
        <v>152</v>
      </c>
      <c r="B20" s="46" t="s">
        <v>160</v>
      </c>
    </row>
    <row r="21" spans="1:2" x14ac:dyDescent="0.25">
      <c r="A21" s="40" t="s">
        <v>541</v>
      </c>
      <c r="B21" s="46" t="s">
        <v>75</v>
      </c>
    </row>
    <row r="23" spans="1:2" x14ac:dyDescent="0.25">
      <c r="A23" s="23" t="str">
        <f>HYPERLINK("#'Factor List'!A1", "Back to Factor List")</f>
        <v>Back to Factor List</v>
      </c>
      <c r="B23" s="23" t="str">
        <f>HYPERLINK("#'Assumptions'!A1", "Assumptions")</f>
        <v>Assumptions</v>
      </c>
    </row>
    <row r="26" spans="1:2" s="55" customFormat="1" ht="13" x14ac:dyDescent="0.25">
      <c r="A26" s="54" t="s">
        <v>579</v>
      </c>
      <c r="B26" s="57" t="s">
        <v>580</v>
      </c>
    </row>
    <row r="27" spans="1:2" x14ac:dyDescent="0.25">
      <c r="A27" s="42" t="s">
        <v>250</v>
      </c>
      <c r="B27" s="47">
        <v>1.2500000000000001E-2</v>
      </c>
    </row>
  </sheetData>
  <sheetProtection algorithmName="SHA-512" hashValue="NpQt7uPc9a97xOqewtHwaEZ9IS5495OwGAar0rBOsVf8Awk30yqCPerg8Lcf+VjhXi61KrxFuwyicy95lzicmA==" saltValue="tfmdHx/LUFqrYK3dnF/5/w==" spinCount="100000" sheet="1" objects="1" scenarios="1"/>
  <conditionalFormatting sqref="A6:A21">
    <cfRule type="expression" dxfId="933" priority="5" stopIfTrue="1">
      <formula>MOD(ROW(),2)=0</formula>
    </cfRule>
    <cfRule type="expression" dxfId="932" priority="6" stopIfTrue="1">
      <formula>MOD(ROW(),2)&lt;&gt;0</formula>
    </cfRule>
  </conditionalFormatting>
  <conditionalFormatting sqref="B6:B17 B20:B21">
    <cfRule type="expression" dxfId="931" priority="7" stopIfTrue="1">
      <formula>MOD(ROW(),2)=0</formula>
    </cfRule>
    <cfRule type="expression" dxfId="930" priority="8" stopIfTrue="1">
      <formula>MOD(ROW(),2)&lt;&gt;0</formula>
    </cfRule>
  </conditionalFormatting>
  <conditionalFormatting sqref="A26:A27">
    <cfRule type="expression" dxfId="929" priority="9" stopIfTrue="1">
      <formula>MOD(ROW(),2)=0</formula>
    </cfRule>
    <cfRule type="expression" dxfId="928" priority="10" stopIfTrue="1">
      <formula>MOD(ROW(),2)&lt;&gt;0</formula>
    </cfRule>
  </conditionalFormatting>
  <conditionalFormatting sqref="B26:B27">
    <cfRule type="expression" dxfId="927" priority="11" stopIfTrue="1">
      <formula>MOD(ROW(),2)=0</formula>
    </cfRule>
    <cfRule type="expression" dxfId="926" priority="12" stopIfTrue="1">
      <formula>MOD(ROW(),2)&lt;&gt;0</formula>
    </cfRule>
  </conditionalFormatting>
  <conditionalFormatting sqref="B18:B19">
    <cfRule type="expression" dxfId="925" priority="1" stopIfTrue="1">
      <formula>MOD(ROW(),2)=0</formula>
    </cfRule>
    <cfRule type="expression" dxfId="924" priority="2" stopIfTrue="1">
      <formula>MOD(ROW(),2)&lt;&gt;0</formula>
    </cfRule>
  </conditionalFormatting>
  <pageMargins left="0.7" right="0.7" top="0.75" bottom="0.75" header="0.3" footer="0.3"/>
  <tableParts count="1">
    <tablePart r:id="rId1"/>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88730-872E-46ED-A489-2623F377D796}">
  <sheetPr codeName="Sheet35"/>
  <dimension ref="A1:M37"/>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ERF - x-401</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v>1995</v>
      </c>
      <c r="C8" s="46"/>
      <c r="D8" s="46"/>
      <c r="E8" s="46"/>
      <c r="F8" s="46"/>
      <c r="G8" s="46"/>
      <c r="H8" s="46"/>
      <c r="I8" s="46"/>
      <c r="J8" s="46"/>
      <c r="K8" s="46"/>
      <c r="L8" s="46"/>
      <c r="M8" s="46"/>
    </row>
    <row r="9" spans="1:13" x14ac:dyDescent="0.25">
      <c r="A9" s="40" t="s">
        <v>142</v>
      </c>
      <c r="B9" s="46" t="s">
        <v>251</v>
      </c>
      <c r="C9" s="46"/>
      <c r="D9" s="46"/>
      <c r="E9" s="46"/>
      <c r="F9" s="46"/>
      <c r="G9" s="46"/>
      <c r="H9" s="46"/>
      <c r="I9" s="46"/>
      <c r="J9" s="46"/>
      <c r="K9" s="46"/>
      <c r="L9" s="46"/>
      <c r="M9" s="46"/>
    </row>
    <row r="10" spans="1:13" x14ac:dyDescent="0.25">
      <c r="A10" s="40" t="s">
        <v>6</v>
      </c>
      <c r="B10" s="46" t="s">
        <v>252</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253</v>
      </c>
      <c r="C12" s="46"/>
      <c r="D12" s="46"/>
      <c r="E12" s="46"/>
      <c r="F12" s="46"/>
      <c r="G12" s="46"/>
      <c r="H12" s="46"/>
      <c r="I12" s="46"/>
      <c r="J12" s="46"/>
      <c r="K12" s="46"/>
      <c r="L12" s="46"/>
      <c r="M12" s="46"/>
    </row>
    <row r="13" spans="1:13" x14ac:dyDescent="0.25">
      <c r="A13" s="40" t="s">
        <v>538</v>
      </c>
      <c r="B13" s="46">
        <v>1</v>
      </c>
      <c r="C13" s="46"/>
      <c r="D13" s="46"/>
      <c r="E13" s="46"/>
      <c r="F13" s="46"/>
      <c r="G13" s="46"/>
      <c r="H13" s="46"/>
      <c r="I13" s="46"/>
      <c r="J13" s="46"/>
      <c r="K13" s="46"/>
      <c r="L13" s="46"/>
      <c r="M13" s="46"/>
    </row>
    <row r="14" spans="1:13" x14ac:dyDescent="0.25">
      <c r="A14" s="40" t="s">
        <v>146</v>
      </c>
      <c r="B14" s="46">
        <v>401</v>
      </c>
      <c r="C14" s="46"/>
      <c r="D14" s="46"/>
      <c r="E14" s="46"/>
      <c r="F14" s="46"/>
      <c r="G14" s="46"/>
      <c r="H14" s="46"/>
      <c r="I14" s="46"/>
      <c r="J14" s="46"/>
      <c r="K14" s="46"/>
      <c r="L14" s="46"/>
      <c r="M14" s="46"/>
    </row>
    <row r="15" spans="1:13" x14ac:dyDescent="0.25">
      <c r="A15" s="40" t="s">
        <v>539</v>
      </c>
      <c r="B15" s="46" t="s">
        <v>254</v>
      </c>
      <c r="C15" s="46"/>
      <c r="D15" s="46"/>
      <c r="E15" s="46"/>
      <c r="F15" s="46"/>
      <c r="G15" s="46"/>
      <c r="H15" s="46"/>
      <c r="I15" s="46"/>
      <c r="J15" s="46"/>
      <c r="K15" s="46"/>
      <c r="L15" s="46"/>
      <c r="M15" s="46"/>
    </row>
    <row r="16" spans="1:13" x14ac:dyDescent="0.25">
      <c r="A16" s="40" t="s">
        <v>148</v>
      </c>
      <c r="B16" s="46" t="s">
        <v>255</v>
      </c>
      <c r="C16" s="46"/>
      <c r="D16" s="46"/>
      <c r="E16" s="46"/>
      <c r="F16" s="46"/>
      <c r="G16" s="46"/>
      <c r="H16" s="46"/>
      <c r="I16" s="46"/>
      <c r="J16" s="46"/>
      <c r="K16" s="46"/>
      <c r="L16" s="46"/>
      <c r="M16" s="46"/>
    </row>
    <row r="17" spans="1:13" x14ac:dyDescent="0.25">
      <c r="A17" s="41" t="s">
        <v>540</v>
      </c>
      <c r="B17" s="46"/>
      <c r="C17" s="46"/>
      <c r="D17" s="46"/>
      <c r="E17" s="46"/>
      <c r="F17" s="46"/>
      <c r="G17" s="46"/>
      <c r="H17" s="46"/>
      <c r="I17" s="46"/>
      <c r="J17" s="46"/>
      <c r="K17" s="46"/>
      <c r="L17" s="46"/>
      <c r="M17" s="46"/>
    </row>
    <row r="18" spans="1:13" x14ac:dyDescent="0.25">
      <c r="A18" s="40" t="s">
        <v>150</v>
      </c>
      <c r="B18" s="48">
        <v>45107</v>
      </c>
      <c r="C18" s="48"/>
      <c r="D18" s="48"/>
      <c r="E18" s="48"/>
      <c r="F18" s="48"/>
      <c r="G18" s="48"/>
      <c r="H18" s="48"/>
      <c r="I18" s="48"/>
      <c r="J18" s="48"/>
      <c r="K18" s="48"/>
      <c r="L18" s="48"/>
      <c r="M18" s="48"/>
    </row>
    <row r="19" spans="1:13" x14ac:dyDescent="0.25">
      <c r="A19" s="40" t="s">
        <v>151</v>
      </c>
      <c r="B19" s="48">
        <v>45110</v>
      </c>
      <c r="C19" s="48"/>
      <c r="D19" s="48"/>
      <c r="E19" s="48"/>
      <c r="F19" s="48"/>
      <c r="G19" s="48"/>
      <c r="H19" s="48"/>
      <c r="I19" s="48"/>
      <c r="J19" s="48"/>
      <c r="K19" s="48"/>
      <c r="L19" s="48"/>
      <c r="M19" s="48"/>
    </row>
    <row r="20" spans="1:13" x14ac:dyDescent="0.25">
      <c r="A20" s="40" t="s">
        <v>152</v>
      </c>
      <c r="B20" s="46" t="s">
        <v>160</v>
      </c>
      <c r="C20" s="46"/>
      <c r="D20" s="46"/>
      <c r="E20" s="46"/>
      <c r="F20" s="46"/>
      <c r="G20" s="46"/>
      <c r="H20" s="46"/>
      <c r="I20" s="46"/>
      <c r="J20" s="46"/>
      <c r="K20" s="46"/>
      <c r="L20" s="46"/>
      <c r="M20" s="46"/>
    </row>
    <row r="21" spans="1:13" x14ac:dyDescent="0.25">
      <c r="A21" s="40" t="s">
        <v>541</v>
      </c>
      <c r="B21" s="46" t="s">
        <v>76</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5" customFormat="1" ht="13" x14ac:dyDescent="0.25">
      <c r="A26" s="54" t="s">
        <v>581</v>
      </c>
      <c r="B26" s="54">
        <v>0</v>
      </c>
      <c r="C26" s="54">
        <v>1</v>
      </c>
      <c r="D26" s="54">
        <v>2</v>
      </c>
      <c r="E26" s="54">
        <v>3</v>
      </c>
      <c r="F26" s="54">
        <v>4</v>
      </c>
      <c r="G26" s="54">
        <v>5</v>
      </c>
      <c r="H26" s="54">
        <v>6</v>
      </c>
      <c r="I26" s="54">
        <v>7</v>
      </c>
      <c r="J26" s="54">
        <v>8</v>
      </c>
      <c r="K26" s="54">
        <v>9</v>
      </c>
      <c r="L26" s="54">
        <v>10</v>
      </c>
      <c r="M26" s="54">
        <v>11</v>
      </c>
    </row>
    <row r="27" spans="1:13" x14ac:dyDescent="0.25">
      <c r="A27" s="43">
        <v>50</v>
      </c>
      <c r="B27" s="44">
        <v>0.67600000000000005</v>
      </c>
      <c r="C27" s="44">
        <v>0.67800000000000005</v>
      </c>
      <c r="D27" s="44">
        <v>0.68</v>
      </c>
      <c r="E27" s="44">
        <v>0.68200000000000005</v>
      </c>
      <c r="F27" s="44">
        <v>0.68400000000000005</v>
      </c>
      <c r="G27" s="44">
        <v>0.68600000000000005</v>
      </c>
      <c r="H27" s="44">
        <v>0.68799999999999994</v>
      </c>
      <c r="I27" s="44">
        <v>0.68899999999999995</v>
      </c>
      <c r="J27" s="44">
        <v>0.69099999999999995</v>
      </c>
      <c r="K27" s="44">
        <v>0.69299999999999995</v>
      </c>
      <c r="L27" s="44">
        <v>0.69499999999999995</v>
      </c>
      <c r="M27" s="44">
        <v>0.69699999999999995</v>
      </c>
    </row>
    <row r="28" spans="1:13" x14ac:dyDescent="0.25">
      <c r="A28" s="43">
        <v>51</v>
      </c>
      <c r="B28" s="44">
        <v>0.69899999999999995</v>
      </c>
      <c r="C28" s="44">
        <v>0.70099999999999996</v>
      </c>
      <c r="D28" s="44">
        <v>0.70299999999999996</v>
      </c>
      <c r="E28" s="44">
        <v>0.70499999999999996</v>
      </c>
      <c r="F28" s="44">
        <v>0.70699999999999996</v>
      </c>
      <c r="G28" s="44">
        <v>0.70899999999999996</v>
      </c>
      <c r="H28" s="44">
        <v>0.71099999999999997</v>
      </c>
      <c r="I28" s="44">
        <v>0.71299999999999997</v>
      </c>
      <c r="J28" s="44">
        <v>0.71499999999999997</v>
      </c>
      <c r="K28" s="44">
        <v>0.71699999999999997</v>
      </c>
      <c r="L28" s="44">
        <v>0.71899999999999997</v>
      </c>
      <c r="M28" s="44">
        <v>0.72099999999999997</v>
      </c>
    </row>
    <row r="29" spans="1:13" x14ac:dyDescent="0.25">
      <c r="A29" s="43">
        <v>52</v>
      </c>
      <c r="B29" s="44">
        <v>0.72299999999999998</v>
      </c>
      <c r="C29" s="44">
        <v>0.72499999999999998</v>
      </c>
      <c r="D29" s="44">
        <v>0.72799999999999998</v>
      </c>
      <c r="E29" s="44">
        <v>0.73</v>
      </c>
      <c r="F29" s="44">
        <v>0.73199999999999998</v>
      </c>
      <c r="G29" s="44">
        <v>0.73399999999999999</v>
      </c>
      <c r="H29" s="44">
        <v>0.73599999999999999</v>
      </c>
      <c r="I29" s="44">
        <v>0.73899999999999999</v>
      </c>
      <c r="J29" s="44">
        <v>0.74099999999999999</v>
      </c>
      <c r="K29" s="44">
        <v>0.74299999999999999</v>
      </c>
      <c r="L29" s="44">
        <v>0.745</v>
      </c>
      <c r="M29" s="44">
        <v>0.747</v>
      </c>
    </row>
    <row r="30" spans="1:13" x14ac:dyDescent="0.25">
      <c r="A30" s="43">
        <v>53</v>
      </c>
      <c r="B30" s="44">
        <v>0.749</v>
      </c>
      <c r="C30" s="44">
        <v>0.752</v>
      </c>
      <c r="D30" s="44">
        <v>0.754</v>
      </c>
      <c r="E30" s="44">
        <v>0.75700000000000001</v>
      </c>
      <c r="F30" s="44">
        <v>0.75900000000000001</v>
      </c>
      <c r="G30" s="44">
        <v>0.76100000000000001</v>
      </c>
      <c r="H30" s="44">
        <v>0.76400000000000001</v>
      </c>
      <c r="I30" s="44">
        <v>0.76600000000000001</v>
      </c>
      <c r="J30" s="44">
        <v>0.76800000000000002</v>
      </c>
      <c r="K30" s="44">
        <v>0.77100000000000002</v>
      </c>
      <c r="L30" s="44">
        <v>0.77300000000000002</v>
      </c>
      <c r="M30" s="44">
        <v>0.77500000000000002</v>
      </c>
    </row>
    <row r="31" spans="1:13" x14ac:dyDescent="0.25">
      <c r="A31" s="43">
        <v>54</v>
      </c>
      <c r="B31" s="44">
        <v>0.77800000000000002</v>
      </c>
      <c r="C31" s="44">
        <v>0.78</v>
      </c>
      <c r="D31" s="44">
        <v>0.78300000000000003</v>
      </c>
      <c r="E31" s="44">
        <v>0.78600000000000003</v>
      </c>
      <c r="F31" s="44">
        <v>0.78800000000000003</v>
      </c>
      <c r="G31" s="44">
        <v>0.79100000000000004</v>
      </c>
      <c r="H31" s="44">
        <v>0.79300000000000004</v>
      </c>
      <c r="I31" s="44">
        <v>0.79600000000000004</v>
      </c>
      <c r="J31" s="44">
        <v>0.79800000000000004</v>
      </c>
      <c r="K31" s="44">
        <v>0.80100000000000005</v>
      </c>
      <c r="L31" s="44">
        <v>0.80300000000000005</v>
      </c>
      <c r="M31" s="44">
        <v>0.80600000000000005</v>
      </c>
    </row>
    <row r="32" spans="1:13" x14ac:dyDescent="0.25">
      <c r="A32" s="43">
        <v>55</v>
      </c>
      <c r="B32" s="44">
        <v>0.80900000000000005</v>
      </c>
      <c r="C32" s="44">
        <v>0.81100000000000005</v>
      </c>
      <c r="D32" s="44">
        <v>0.81399999999999995</v>
      </c>
      <c r="E32" s="44">
        <v>0.81699999999999995</v>
      </c>
      <c r="F32" s="44">
        <v>0.82</v>
      </c>
      <c r="G32" s="44">
        <v>0.82199999999999995</v>
      </c>
      <c r="H32" s="44">
        <v>0.82499999999999996</v>
      </c>
      <c r="I32" s="44">
        <v>0.82799999999999996</v>
      </c>
      <c r="J32" s="44">
        <v>0.83099999999999996</v>
      </c>
      <c r="K32" s="44">
        <v>0.83399999999999996</v>
      </c>
      <c r="L32" s="44">
        <v>0.83599999999999997</v>
      </c>
      <c r="M32" s="44">
        <v>0.83899999999999997</v>
      </c>
    </row>
    <row r="33" spans="1:13" x14ac:dyDescent="0.25">
      <c r="A33" s="43">
        <v>56</v>
      </c>
      <c r="B33" s="44">
        <v>0.84199999999999997</v>
      </c>
      <c r="C33" s="44">
        <v>0.84499999999999997</v>
      </c>
      <c r="D33" s="44">
        <v>0.84799999999999998</v>
      </c>
      <c r="E33" s="44">
        <v>0.85099999999999998</v>
      </c>
      <c r="F33" s="44">
        <v>0.85399999999999998</v>
      </c>
      <c r="G33" s="44">
        <v>0.85699999999999998</v>
      </c>
      <c r="H33" s="44">
        <v>0.86</v>
      </c>
      <c r="I33" s="44">
        <v>0.86299999999999999</v>
      </c>
      <c r="J33" s="44">
        <v>0.86599999999999999</v>
      </c>
      <c r="K33" s="44">
        <v>0.86899999999999999</v>
      </c>
      <c r="L33" s="44">
        <v>0.871</v>
      </c>
      <c r="M33" s="44">
        <v>0.874</v>
      </c>
    </row>
    <row r="34" spans="1:13" x14ac:dyDescent="0.25">
      <c r="A34" s="43">
        <v>57</v>
      </c>
      <c r="B34" s="44">
        <v>0.877</v>
      </c>
      <c r="C34" s="44">
        <v>0.88100000000000001</v>
      </c>
      <c r="D34" s="44">
        <v>0.88400000000000001</v>
      </c>
      <c r="E34" s="44">
        <v>0.88700000000000001</v>
      </c>
      <c r="F34" s="44">
        <v>0.89</v>
      </c>
      <c r="G34" s="44">
        <v>0.89300000000000002</v>
      </c>
      <c r="H34" s="44">
        <v>0.89600000000000002</v>
      </c>
      <c r="I34" s="44">
        <v>0.9</v>
      </c>
      <c r="J34" s="44">
        <v>0.90300000000000002</v>
      </c>
      <c r="K34" s="44">
        <v>0.90600000000000003</v>
      </c>
      <c r="L34" s="44">
        <v>0.90900000000000003</v>
      </c>
      <c r="M34" s="44">
        <v>0.91200000000000003</v>
      </c>
    </row>
    <row r="35" spans="1:13" x14ac:dyDescent="0.25">
      <c r="A35" s="43">
        <v>58</v>
      </c>
      <c r="B35" s="44">
        <v>0.91500000000000004</v>
      </c>
      <c r="C35" s="44">
        <v>0.91900000000000004</v>
      </c>
      <c r="D35" s="44">
        <v>0.92200000000000004</v>
      </c>
      <c r="E35" s="44">
        <v>0.92600000000000005</v>
      </c>
      <c r="F35" s="44">
        <v>0.92900000000000005</v>
      </c>
      <c r="G35" s="44">
        <v>0.93200000000000005</v>
      </c>
      <c r="H35" s="44">
        <v>0.93600000000000005</v>
      </c>
      <c r="I35" s="44">
        <v>0.93899999999999995</v>
      </c>
      <c r="J35" s="44">
        <v>0.94299999999999995</v>
      </c>
      <c r="K35" s="44">
        <v>0.94599999999999995</v>
      </c>
      <c r="L35" s="44">
        <v>0.94899999999999995</v>
      </c>
      <c r="M35" s="44">
        <v>0.95299999999999996</v>
      </c>
    </row>
    <row r="36" spans="1:13" x14ac:dyDescent="0.25">
      <c r="A36" s="43">
        <v>59</v>
      </c>
      <c r="B36" s="44">
        <v>0.95599999999999996</v>
      </c>
      <c r="C36" s="44">
        <v>0.96</v>
      </c>
      <c r="D36" s="44">
        <v>0.96399999999999997</v>
      </c>
      <c r="E36" s="44">
        <v>0.96699999999999997</v>
      </c>
      <c r="F36" s="44">
        <v>0.97099999999999997</v>
      </c>
      <c r="G36" s="44">
        <v>0.97499999999999998</v>
      </c>
      <c r="H36" s="44">
        <v>0.97799999999999998</v>
      </c>
      <c r="I36" s="44">
        <v>0.98199999999999998</v>
      </c>
      <c r="J36" s="44">
        <v>0.98499999999999999</v>
      </c>
      <c r="K36" s="44">
        <v>0.98899999999999999</v>
      </c>
      <c r="L36" s="44">
        <v>0.99299999999999999</v>
      </c>
      <c r="M36" s="44">
        <v>0.996</v>
      </c>
    </row>
    <row r="37" spans="1:13" x14ac:dyDescent="0.25">
      <c r="A37" s="43">
        <v>60</v>
      </c>
      <c r="B37" s="44">
        <v>1</v>
      </c>
      <c r="C37" s="44"/>
      <c r="D37" s="44"/>
      <c r="E37" s="44"/>
      <c r="F37" s="44"/>
      <c r="G37" s="44"/>
      <c r="H37" s="44"/>
      <c r="I37" s="44"/>
      <c r="J37" s="44"/>
      <c r="K37" s="44"/>
      <c r="L37" s="44"/>
      <c r="M37" s="44"/>
    </row>
  </sheetData>
  <sheetProtection algorithmName="SHA-512" hashValue="zPXA/6LeFvYc27rr2moOxPflodv+pvyFUcRmDu9y0WAdJ46deQ75jehYcitWV/tCDLvU0vKA/pk8CBHZMcZTKA==" saltValue="JKURUwQkPr8niKEg/96KOQ==" spinCount="100000" sheet="1" objects="1" scenarios="1"/>
  <conditionalFormatting sqref="A6:A21">
    <cfRule type="expression" dxfId="921" priority="1" stopIfTrue="1">
      <formula>MOD(ROW(),2)=0</formula>
    </cfRule>
    <cfRule type="expression" dxfId="920" priority="2" stopIfTrue="1">
      <formula>MOD(ROW(),2)&lt;&gt;0</formula>
    </cfRule>
  </conditionalFormatting>
  <conditionalFormatting sqref="B6:M21">
    <cfRule type="expression" dxfId="919" priority="3" stopIfTrue="1">
      <formula>MOD(ROW(),2)=0</formula>
    </cfRule>
    <cfRule type="expression" dxfId="918" priority="4" stopIfTrue="1">
      <formula>MOD(ROW(),2)&lt;&gt;0</formula>
    </cfRule>
  </conditionalFormatting>
  <conditionalFormatting sqref="A26:A37">
    <cfRule type="expression" dxfId="917" priority="5" stopIfTrue="1">
      <formula>MOD(ROW(),2)=0</formula>
    </cfRule>
    <cfRule type="expression" dxfId="916" priority="6" stopIfTrue="1">
      <formula>MOD(ROW(),2)&lt;&gt;0</formula>
    </cfRule>
  </conditionalFormatting>
  <conditionalFormatting sqref="B26:M37">
    <cfRule type="expression" dxfId="915" priority="7" stopIfTrue="1">
      <formula>MOD(ROW(),2)=0</formula>
    </cfRule>
    <cfRule type="expression" dxfId="914" priority="8" stopIfTrue="1">
      <formula>MOD(ROW(),2)&lt;&gt;0</formula>
    </cfRule>
  </conditionalFormatting>
  <pageMargins left="0.7" right="0.7" top="0.75" bottom="0.75" header="0.3" footer="0.3"/>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E7825-7BE0-41D3-B2CA-524BBF3F7FCD}">
  <sheetPr codeName="Sheet41"/>
  <dimension ref="A1:M42"/>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ERF - x-402</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t="s">
        <v>227</v>
      </c>
      <c r="C8" s="46"/>
      <c r="D8" s="46"/>
      <c r="E8" s="46"/>
      <c r="F8" s="46"/>
      <c r="G8" s="46"/>
      <c r="H8" s="46"/>
      <c r="I8" s="46"/>
      <c r="J8" s="46"/>
      <c r="K8" s="46"/>
      <c r="L8" s="46"/>
      <c r="M8" s="46"/>
    </row>
    <row r="9" spans="1:13" x14ac:dyDescent="0.25">
      <c r="A9" s="40" t="s">
        <v>142</v>
      </c>
      <c r="B9" s="46" t="s">
        <v>251</v>
      </c>
      <c r="C9" s="46"/>
      <c r="D9" s="46"/>
      <c r="E9" s="46"/>
      <c r="F9" s="46"/>
      <c r="G9" s="46"/>
      <c r="H9" s="46"/>
      <c r="I9" s="46"/>
      <c r="J9" s="46"/>
      <c r="K9" s="46"/>
      <c r="L9" s="46"/>
      <c r="M9" s="46"/>
    </row>
    <row r="10" spans="1:13" x14ac:dyDescent="0.25">
      <c r="A10" s="40" t="s">
        <v>6</v>
      </c>
      <c r="B10" s="46" t="s">
        <v>256</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253</v>
      </c>
      <c r="C12" s="46"/>
      <c r="D12" s="46"/>
      <c r="E12" s="46"/>
      <c r="F12" s="46"/>
      <c r="G12" s="46"/>
      <c r="H12" s="46"/>
      <c r="I12" s="46"/>
      <c r="J12" s="46"/>
      <c r="K12" s="46"/>
      <c r="L12" s="46"/>
      <c r="M12" s="46"/>
    </row>
    <row r="13" spans="1:13" x14ac:dyDescent="0.25">
      <c r="A13" s="40" t="s">
        <v>538</v>
      </c>
      <c r="B13" s="46">
        <v>1</v>
      </c>
      <c r="C13" s="46"/>
      <c r="D13" s="46"/>
      <c r="E13" s="46"/>
      <c r="F13" s="46"/>
      <c r="G13" s="46"/>
      <c r="H13" s="46"/>
      <c r="I13" s="46"/>
      <c r="J13" s="46"/>
      <c r="K13" s="46"/>
      <c r="L13" s="46"/>
      <c r="M13" s="46"/>
    </row>
    <row r="14" spans="1:13" x14ac:dyDescent="0.25">
      <c r="A14" s="40" t="s">
        <v>146</v>
      </c>
      <c r="B14" s="46">
        <v>402</v>
      </c>
      <c r="C14" s="46"/>
      <c r="D14" s="46"/>
      <c r="E14" s="46"/>
      <c r="F14" s="46"/>
      <c r="G14" s="46"/>
      <c r="H14" s="46"/>
      <c r="I14" s="46"/>
      <c r="J14" s="46"/>
      <c r="K14" s="46"/>
      <c r="L14" s="46"/>
      <c r="M14" s="46"/>
    </row>
    <row r="15" spans="1:13" x14ac:dyDescent="0.25">
      <c r="A15" s="40" t="s">
        <v>539</v>
      </c>
      <c r="B15" s="46" t="s">
        <v>257</v>
      </c>
      <c r="C15" s="46"/>
      <c r="D15" s="46"/>
      <c r="E15" s="46"/>
      <c r="F15" s="46"/>
      <c r="G15" s="46"/>
      <c r="H15" s="46"/>
      <c r="I15" s="46"/>
      <c r="J15" s="46"/>
      <c r="K15" s="46"/>
      <c r="L15" s="46"/>
      <c r="M15" s="46"/>
    </row>
    <row r="16" spans="1:13" x14ac:dyDescent="0.25">
      <c r="A16" s="40" t="s">
        <v>148</v>
      </c>
      <c r="B16" s="46" t="s">
        <v>258</v>
      </c>
      <c r="C16" s="46"/>
      <c r="D16" s="46"/>
      <c r="E16" s="46"/>
      <c r="F16" s="46"/>
      <c r="G16" s="46"/>
      <c r="H16" s="46"/>
      <c r="I16" s="46"/>
      <c r="J16" s="46"/>
      <c r="K16" s="46"/>
      <c r="L16" s="46"/>
      <c r="M16" s="46"/>
    </row>
    <row r="17" spans="1:13" x14ac:dyDescent="0.25">
      <c r="A17" s="41" t="s">
        <v>540</v>
      </c>
      <c r="B17" s="46"/>
      <c r="C17" s="46"/>
      <c r="D17" s="46"/>
      <c r="E17" s="46"/>
      <c r="F17" s="46"/>
      <c r="G17" s="46"/>
      <c r="H17" s="46"/>
      <c r="I17" s="46"/>
      <c r="J17" s="46"/>
      <c r="K17" s="46"/>
      <c r="L17" s="46"/>
      <c r="M17" s="46"/>
    </row>
    <row r="18" spans="1:13" x14ac:dyDescent="0.25">
      <c r="A18" s="40" t="s">
        <v>150</v>
      </c>
      <c r="B18" s="48">
        <v>45107</v>
      </c>
      <c r="C18" s="48"/>
      <c r="D18" s="48"/>
      <c r="E18" s="48"/>
      <c r="F18" s="48"/>
      <c r="G18" s="48"/>
      <c r="H18" s="48"/>
      <c r="I18" s="48"/>
      <c r="J18" s="48"/>
      <c r="K18" s="48"/>
      <c r="L18" s="48"/>
      <c r="M18" s="48"/>
    </row>
    <row r="19" spans="1:13" x14ac:dyDescent="0.25">
      <c r="A19" s="40" t="s">
        <v>151</v>
      </c>
      <c r="B19" s="48">
        <v>45110</v>
      </c>
      <c r="C19" s="48"/>
      <c r="D19" s="48"/>
      <c r="E19" s="48"/>
      <c r="F19" s="48"/>
      <c r="G19" s="48"/>
      <c r="H19" s="48"/>
      <c r="I19" s="48"/>
      <c r="J19" s="48"/>
      <c r="K19" s="48"/>
      <c r="L19" s="48"/>
      <c r="M19" s="48"/>
    </row>
    <row r="20" spans="1:13" x14ac:dyDescent="0.25">
      <c r="A20" s="40" t="s">
        <v>152</v>
      </c>
      <c r="B20" s="46" t="s">
        <v>160</v>
      </c>
      <c r="C20" s="46"/>
      <c r="D20" s="46"/>
      <c r="E20" s="46"/>
      <c r="F20" s="46"/>
      <c r="G20" s="46"/>
      <c r="H20" s="46"/>
      <c r="I20" s="46"/>
      <c r="J20" s="46"/>
      <c r="K20" s="46"/>
      <c r="L20" s="46"/>
      <c r="M20" s="46"/>
    </row>
    <row r="21" spans="1:13" x14ac:dyDescent="0.25">
      <c r="A21" s="40" t="s">
        <v>541</v>
      </c>
      <c r="B21" s="46" t="s">
        <v>76</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5" customFormat="1" ht="13" x14ac:dyDescent="0.25">
      <c r="A26" s="54" t="s">
        <v>581</v>
      </c>
      <c r="B26" s="54">
        <v>0</v>
      </c>
      <c r="C26" s="54">
        <v>1</v>
      </c>
      <c r="D26" s="54">
        <v>2</v>
      </c>
      <c r="E26" s="54">
        <v>3</v>
      </c>
      <c r="F26" s="54">
        <v>4</v>
      </c>
      <c r="G26" s="54">
        <v>5</v>
      </c>
      <c r="H26" s="54">
        <v>6</v>
      </c>
      <c r="I26" s="54">
        <v>7</v>
      </c>
      <c r="J26" s="54">
        <v>8</v>
      </c>
      <c r="K26" s="54">
        <v>9</v>
      </c>
      <c r="L26" s="54">
        <v>10</v>
      </c>
      <c r="M26" s="54">
        <v>11</v>
      </c>
    </row>
    <row r="27" spans="1:13" x14ac:dyDescent="0.25">
      <c r="A27" s="43">
        <v>50</v>
      </c>
      <c r="B27" s="44">
        <v>0.53400000000000003</v>
      </c>
      <c r="C27" s="44">
        <v>0.53500000000000003</v>
      </c>
      <c r="D27" s="44">
        <v>0.53700000000000003</v>
      </c>
      <c r="E27" s="44">
        <v>0.53800000000000003</v>
      </c>
      <c r="F27" s="44">
        <v>0.54</v>
      </c>
      <c r="G27" s="44">
        <v>0.54100000000000004</v>
      </c>
      <c r="H27" s="44">
        <v>0.54300000000000004</v>
      </c>
      <c r="I27" s="44">
        <v>0.54400000000000004</v>
      </c>
      <c r="J27" s="44">
        <v>0.54600000000000004</v>
      </c>
      <c r="K27" s="44">
        <v>0.54700000000000004</v>
      </c>
      <c r="L27" s="44">
        <v>0.54800000000000004</v>
      </c>
      <c r="M27" s="44">
        <v>0.55000000000000004</v>
      </c>
    </row>
    <row r="28" spans="1:13" x14ac:dyDescent="0.25">
      <c r="A28" s="43">
        <v>51</v>
      </c>
      <c r="B28" s="44">
        <v>0.55100000000000005</v>
      </c>
      <c r="C28" s="44">
        <v>0.55300000000000005</v>
      </c>
      <c r="D28" s="44">
        <v>0.55500000000000005</v>
      </c>
      <c r="E28" s="44">
        <v>0.55600000000000005</v>
      </c>
      <c r="F28" s="44">
        <v>0.55800000000000005</v>
      </c>
      <c r="G28" s="44">
        <v>0.55900000000000005</v>
      </c>
      <c r="H28" s="44">
        <v>0.56100000000000005</v>
      </c>
      <c r="I28" s="44">
        <v>0.56200000000000006</v>
      </c>
      <c r="J28" s="44">
        <v>0.56399999999999995</v>
      </c>
      <c r="K28" s="44">
        <v>0.56599999999999995</v>
      </c>
      <c r="L28" s="44">
        <v>0.56699999999999995</v>
      </c>
      <c r="M28" s="44">
        <v>0.56899999999999995</v>
      </c>
    </row>
    <row r="29" spans="1:13" x14ac:dyDescent="0.25">
      <c r="A29" s="43">
        <v>52</v>
      </c>
      <c r="B29" s="44">
        <v>0.56999999999999995</v>
      </c>
      <c r="C29" s="44">
        <v>0.57199999999999995</v>
      </c>
      <c r="D29" s="44">
        <v>0.57399999999999995</v>
      </c>
      <c r="E29" s="44">
        <v>0.57499999999999996</v>
      </c>
      <c r="F29" s="44">
        <v>0.57699999999999996</v>
      </c>
      <c r="G29" s="44">
        <v>0.57899999999999996</v>
      </c>
      <c r="H29" s="44">
        <v>0.57999999999999996</v>
      </c>
      <c r="I29" s="44">
        <v>0.58199999999999996</v>
      </c>
      <c r="J29" s="44">
        <v>0.58399999999999996</v>
      </c>
      <c r="K29" s="44">
        <v>0.58499999999999996</v>
      </c>
      <c r="L29" s="44">
        <v>0.58699999999999997</v>
      </c>
      <c r="M29" s="44">
        <v>0.58899999999999997</v>
      </c>
    </row>
    <row r="30" spans="1:13" x14ac:dyDescent="0.25">
      <c r="A30" s="43">
        <v>53</v>
      </c>
      <c r="B30" s="44">
        <v>0.59099999999999997</v>
      </c>
      <c r="C30" s="44">
        <v>0.59199999999999997</v>
      </c>
      <c r="D30" s="44">
        <v>0.59399999999999997</v>
      </c>
      <c r="E30" s="44">
        <v>0.59599999999999997</v>
      </c>
      <c r="F30" s="44">
        <v>0.59799999999999998</v>
      </c>
      <c r="G30" s="44">
        <v>0.6</v>
      </c>
      <c r="H30" s="44">
        <v>0.60199999999999998</v>
      </c>
      <c r="I30" s="44">
        <v>0.60299999999999998</v>
      </c>
      <c r="J30" s="44">
        <v>0.60499999999999998</v>
      </c>
      <c r="K30" s="44">
        <v>0.60699999999999998</v>
      </c>
      <c r="L30" s="44">
        <v>0.60899999999999999</v>
      </c>
      <c r="M30" s="44">
        <v>0.61099999999999999</v>
      </c>
    </row>
    <row r="31" spans="1:13" x14ac:dyDescent="0.25">
      <c r="A31" s="43">
        <v>54</v>
      </c>
      <c r="B31" s="44">
        <v>0.61299999999999999</v>
      </c>
      <c r="C31" s="44">
        <v>0.61499999999999999</v>
      </c>
      <c r="D31" s="44">
        <v>0.61699999999999999</v>
      </c>
      <c r="E31" s="44">
        <v>0.61899999999999999</v>
      </c>
      <c r="F31" s="44">
        <v>0.62</v>
      </c>
      <c r="G31" s="44">
        <v>0.622</v>
      </c>
      <c r="H31" s="44">
        <v>0.624</v>
      </c>
      <c r="I31" s="44">
        <v>0.626</v>
      </c>
      <c r="J31" s="44">
        <v>0.628</v>
      </c>
      <c r="K31" s="44">
        <v>0.63</v>
      </c>
      <c r="L31" s="44">
        <v>0.63200000000000001</v>
      </c>
      <c r="M31" s="44">
        <v>0.63400000000000001</v>
      </c>
    </row>
    <row r="32" spans="1:13" x14ac:dyDescent="0.25">
      <c r="A32" s="43">
        <v>55</v>
      </c>
      <c r="B32" s="44">
        <v>0.63600000000000001</v>
      </c>
      <c r="C32" s="44">
        <v>0.63900000000000001</v>
      </c>
      <c r="D32" s="44">
        <v>0.64100000000000001</v>
      </c>
      <c r="E32" s="44">
        <v>0.64300000000000002</v>
      </c>
      <c r="F32" s="44">
        <v>0.64500000000000002</v>
      </c>
      <c r="G32" s="44">
        <v>0.64700000000000002</v>
      </c>
      <c r="H32" s="44">
        <v>0.64900000000000002</v>
      </c>
      <c r="I32" s="44">
        <v>0.65200000000000002</v>
      </c>
      <c r="J32" s="44">
        <v>0.65400000000000003</v>
      </c>
      <c r="K32" s="44">
        <v>0.65600000000000003</v>
      </c>
      <c r="L32" s="44">
        <v>0.65800000000000003</v>
      </c>
      <c r="M32" s="44">
        <v>0.66</v>
      </c>
    </row>
    <row r="33" spans="1:13" x14ac:dyDescent="0.25">
      <c r="A33" s="43">
        <v>56</v>
      </c>
      <c r="B33" s="44">
        <v>0.66200000000000003</v>
      </c>
      <c r="C33" s="44">
        <v>0.66500000000000004</v>
      </c>
      <c r="D33" s="44">
        <v>0.66700000000000004</v>
      </c>
      <c r="E33" s="44">
        <v>0.66900000000000004</v>
      </c>
      <c r="F33" s="44">
        <v>0.67200000000000004</v>
      </c>
      <c r="G33" s="44">
        <v>0.67400000000000004</v>
      </c>
      <c r="H33" s="44">
        <v>0.67600000000000005</v>
      </c>
      <c r="I33" s="44">
        <v>0.67900000000000005</v>
      </c>
      <c r="J33" s="44">
        <v>0.68100000000000005</v>
      </c>
      <c r="K33" s="44">
        <v>0.68300000000000005</v>
      </c>
      <c r="L33" s="44">
        <v>0.68500000000000005</v>
      </c>
      <c r="M33" s="44">
        <v>0.68799999999999994</v>
      </c>
    </row>
    <row r="34" spans="1:13" x14ac:dyDescent="0.25">
      <c r="A34" s="43">
        <v>57</v>
      </c>
      <c r="B34" s="44">
        <v>0.69</v>
      </c>
      <c r="C34" s="44">
        <v>0.69299999999999995</v>
      </c>
      <c r="D34" s="44">
        <v>0.69499999999999995</v>
      </c>
      <c r="E34" s="44">
        <v>0.69699999999999995</v>
      </c>
      <c r="F34" s="44">
        <v>0.7</v>
      </c>
      <c r="G34" s="44">
        <v>0.70199999999999996</v>
      </c>
      <c r="H34" s="44">
        <v>0.70499999999999996</v>
      </c>
      <c r="I34" s="44">
        <v>0.70699999999999996</v>
      </c>
      <c r="J34" s="44">
        <v>0.71</v>
      </c>
      <c r="K34" s="44">
        <v>0.71199999999999997</v>
      </c>
      <c r="L34" s="44">
        <v>0.71499999999999997</v>
      </c>
      <c r="M34" s="44">
        <v>0.71699999999999997</v>
      </c>
    </row>
    <row r="35" spans="1:13" x14ac:dyDescent="0.25">
      <c r="A35" s="43">
        <v>58</v>
      </c>
      <c r="B35" s="44">
        <v>0.72</v>
      </c>
      <c r="C35" s="44">
        <v>0.72199999999999998</v>
      </c>
      <c r="D35" s="44">
        <v>0.72499999999999998</v>
      </c>
      <c r="E35" s="44">
        <v>0.72799999999999998</v>
      </c>
      <c r="F35" s="44">
        <v>0.73</v>
      </c>
      <c r="G35" s="44">
        <v>0.73299999999999998</v>
      </c>
      <c r="H35" s="44">
        <v>0.73599999999999999</v>
      </c>
      <c r="I35" s="44">
        <v>0.73799999999999999</v>
      </c>
      <c r="J35" s="44">
        <v>0.74099999999999999</v>
      </c>
      <c r="K35" s="44">
        <v>0.74399999999999999</v>
      </c>
      <c r="L35" s="44">
        <v>0.746</v>
      </c>
      <c r="M35" s="44">
        <v>0.749</v>
      </c>
    </row>
    <row r="36" spans="1:13" x14ac:dyDescent="0.25">
      <c r="A36" s="43">
        <v>59</v>
      </c>
      <c r="B36" s="44">
        <v>0.752</v>
      </c>
      <c r="C36" s="44">
        <v>0.754</v>
      </c>
      <c r="D36" s="44">
        <v>0.75700000000000001</v>
      </c>
      <c r="E36" s="44">
        <v>0.76</v>
      </c>
      <c r="F36" s="44">
        <v>0.76300000000000001</v>
      </c>
      <c r="G36" s="44">
        <v>0.76600000000000001</v>
      </c>
      <c r="H36" s="44">
        <v>0.76900000000000002</v>
      </c>
      <c r="I36" s="44">
        <v>0.77100000000000002</v>
      </c>
      <c r="J36" s="44">
        <v>0.77400000000000002</v>
      </c>
      <c r="K36" s="44">
        <v>0.77700000000000002</v>
      </c>
      <c r="L36" s="44">
        <v>0.78</v>
      </c>
      <c r="M36" s="44">
        <v>0.78300000000000003</v>
      </c>
    </row>
    <row r="37" spans="1:13" x14ac:dyDescent="0.25">
      <c r="A37" s="43">
        <v>60</v>
      </c>
      <c r="B37" s="44">
        <v>0.78600000000000003</v>
      </c>
      <c r="C37" s="44">
        <v>0.78900000000000003</v>
      </c>
      <c r="D37" s="44">
        <v>0.79200000000000004</v>
      </c>
      <c r="E37" s="44">
        <v>0.79500000000000004</v>
      </c>
      <c r="F37" s="44">
        <v>0.79800000000000004</v>
      </c>
      <c r="G37" s="44">
        <v>0.80100000000000005</v>
      </c>
      <c r="H37" s="44">
        <v>0.80400000000000005</v>
      </c>
      <c r="I37" s="44">
        <v>0.80700000000000005</v>
      </c>
      <c r="J37" s="44">
        <v>0.81</v>
      </c>
      <c r="K37" s="44">
        <v>0.81299999999999994</v>
      </c>
      <c r="L37" s="44">
        <v>0.81599999999999995</v>
      </c>
      <c r="M37" s="44">
        <v>0.81899999999999995</v>
      </c>
    </row>
    <row r="38" spans="1:13" x14ac:dyDescent="0.25">
      <c r="A38" s="43">
        <v>61</v>
      </c>
      <c r="B38" s="44">
        <v>0.82199999999999995</v>
      </c>
      <c r="C38" s="44">
        <v>0.82599999999999996</v>
      </c>
      <c r="D38" s="44">
        <v>0.82899999999999996</v>
      </c>
      <c r="E38" s="44">
        <v>0.83199999999999996</v>
      </c>
      <c r="F38" s="44">
        <v>0.83599999999999997</v>
      </c>
      <c r="G38" s="44">
        <v>0.83899999999999997</v>
      </c>
      <c r="H38" s="44">
        <v>0.84199999999999997</v>
      </c>
      <c r="I38" s="44">
        <v>0.84599999999999997</v>
      </c>
      <c r="J38" s="44">
        <v>0.84899999999999998</v>
      </c>
      <c r="K38" s="44">
        <v>0.85199999999999998</v>
      </c>
      <c r="L38" s="44">
        <v>0.85599999999999998</v>
      </c>
      <c r="M38" s="44">
        <v>0.85899999999999999</v>
      </c>
    </row>
    <row r="39" spans="1:13" x14ac:dyDescent="0.25">
      <c r="A39" s="43">
        <v>62</v>
      </c>
      <c r="B39" s="44">
        <v>0.86199999999999999</v>
      </c>
      <c r="C39" s="44">
        <v>0.86599999999999999</v>
      </c>
      <c r="D39" s="44">
        <v>0.86899999999999999</v>
      </c>
      <c r="E39" s="44">
        <v>0.873</v>
      </c>
      <c r="F39" s="44">
        <v>0.877</v>
      </c>
      <c r="G39" s="44">
        <v>0.88</v>
      </c>
      <c r="H39" s="44">
        <v>0.88400000000000001</v>
      </c>
      <c r="I39" s="44">
        <v>0.88700000000000001</v>
      </c>
      <c r="J39" s="44">
        <v>0.89100000000000001</v>
      </c>
      <c r="K39" s="44">
        <v>0.89500000000000002</v>
      </c>
      <c r="L39" s="44">
        <v>0.89800000000000002</v>
      </c>
      <c r="M39" s="44">
        <v>0.90200000000000002</v>
      </c>
    </row>
    <row r="40" spans="1:13" x14ac:dyDescent="0.25">
      <c r="A40" s="43">
        <v>63</v>
      </c>
      <c r="B40" s="44">
        <v>0.90500000000000003</v>
      </c>
      <c r="C40" s="44">
        <v>0.90900000000000003</v>
      </c>
      <c r="D40" s="44">
        <v>0.91300000000000003</v>
      </c>
      <c r="E40" s="44">
        <v>0.91700000000000004</v>
      </c>
      <c r="F40" s="44">
        <v>0.92100000000000004</v>
      </c>
      <c r="G40" s="44">
        <v>0.92500000000000004</v>
      </c>
      <c r="H40" s="44">
        <v>0.92900000000000005</v>
      </c>
      <c r="I40" s="44">
        <v>0.93300000000000005</v>
      </c>
      <c r="J40" s="44">
        <v>0.93700000000000006</v>
      </c>
      <c r="K40" s="44">
        <v>0.94099999999999995</v>
      </c>
      <c r="L40" s="44">
        <v>0.94499999999999995</v>
      </c>
      <c r="M40" s="44">
        <v>0.94799999999999995</v>
      </c>
    </row>
    <row r="41" spans="1:13" x14ac:dyDescent="0.25">
      <c r="A41" s="43">
        <v>64</v>
      </c>
      <c r="B41" s="44">
        <v>0.95199999999999996</v>
      </c>
      <c r="C41" s="44">
        <v>0.95599999999999996</v>
      </c>
      <c r="D41" s="44">
        <v>0.96</v>
      </c>
      <c r="E41" s="44">
        <v>0.96399999999999997</v>
      </c>
      <c r="F41" s="44">
        <v>0.96799999999999997</v>
      </c>
      <c r="G41" s="44">
        <v>0.97199999999999998</v>
      </c>
      <c r="H41" s="44">
        <v>0.97599999999999998</v>
      </c>
      <c r="I41" s="44">
        <v>0.98</v>
      </c>
      <c r="J41" s="44">
        <v>0.98399999999999999</v>
      </c>
      <c r="K41" s="44">
        <v>0.98799999999999999</v>
      </c>
      <c r="L41" s="44">
        <v>0.99199999999999999</v>
      </c>
      <c r="M41" s="44">
        <v>0.996</v>
      </c>
    </row>
    <row r="42" spans="1:13" x14ac:dyDescent="0.25">
      <c r="A42" s="43">
        <v>65</v>
      </c>
      <c r="B42" s="44">
        <v>1</v>
      </c>
      <c r="C42" s="44"/>
      <c r="D42" s="44"/>
      <c r="E42" s="44"/>
      <c r="F42" s="44"/>
      <c r="G42" s="44"/>
      <c r="H42" s="44"/>
      <c r="I42" s="44"/>
      <c r="J42" s="44"/>
      <c r="K42" s="44"/>
      <c r="L42" s="44"/>
      <c r="M42" s="44"/>
    </row>
  </sheetData>
  <sheetProtection algorithmName="SHA-512" hashValue="PdFpPTVKPI8BwK9/iStyIWismDIZBurWBdHBZE0eavmePOf67gwLxUuRdLpJXNGI8fMKhgQDdSUH/WKP6CNhqQ==" saltValue="Oh7SfHMtyWqsomKRr8cAWg==" spinCount="100000" sheet="1" objects="1" scenarios="1"/>
  <conditionalFormatting sqref="A6:A21">
    <cfRule type="expression" dxfId="911" priority="1" stopIfTrue="1">
      <formula>MOD(ROW(),2)=0</formula>
    </cfRule>
    <cfRule type="expression" dxfId="910" priority="2" stopIfTrue="1">
      <formula>MOD(ROW(),2)&lt;&gt;0</formula>
    </cfRule>
  </conditionalFormatting>
  <conditionalFormatting sqref="B6:M21">
    <cfRule type="expression" dxfId="909" priority="3" stopIfTrue="1">
      <formula>MOD(ROW(),2)=0</formula>
    </cfRule>
    <cfRule type="expression" dxfId="908" priority="4" stopIfTrue="1">
      <formula>MOD(ROW(),2)&lt;&gt;0</formula>
    </cfRule>
  </conditionalFormatting>
  <conditionalFormatting sqref="A26:A42">
    <cfRule type="expression" dxfId="907" priority="5" stopIfTrue="1">
      <formula>MOD(ROW(),2)=0</formula>
    </cfRule>
    <cfRule type="expression" dxfId="906" priority="6" stopIfTrue="1">
      <formula>MOD(ROW(),2)&lt;&gt;0</formula>
    </cfRule>
  </conditionalFormatting>
  <conditionalFormatting sqref="B26:M42">
    <cfRule type="expression" dxfId="905" priority="7" stopIfTrue="1">
      <formula>MOD(ROW(),2)=0</formula>
    </cfRule>
    <cfRule type="expression" dxfId="904" priority="8" stopIfTrue="1">
      <formula>MOD(ROW(),2)&lt;&gt;0</formula>
    </cfRule>
  </conditionalFormatting>
  <pageMargins left="0.7" right="0.7" top="0.75" bottom="0.75" header="0.3" footer="0.3"/>
  <tableParts count="1">
    <tablePart r:id="rId1"/>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53FD3-E674-4FCE-AF5C-2C17DE3F7A9B}">
  <sheetPr codeName="Sheet36"/>
  <dimension ref="A1:Q32"/>
  <sheetViews>
    <sheetView showGridLines="0" workbookViewId="0">
      <selection activeCell="A6" sqref="A6"/>
    </sheetView>
  </sheetViews>
  <sheetFormatPr defaultRowHeight="12.5" x14ac:dyDescent="0.25"/>
  <cols>
    <col min="1" max="1" width="31.54296875" customWidth="1"/>
    <col min="2" max="13" width="22.54296875" customWidth="1"/>
    <col min="16" max="16" width="31.54296875" customWidth="1"/>
    <col min="17" max="17" width="40.7265625" customWidth="1"/>
  </cols>
  <sheetData>
    <row r="1" spans="1:17" s="1" customFormat="1" ht="20" x14ac:dyDescent="0.4">
      <c r="A1" s="2" t="s">
        <v>0</v>
      </c>
    </row>
    <row r="2" spans="1:17" s="1" customFormat="1" ht="15.5" x14ac:dyDescent="0.35">
      <c r="A2" s="30" t="s">
        <v>1</v>
      </c>
      <c r="B2" s="3" t="str">
        <f>wb_title</f>
        <v>NHS_S - Consolidated Factor Spreadsheet</v>
      </c>
    </row>
    <row r="3" spans="1:17" s="1" customFormat="1" ht="15.5" x14ac:dyDescent="0.35">
      <c r="A3" s="30" t="s">
        <v>2</v>
      </c>
      <c r="B3" s="3" t="str">
        <f>TABLE_FACTOR_TYPE_1 &amp; " - x-" &amp; TABLE_SERIES_NUMBER_1</f>
        <v>ERF - x-403</v>
      </c>
    </row>
    <row r="6" spans="1:17" x14ac:dyDescent="0.25">
      <c r="A6" s="40" t="s">
        <v>535</v>
      </c>
      <c r="B6" s="46" t="s">
        <v>536</v>
      </c>
      <c r="C6" s="46"/>
      <c r="D6" s="46"/>
      <c r="E6" s="46"/>
      <c r="F6" s="46"/>
      <c r="G6" s="46"/>
      <c r="H6" s="46"/>
      <c r="I6" s="46"/>
      <c r="J6" s="46"/>
      <c r="K6" s="46"/>
      <c r="L6" s="46"/>
      <c r="M6" s="46"/>
      <c r="P6" s="40" t="s">
        <v>535</v>
      </c>
      <c r="Q6" s="46" t="s">
        <v>536</v>
      </c>
    </row>
    <row r="7" spans="1:17" x14ac:dyDescent="0.25">
      <c r="A7" s="40" t="s">
        <v>537</v>
      </c>
      <c r="B7" s="46" t="s">
        <v>31</v>
      </c>
      <c r="C7" s="46"/>
      <c r="D7" s="46"/>
      <c r="E7" s="46"/>
      <c r="F7" s="46"/>
      <c r="G7" s="46"/>
      <c r="H7" s="46"/>
      <c r="I7" s="46"/>
      <c r="J7" s="46"/>
      <c r="K7" s="46"/>
      <c r="L7" s="46"/>
      <c r="M7" s="46"/>
      <c r="P7" s="40" t="s">
        <v>537</v>
      </c>
      <c r="Q7" s="46" t="s">
        <v>31</v>
      </c>
    </row>
    <row r="8" spans="1:17" x14ac:dyDescent="0.25">
      <c r="A8" s="40" t="s">
        <v>141</v>
      </c>
      <c r="B8" s="46">
        <v>1995</v>
      </c>
      <c r="C8" s="46"/>
      <c r="D8" s="46"/>
      <c r="E8" s="46"/>
      <c r="F8" s="46"/>
      <c r="G8" s="46"/>
      <c r="H8" s="46"/>
      <c r="I8" s="46"/>
      <c r="J8" s="46"/>
      <c r="K8" s="46"/>
      <c r="L8" s="46"/>
      <c r="M8" s="46"/>
      <c r="P8" s="40" t="s">
        <v>141</v>
      </c>
      <c r="Q8" s="46">
        <v>1995</v>
      </c>
    </row>
    <row r="9" spans="1:17" x14ac:dyDescent="0.25">
      <c r="A9" s="40" t="s">
        <v>142</v>
      </c>
      <c r="B9" s="46" t="s">
        <v>251</v>
      </c>
      <c r="C9" s="46"/>
      <c r="D9" s="46"/>
      <c r="E9" s="46"/>
      <c r="F9" s="46"/>
      <c r="G9" s="46"/>
      <c r="H9" s="46"/>
      <c r="I9" s="46"/>
      <c r="J9" s="46"/>
      <c r="K9" s="46"/>
      <c r="L9" s="46"/>
      <c r="M9" s="46"/>
      <c r="P9" s="40" t="s">
        <v>142</v>
      </c>
      <c r="Q9" s="46" t="s">
        <v>251</v>
      </c>
    </row>
    <row r="10" spans="1:17" ht="62.5" x14ac:dyDescent="0.25">
      <c r="A10" s="40" t="s">
        <v>6</v>
      </c>
      <c r="B10" s="46" t="s">
        <v>259</v>
      </c>
      <c r="C10" s="46"/>
      <c r="D10" s="46"/>
      <c r="E10" s="46"/>
      <c r="F10" s="46"/>
      <c r="G10" s="46"/>
      <c r="H10" s="46"/>
      <c r="I10" s="46"/>
      <c r="J10" s="46"/>
      <c r="K10" s="46"/>
      <c r="L10" s="46"/>
      <c r="M10" s="46"/>
      <c r="P10" s="40" t="s">
        <v>6</v>
      </c>
      <c r="Q10" s="46" t="s">
        <v>262</v>
      </c>
    </row>
    <row r="11" spans="1:17" x14ac:dyDescent="0.25">
      <c r="A11" s="40" t="s">
        <v>143</v>
      </c>
      <c r="B11" s="46" t="s">
        <v>201</v>
      </c>
      <c r="C11" s="46"/>
      <c r="D11" s="46"/>
      <c r="E11" s="46"/>
      <c r="F11" s="46"/>
      <c r="G11" s="46"/>
      <c r="H11" s="46"/>
      <c r="I11" s="46"/>
      <c r="J11" s="46"/>
      <c r="K11" s="46"/>
      <c r="L11" s="46"/>
      <c r="M11" s="46"/>
      <c r="P11" s="40" t="s">
        <v>143</v>
      </c>
      <c r="Q11" s="46" t="s">
        <v>201</v>
      </c>
    </row>
    <row r="12" spans="1:17" x14ac:dyDescent="0.25">
      <c r="A12" s="40" t="s">
        <v>144</v>
      </c>
      <c r="B12" s="46" t="s">
        <v>253</v>
      </c>
      <c r="C12" s="46"/>
      <c r="D12" s="46"/>
      <c r="E12" s="46"/>
      <c r="F12" s="46"/>
      <c r="G12" s="46"/>
      <c r="H12" s="46"/>
      <c r="I12" s="46"/>
      <c r="J12" s="46"/>
      <c r="K12" s="46"/>
      <c r="L12" s="46"/>
      <c r="M12" s="46"/>
      <c r="P12" s="40" t="s">
        <v>144</v>
      </c>
      <c r="Q12" s="46" t="s">
        <v>263</v>
      </c>
    </row>
    <row r="13" spans="1:17" x14ac:dyDescent="0.25">
      <c r="A13" s="40" t="s">
        <v>538</v>
      </c>
      <c r="B13" s="46">
        <v>1</v>
      </c>
      <c r="C13" s="46"/>
      <c r="D13" s="46"/>
      <c r="E13" s="46"/>
      <c r="F13" s="46"/>
      <c r="G13" s="46"/>
      <c r="H13" s="46"/>
      <c r="I13" s="46"/>
      <c r="J13" s="46"/>
      <c r="K13" s="46"/>
      <c r="L13" s="46"/>
      <c r="M13" s="46"/>
      <c r="P13" s="40" t="s">
        <v>538</v>
      </c>
      <c r="Q13" s="46">
        <v>1</v>
      </c>
    </row>
    <row r="14" spans="1:17" x14ac:dyDescent="0.25">
      <c r="A14" s="40" t="s">
        <v>146</v>
      </c>
      <c r="B14" s="46">
        <v>403</v>
      </c>
      <c r="C14" s="46"/>
      <c r="D14" s="46"/>
      <c r="E14" s="46"/>
      <c r="F14" s="46"/>
      <c r="G14" s="46"/>
      <c r="H14" s="46"/>
      <c r="I14" s="46"/>
      <c r="J14" s="46"/>
      <c r="K14" s="46"/>
      <c r="L14" s="46"/>
      <c r="M14" s="46"/>
      <c r="P14" s="40" t="s">
        <v>146</v>
      </c>
      <c r="Q14" s="46">
        <v>403</v>
      </c>
    </row>
    <row r="15" spans="1:17" x14ac:dyDescent="0.25">
      <c r="A15" s="40" t="s">
        <v>539</v>
      </c>
      <c r="B15" s="46" t="s">
        <v>260</v>
      </c>
      <c r="C15" s="46"/>
      <c r="D15" s="46"/>
      <c r="E15" s="46"/>
      <c r="F15" s="46"/>
      <c r="G15" s="46"/>
      <c r="H15" s="46"/>
      <c r="I15" s="46"/>
      <c r="J15" s="46"/>
      <c r="K15" s="46"/>
      <c r="L15" s="46"/>
      <c r="M15" s="46"/>
      <c r="P15" s="40" t="s">
        <v>539</v>
      </c>
      <c r="Q15" s="46" t="s">
        <v>264</v>
      </c>
    </row>
    <row r="16" spans="1:17" x14ac:dyDescent="0.25">
      <c r="A16" s="40" t="s">
        <v>148</v>
      </c>
      <c r="B16" s="46" t="s">
        <v>261</v>
      </c>
      <c r="C16" s="46"/>
      <c r="D16" s="46"/>
      <c r="E16" s="46"/>
      <c r="F16" s="46"/>
      <c r="G16" s="46"/>
      <c r="H16" s="46"/>
      <c r="I16" s="46"/>
      <c r="J16" s="46"/>
      <c r="K16" s="46"/>
      <c r="L16" s="46"/>
      <c r="M16" s="46"/>
      <c r="P16" s="40" t="s">
        <v>148</v>
      </c>
      <c r="Q16" s="46" t="s">
        <v>265</v>
      </c>
    </row>
    <row r="17" spans="1:17" x14ac:dyDescent="0.25">
      <c r="A17" s="41" t="s">
        <v>540</v>
      </c>
      <c r="B17" s="46"/>
      <c r="C17" s="46"/>
      <c r="D17" s="46"/>
      <c r="E17" s="46"/>
      <c r="F17" s="46"/>
      <c r="G17" s="46"/>
      <c r="H17" s="46"/>
      <c r="I17" s="46"/>
      <c r="J17" s="46"/>
      <c r="K17" s="46"/>
      <c r="L17" s="46"/>
      <c r="M17" s="46"/>
      <c r="P17" s="41" t="s">
        <v>540</v>
      </c>
      <c r="Q17" s="46"/>
    </row>
    <row r="18" spans="1:17" x14ac:dyDescent="0.25">
      <c r="A18" s="40" t="s">
        <v>150</v>
      </c>
      <c r="B18" s="48">
        <v>45107</v>
      </c>
      <c r="C18" s="48"/>
      <c r="D18" s="48"/>
      <c r="E18" s="48"/>
      <c r="F18" s="48"/>
      <c r="G18" s="48"/>
      <c r="H18" s="48"/>
      <c r="I18" s="48"/>
      <c r="J18" s="48"/>
      <c r="K18" s="48"/>
      <c r="L18" s="48"/>
      <c r="M18" s="48"/>
      <c r="P18" s="40" t="s">
        <v>150</v>
      </c>
      <c r="Q18" s="48">
        <v>45107</v>
      </c>
    </row>
    <row r="19" spans="1:17" x14ac:dyDescent="0.25">
      <c r="A19" s="40" t="s">
        <v>151</v>
      </c>
      <c r="B19" s="48">
        <v>45110</v>
      </c>
      <c r="C19" s="48"/>
      <c r="D19" s="48"/>
      <c r="E19" s="48"/>
      <c r="F19" s="48"/>
      <c r="G19" s="48"/>
      <c r="H19" s="48"/>
      <c r="I19" s="48"/>
      <c r="J19" s="48"/>
      <c r="K19" s="48"/>
      <c r="L19" s="48"/>
      <c r="M19" s="48"/>
      <c r="P19" s="40" t="s">
        <v>151</v>
      </c>
      <c r="Q19" s="48">
        <v>45110</v>
      </c>
    </row>
    <row r="20" spans="1:17" x14ac:dyDescent="0.25">
      <c r="A20" s="40" t="s">
        <v>152</v>
      </c>
      <c r="B20" s="46" t="s">
        <v>160</v>
      </c>
      <c r="C20" s="46"/>
      <c r="D20" s="46"/>
      <c r="E20" s="46"/>
      <c r="F20" s="46"/>
      <c r="G20" s="46"/>
      <c r="H20" s="46"/>
      <c r="I20" s="46"/>
      <c r="J20" s="46"/>
      <c r="K20" s="46"/>
      <c r="L20" s="46"/>
      <c r="M20" s="46"/>
      <c r="P20" s="40" t="s">
        <v>152</v>
      </c>
      <c r="Q20" s="46" t="s">
        <v>160</v>
      </c>
    </row>
    <row r="21" spans="1:17" x14ac:dyDescent="0.25">
      <c r="A21" s="40" t="s">
        <v>541</v>
      </c>
      <c r="B21" s="46" t="s">
        <v>76</v>
      </c>
      <c r="C21" s="46"/>
      <c r="D21" s="46"/>
      <c r="E21" s="46"/>
      <c r="F21" s="46"/>
      <c r="G21" s="46"/>
      <c r="H21" s="46"/>
      <c r="I21" s="46"/>
      <c r="J21" s="46"/>
      <c r="K21" s="46"/>
      <c r="L21" s="46"/>
      <c r="M21" s="46"/>
      <c r="P21" s="40" t="s">
        <v>541</v>
      </c>
      <c r="Q21" s="46" t="s">
        <v>76</v>
      </c>
    </row>
    <row r="23" spans="1:17" x14ac:dyDescent="0.25">
      <c r="A23" s="23" t="str">
        <f>HYPERLINK("#'Factor List'!A1", "Back to Factor List")</f>
        <v>Back to Factor List</v>
      </c>
      <c r="B23" s="23" t="str">
        <f>HYPERLINK("#'Assumptions'!A1", "Assumptions")</f>
        <v>Assumptions</v>
      </c>
    </row>
    <row r="26" spans="1:17" s="55" customFormat="1" ht="13" x14ac:dyDescent="0.25">
      <c r="A26" s="54" t="s">
        <v>581</v>
      </c>
      <c r="B26" s="54">
        <v>0</v>
      </c>
      <c r="C26" s="54">
        <v>1</v>
      </c>
      <c r="D26" s="54">
        <v>2</v>
      </c>
      <c r="E26" s="54">
        <v>3</v>
      </c>
      <c r="F26" s="54">
        <v>4</v>
      </c>
      <c r="G26" s="54">
        <v>5</v>
      </c>
      <c r="H26" s="54">
        <v>6</v>
      </c>
      <c r="I26" s="54">
        <v>7</v>
      </c>
      <c r="J26" s="54">
        <v>8</v>
      </c>
      <c r="K26" s="54">
        <v>9</v>
      </c>
      <c r="L26" s="54">
        <v>10</v>
      </c>
      <c r="M26" s="54">
        <v>11</v>
      </c>
      <c r="P26" s="54" t="s">
        <v>263</v>
      </c>
      <c r="Q26" s="54" t="s">
        <v>582</v>
      </c>
    </row>
    <row r="27" spans="1:17" x14ac:dyDescent="0.25">
      <c r="A27" s="43">
        <v>50</v>
      </c>
      <c r="B27" s="44">
        <v>0.24199999999999999</v>
      </c>
      <c r="C27" s="44">
        <v>0.23799999999999999</v>
      </c>
      <c r="D27" s="44">
        <v>0.23400000000000001</v>
      </c>
      <c r="E27" s="44">
        <v>0.23</v>
      </c>
      <c r="F27" s="44">
        <v>0.22600000000000001</v>
      </c>
      <c r="G27" s="44">
        <v>0.222</v>
      </c>
      <c r="H27" s="44">
        <v>0.218</v>
      </c>
      <c r="I27" s="44">
        <v>0.214</v>
      </c>
      <c r="J27" s="44">
        <v>0.21</v>
      </c>
      <c r="K27" s="44">
        <v>0.20599999999999999</v>
      </c>
      <c r="L27" s="44">
        <v>0.20200000000000001</v>
      </c>
      <c r="M27" s="44">
        <v>0.19800000000000001</v>
      </c>
      <c r="P27" s="43">
        <v>50</v>
      </c>
      <c r="Q27" s="44">
        <v>1.2370000000000001</v>
      </c>
    </row>
    <row r="28" spans="1:17" x14ac:dyDescent="0.25">
      <c r="A28" s="43">
        <v>51</v>
      </c>
      <c r="B28" s="44">
        <v>0.19400000000000001</v>
      </c>
      <c r="C28" s="44">
        <v>0.19</v>
      </c>
      <c r="D28" s="44">
        <v>0.186</v>
      </c>
      <c r="E28" s="44">
        <v>0.182</v>
      </c>
      <c r="F28" s="44">
        <v>0.17799999999999999</v>
      </c>
      <c r="G28" s="44">
        <v>0.17399999999999999</v>
      </c>
      <c r="H28" s="44">
        <v>0.17</v>
      </c>
      <c r="I28" s="44">
        <v>0.16600000000000001</v>
      </c>
      <c r="J28" s="44">
        <v>0.16200000000000001</v>
      </c>
      <c r="K28" s="44">
        <v>0.158</v>
      </c>
      <c r="L28" s="44">
        <v>0.154</v>
      </c>
      <c r="M28" s="44">
        <v>0.15</v>
      </c>
      <c r="P28" s="43">
        <v>51</v>
      </c>
      <c r="Q28" s="44">
        <v>1.2370000000000001</v>
      </c>
    </row>
    <row r="29" spans="1:17" x14ac:dyDescent="0.25">
      <c r="A29" s="43">
        <v>52</v>
      </c>
      <c r="B29" s="44">
        <v>0.14599999999999999</v>
      </c>
      <c r="C29" s="44">
        <v>0.14199999999999999</v>
      </c>
      <c r="D29" s="44">
        <v>0.13800000000000001</v>
      </c>
      <c r="E29" s="44">
        <v>0.13400000000000001</v>
      </c>
      <c r="F29" s="44">
        <v>0.13</v>
      </c>
      <c r="G29" s="44">
        <v>0.126</v>
      </c>
      <c r="H29" s="44">
        <v>0.122</v>
      </c>
      <c r="I29" s="44">
        <v>0.11799999999999999</v>
      </c>
      <c r="J29" s="44">
        <v>0.114</v>
      </c>
      <c r="K29" s="44">
        <v>0.11</v>
      </c>
      <c r="L29" s="44">
        <v>0.106</v>
      </c>
      <c r="M29" s="44">
        <v>0.10199999999999999</v>
      </c>
      <c r="P29" s="43">
        <v>52</v>
      </c>
      <c r="Q29" s="44">
        <v>1.2370000000000001</v>
      </c>
    </row>
    <row r="30" spans="1:17" x14ac:dyDescent="0.25">
      <c r="A30" s="43">
        <v>53</v>
      </c>
      <c r="B30" s="44">
        <v>9.8000000000000004E-2</v>
      </c>
      <c r="C30" s="44">
        <v>9.4E-2</v>
      </c>
      <c r="D30" s="44">
        <v>8.8999999999999996E-2</v>
      </c>
      <c r="E30" s="44">
        <v>8.5000000000000006E-2</v>
      </c>
      <c r="F30" s="44">
        <v>8.1000000000000003E-2</v>
      </c>
      <c r="G30" s="44">
        <v>7.6999999999999999E-2</v>
      </c>
      <c r="H30" s="44">
        <v>7.2999999999999995E-2</v>
      </c>
      <c r="I30" s="44">
        <v>6.9000000000000006E-2</v>
      </c>
      <c r="J30" s="44">
        <v>6.5000000000000002E-2</v>
      </c>
      <c r="K30" s="44">
        <v>6.0999999999999999E-2</v>
      </c>
      <c r="L30" s="44">
        <v>5.7000000000000002E-2</v>
      </c>
      <c r="M30" s="44">
        <v>5.2999999999999999E-2</v>
      </c>
      <c r="P30" s="43">
        <v>53</v>
      </c>
      <c r="Q30" s="44">
        <v>1.2370000000000001</v>
      </c>
    </row>
    <row r="31" spans="1:17" x14ac:dyDescent="0.25">
      <c r="A31" s="43">
        <v>54</v>
      </c>
      <c r="B31" s="44">
        <v>4.9000000000000002E-2</v>
      </c>
      <c r="C31" s="44">
        <v>4.4999999999999998E-2</v>
      </c>
      <c r="D31" s="44">
        <v>4.1000000000000002E-2</v>
      </c>
      <c r="E31" s="44">
        <v>3.6999999999999998E-2</v>
      </c>
      <c r="F31" s="44">
        <v>3.3000000000000002E-2</v>
      </c>
      <c r="G31" s="44">
        <v>2.9000000000000001E-2</v>
      </c>
      <c r="H31" s="44">
        <v>2.4E-2</v>
      </c>
      <c r="I31" s="44">
        <v>0.02</v>
      </c>
      <c r="J31" s="44">
        <v>1.6E-2</v>
      </c>
      <c r="K31" s="44">
        <v>1.2E-2</v>
      </c>
      <c r="L31" s="44">
        <v>8.0000000000000002E-3</v>
      </c>
      <c r="M31" s="44">
        <v>4.0000000000000001E-3</v>
      </c>
      <c r="P31" s="43">
        <v>54</v>
      </c>
      <c r="Q31" s="44">
        <v>1.2370000000000001</v>
      </c>
    </row>
    <row r="32" spans="1:17" x14ac:dyDescent="0.25">
      <c r="A32" s="43">
        <v>55</v>
      </c>
      <c r="B32" s="44">
        <v>0</v>
      </c>
      <c r="C32" s="44"/>
      <c r="D32" s="44"/>
      <c r="E32" s="44"/>
      <c r="F32" s="44"/>
      <c r="G32" s="44"/>
      <c r="H32" s="44"/>
      <c r="I32" s="44"/>
      <c r="J32" s="44"/>
      <c r="K32" s="44"/>
      <c r="L32" s="44"/>
      <c r="M32" s="44"/>
      <c r="P32" s="43">
        <v>55</v>
      </c>
      <c r="Q32" s="44">
        <v>1.2370000000000001</v>
      </c>
    </row>
  </sheetData>
  <sheetProtection algorithmName="SHA-512" hashValue="nZHx1mi8GjC1MOuXAKl2YydCdQoHgcsJ1Aws2+9Wmhv6fJ+4pRhZqrvmgcGKrBFurqFzAuVgIazhwpUF9S4OLQ==" saltValue="5muI0cm10c0IcLyxLG7O3A==" spinCount="100000" sheet="1" objects="1" scenarios="1"/>
  <conditionalFormatting sqref="A6:A21">
    <cfRule type="expression" dxfId="901" priority="5" stopIfTrue="1">
      <formula>MOD(ROW(),2)=0</formula>
    </cfRule>
    <cfRule type="expression" dxfId="900" priority="6" stopIfTrue="1">
      <formula>MOD(ROW(),2)&lt;&gt;0</formula>
    </cfRule>
  </conditionalFormatting>
  <conditionalFormatting sqref="B6:M21">
    <cfRule type="expression" dxfId="899" priority="7" stopIfTrue="1">
      <formula>MOD(ROW(),2)=0</formula>
    </cfRule>
    <cfRule type="expression" dxfId="898" priority="8" stopIfTrue="1">
      <formula>MOD(ROW(),2)&lt;&gt;0</formula>
    </cfRule>
  </conditionalFormatting>
  <conditionalFormatting sqref="A26:A32">
    <cfRule type="expression" dxfId="897" priority="9" stopIfTrue="1">
      <formula>MOD(ROW(),2)=0</formula>
    </cfRule>
    <cfRule type="expression" dxfId="896" priority="10" stopIfTrue="1">
      <formula>MOD(ROW(),2)&lt;&gt;0</formula>
    </cfRule>
  </conditionalFormatting>
  <conditionalFormatting sqref="B26:M32">
    <cfRule type="expression" dxfId="895" priority="11" stopIfTrue="1">
      <formula>MOD(ROW(),2)=0</formula>
    </cfRule>
    <cfRule type="expression" dxfId="894" priority="12" stopIfTrue="1">
      <formula>MOD(ROW(),2)&lt;&gt;0</formula>
    </cfRule>
  </conditionalFormatting>
  <conditionalFormatting sqref="P6:P21">
    <cfRule type="expression" dxfId="893" priority="13" stopIfTrue="1">
      <formula>MOD(ROW(),2)=0</formula>
    </cfRule>
    <cfRule type="expression" dxfId="892" priority="14" stopIfTrue="1">
      <formula>MOD(ROW(),2)&lt;&gt;0</formula>
    </cfRule>
  </conditionalFormatting>
  <conditionalFormatting sqref="Q6:Q21">
    <cfRule type="expression" dxfId="891" priority="15" stopIfTrue="1">
      <formula>MOD(ROW(),2)=0</formula>
    </cfRule>
    <cfRule type="expression" dxfId="890" priority="16" stopIfTrue="1">
      <formula>MOD(ROW(),2)&lt;&gt;0</formula>
    </cfRule>
  </conditionalFormatting>
  <conditionalFormatting sqref="P26:P32">
    <cfRule type="expression" dxfId="889" priority="17" stopIfTrue="1">
      <formula>MOD(ROW(),2)=0</formula>
    </cfRule>
    <cfRule type="expression" dxfId="888" priority="18" stopIfTrue="1">
      <formula>MOD(ROW(),2)&lt;&gt;0</formula>
    </cfRule>
  </conditionalFormatting>
  <conditionalFormatting sqref="Q26:Q32">
    <cfRule type="expression" dxfId="887" priority="19" stopIfTrue="1">
      <formula>MOD(ROW(),2)=0</formula>
    </cfRule>
    <cfRule type="expression" dxfId="886" priority="20" stopIfTrue="1">
      <formula>MOD(ROW(),2)&lt;&gt;0</formula>
    </cfRule>
  </conditionalFormatting>
  <pageMargins left="0.7" right="0.7" top="0.75" bottom="0.75" header="0.3" footer="0.3"/>
  <tableParts count="2">
    <tablePart r:id="rId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6A9E0-9620-4C5C-8D48-4297E16BF5F9}">
  <sheetPr codeName="Sheet37"/>
  <dimension ref="A1:Q32"/>
  <sheetViews>
    <sheetView showGridLines="0" workbookViewId="0">
      <selection activeCell="A6" sqref="A6"/>
    </sheetView>
  </sheetViews>
  <sheetFormatPr defaultRowHeight="12.5" x14ac:dyDescent="0.25"/>
  <cols>
    <col min="1" max="1" width="31.54296875" customWidth="1"/>
    <col min="2" max="13" width="22.54296875" customWidth="1"/>
    <col min="16" max="16" width="31.54296875" customWidth="1"/>
    <col min="17" max="17" width="40.7265625" customWidth="1"/>
  </cols>
  <sheetData>
    <row r="1" spans="1:17" s="1" customFormat="1" ht="20" x14ac:dyDescent="0.4">
      <c r="A1" s="2" t="s">
        <v>0</v>
      </c>
    </row>
    <row r="2" spans="1:17" s="1" customFormat="1" ht="15.5" x14ac:dyDescent="0.35">
      <c r="A2" s="30" t="s">
        <v>1</v>
      </c>
      <c r="B2" s="3" t="str">
        <f>wb_title</f>
        <v>NHS_S - Consolidated Factor Spreadsheet</v>
      </c>
    </row>
    <row r="3" spans="1:17" s="1" customFormat="1" ht="15.5" x14ac:dyDescent="0.35">
      <c r="A3" s="30" t="s">
        <v>2</v>
      </c>
      <c r="B3" s="3" t="str">
        <f>TABLE_FACTOR_TYPE_1 &amp; " - x-" &amp; TABLE_SERIES_NUMBER_1</f>
        <v>ERF - x-404</v>
      </c>
    </row>
    <row r="6" spans="1:17" x14ac:dyDescent="0.25">
      <c r="A6" s="40" t="s">
        <v>535</v>
      </c>
      <c r="B6" s="46" t="s">
        <v>536</v>
      </c>
      <c r="C6" s="46"/>
      <c r="D6" s="46"/>
      <c r="E6" s="46"/>
      <c r="F6" s="46"/>
      <c r="G6" s="46"/>
      <c r="H6" s="46"/>
      <c r="I6" s="46"/>
      <c r="J6" s="46"/>
      <c r="K6" s="46"/>
      <c r="L6" s="46"/>
      <c r="M6" s="46"/>
      <c r="P6" s="40" t="s">
        <v>535</v>
      </c>
      <c r="Q6" s="46" t="s">
        <v>536</v>
      </c>
    </row>
    <row r="7" spans="1:17" x14ac:dyDescent="0.25">
      <c r="A7" s="40" t="s">
        <v>537</v>
      </c>
      <c r="B7" s="46" t="s">
        <v>31</v>
      </c>
      <c r="C7" s="46"/>
      <c r="D7" s="46"/>
      <c r="E7" s="46"/>
      <c r="F7" s="46"/>
      <c r="G7" s="46"/>
      <c r="H7" s="46"/>
      <c r="I7" s="46"/>
      <c r="J7" s="46"/>
      <c r="K7" s="46"/>
      <c r="L7" s="46"/>
      <c r="M7" s="46"/>
      <c r="P7" s="40" t="s">
        <v>537</v>
      </c>
      <c r="Q7" s="46" t="s">
        <v>31</v>
      </c>
    </row>
    <row r="8" spans="1:17" x14ac:dyDescent="0.25">
      <c r="A8" s="40" t="s">
        <v>141</v>
      </c>
      <c r="B8" s="46">
        <v>1995</v>
      </c>
      <c r="C8" s="46"/>
      <c r="D8" s="46"/>
      <c r="E8" s="46"/>
      <c r="F8" s="46"/>
      <c r="G8" s="46"/>
      <c r="H8" s="46"/>
      <c r="I8" s="46"/>
      <c r="J8" s="46"/>
      <c r="K8" s="46"/>
      <c r="L8" s="46"/>
      <c r="M8" s="46"/>
      <c r="P8" s="40" t="s">
        <v>141</v>
      </c>
      <c r="Q8" s="46">
        <v>1995</v>
      </c>
    </row>
    <row r="9" spans="1:17" x14ac:dyDescent="0.25">
      <c r="A9" s="40" t="s">
        <v>142</v>
      </c>
      <c r="B9" s="46" t="s">
        <v>251</v>
      </c>
      <c r="C9" s="46"/>
      <c r="D9" s="46"/>
      <c r="E9" s="46"/>
      <c r="F9" s="46"/>
      <c r="G9" s="46"/>
      <c r="H9" s="46"/>
      <c r="I9" s="46"/>
      <c r="J9" s="46"/>
      <c r="K9" s="46"/>
      <c r="L9" s="46"/>
      <c r="M9" s="46"/>
      <c r="P9" s="40" t="s">
        <v>142</v>
      </c>
      <c r="Q9" s="46" t="s">
        <v>251</v>
      </c>
    </row>
    <row r="10" spans="1:17" ht="62.5" x14ac:dyDescent="0.25">
      <c r="A10" s="40" t="s">
        <v>6</v>
      </c>
      <c r="B10" s="46" t="s">
        <v>266</v>
      </c>
      <c r="C10" s="46"/>
      <c r="D10" s="46"/>
      <c r="E10" s="46"/>
      <c r="F10" s="46"/>
      <c r="G10" s="46"/>
      <c r="H10" s="46"/>
      <c r="I10" s="46"/>
      <c r="J10" s="46"/>
      <c r="K10" s="46"/>
      <c r="L10" s="46"/>
      <c r="M10" s="46"/>
      <c r="P10" s="40" t="s">
        <v>6</v>
      </c>
      <c r="Q10" s="46" t="s">
        <v>269</v>
      </c>
    </row>
    <row r="11" spans="1:17" x14ac:dyDescent="0.25">
      <c r="A11" s="40" t="s">
        <v>143</v>
      </c>
      <c r="B11" s="46" t="s">
        <v>201</v>
      </c>
      <c r="C11" s="46"/>
      <c r="D11" s="46"/>
      <c r="E11" s="46"/>
      <c r="F11" s="46"/>
      <c r="G11" s="46"/>
      <c r="H11" s="46"/>
      <c r="I11" s="46"/>
      <c r="J11" s="46"/>
      <c r="K11" s="46"/>
      <c r="L11" s="46"/>
      <c r="M11" s="46"/>
      <c r="P11" s="40" t="s">
        <v>143</v>
      </c>
      <c r="Q11" s="46" t="s">
        <v>201</v>
      </c>
    </row>
    <row r="12" spans="1:17" x14ac:dyDescent="0.25">
      <c r="A12" s="40" t="s">
        <v>144</v>
      </c>
      <c r="B12" s="46" t="s">
        <v>253</v>
      </c>
      <c r="C12" s="46"/>
      <c r="D12" s="46"/>
      <c r="E12" s="46"/>
      <c r="F12" s="46"/>
      <c r="G12" s="46"/>
      <c r="H12" s="46"/>
      <c r="I12" s="46"/>
      <c r="J12" s="46"/>
      <c r="K12" s="46"/>
      <c r="L12" s="46"/>
      <c r="M12" s="46"/>
      <c r="P12" s="40" t="s">
        <v>144</v>
      </c>
      <c r="Q12" s="46" t="s">
        <v>263</v>
      </c>
    </row>
    <row r="13" spans="1:17" x14ac:dyDescent="0.25">
      <c r="A13" s="40" t="s">
        <v>538</v>
      </c>
      <c r="B13" s="46">
        <v>1</v>
      </c>
      <c r="C13" s="46"/>
      <c r="D13" s="46"/>
      <c r="E13" s="46"/>
      <c r="F13" s="46"/>
      <c r="G13" s="46"/>
      <c r="H13" s="46"/>
      <c r="I13" s="46"/>
      <c r="J13" s="46"/>
      <c r="K13" s="46"/>
      <c r="L13" s="46"/>
      <c r="M13" s="46"/>
      <c r="P13" s="40" t="s">
        <v>538</v>
      </c>
      <c r="Q13" s="46">
        <v>1</v>
      </c>
    </row>
    <row r="14" spans="1:17" x14ac:dyDescent="0.25">
      <c r="A14" s="40" t="s">
        <v>146</v>
      </c>
      <c r="B14" s="46">
        <v>404</v>
      </c>
      <c r="C14" s="46"/>
      <c r="D14" s="46"/>
      <c r="E14" s="46"/>
      <c r="F14" s="46"/>
      <c r="G14" s="46"/>
      <c r="H14" s="46"/>
      <c r="I14" s="46"/>
      <c r="J14" s="46"/>
      <c r="K14" s="46"/>
      <c r="L14" s="46"/>
      <c r="M14" s="46"/>
      <c r="P14" s="40" t="s">
        <v>146</v>
      </c>
      <c r="Q14" s="46">
        <v>404</v>
      </c>
    </row>
    <row r="15" spans="1:17" x14ac:dyDescent="0.25">
      <c r="A15" s="40" t="s">
        <v>539</v>
      </c>
      <c r="B15" s="46" t="s">
        <v>267</v>
      </c>
      <c r="C15" s="46"/>
      <c r="D15" s="46"/>
      <c r="E15" s="46"/>
      <c r="F15" s="46"/>
      <c r="G15" s="46"/>
      <c r="H15" s="46"/>
      <c r="I15" s="46"/>
      <c r="J15" s="46"/>
      <c r="K15" s="46"/>
      <c r="L15" s="46"/>
      <c r="M15" s="46"/>
      <c r="P15" s="40" t="s">
        <v>539</v>
      </c>
      <c r="Q15" s="46" t="s">
        <v>270</v>
      </c>
    </row>
    <row r="16" spans="1:17" x14ac:dyDescent="0.25">
      <c r="A16" s="40" t="s">
        <v>148</v>
      </c>
      <c r="B16" s="46" t="s">
        <v>268</v>
      </c>
      <c r="C16" s="46"/>
      <c r="D16" s="46"/>
      <c r="E16" s="46"/>
      <c r="F16" s="46"/>
      <c r="G16" s="46"/>
      <c r="H16" s="46"/>
      <c r="I16" s="46"/>
      <c r="J16" s="46"/>
      <c r="K16" s="46"/>
      <c r="L16" s="46"/>
      <c r="M16" s="46"/>
      <c r="P16" s="40" t="s">
        <v>148</v>
      </c>
      <c r="Q16" s="46" t="s">
        <v>271</v>
      </c>
    </row>
    <row r="17" spans="1:17" x14ac:dyDescent="0.25">
      <c r="A17" s="41" t="s">
        <v>540</v>
      </c>
      <c r="B17" s="46"/>
      <c r="C17" s="46"/>
      <c r="D17" s="46"/>
      <c r="E17" s="46"/>
      <c r="F17" s="46"/>
      <c r="G17" s="46"/>
      <c r="H17" s="46"/>
      <c r="I17" s="46"/>
      <c r="J17" s="46"/>
      <c r="K17" s="46"/>
      <c r="L17" s="46"/>
      <c r="M17" s="46"/>
      <c r="P17" s="41" t="s">
        <v>540</v>
      </c>
      <c r="Q17" s="46"/>
    </row>
    <row r="18" spans="1:17" x14ac:dyDescent="0.25">
      <c r="A18" s="40" t="s">
        <v>150</v>
      </c>
      <c r="B18" s="48">
        <v>45107</v>
      </c>
      <c r="C18" s="48"/>
      <c r="D18" s="48"/>
      <c r="E18" s="48"/>
      <c r="F18" s="48"/>
      <c r="G18" s="48"/>
      <c r="H18" s="48"/>
      <c r="I18" s="48"/>
      <c r="J18" s="48"/>
      <c r="K18" s="48"/>
      <c r="L18" s="48"/>
      <c r="M18" s="48"/>
      <c r="P18" s="40" t="s">
        <v>150</v>
      </c>
      <c r="Q18" s="48">
        <v>45107</v>
      </c>
    </row>
    <row r="19" spans="1:17" x14ac:dyDescent="0.25">
      <c r="A19" s="40" t="s">
        <v>151</v>
      </c>
      <c r="B19" s="48">
        <v>45110</v>
      </c>
      <c r="C19" s="48"/>
      <c r="D19" s="48"/>
      <c r="E19" s="48"/>
      <c r="F19" s="48"/>
      <c r="G19" s="48"/>
      <c r="H19" s="48"/>
      <c r="I19" s="48"/>
      <c r="J19" s="48"/>
      <c r="K19" s="48"/>
      <c r="L19" s="48"/>
      <c r="M19" s="48"/>
      <c r="P19" s="40" t="s">
        <v>151</v>
      </c>
      <c r="Q19" s="48">
        <v>45110</v>
      </c>
    </row>
    <row r="20" spans="1:17" x14ac:dyDescent="0.25">
      <c r="A20" s="40" t="s">
        <v>152</v>
      </c>
      <c r="B20" s="46" t="s">
        <v>160</v>
      </c>
      <c r="C20" s="46"/>
      <c r="D20" s="46"/>
      <c r="E20" s="46"/>
      <c r="F20" s="46"/>
      <c r="G20" s="46"/>
      <c r="H20" s="46"/>
      <c r="I20" s="46"/>
      <c r="J20" s="46"/>
      <c r="K20" s="46"/>
      <c r="L20" s="46"/>
      <c r="M20" s="46"/>
      <c r="P20" s="40" t="s">
        <v>152</v>
      </c>
      <c r="Q20" s="46" t="s">
        <v>160</v>
      </c>
    </row>
    <row r="21" spans="1:17" x14ac:dyDescent="0.25">
      <c r="A21" s="40" t="s">
        <v>541</v>
      </c>
      <c r="B21" s="46" t="s">
        <v>76</v>
      </c>
      <c r="C21" s="46"/>
      <c r="D21" s="46"/>
      <c r="E21" s="46"/>
      <c r="F21" s="46"/>
      <c r="G21" s="46"/>
      <c r="H21" s="46"/>
      <c r="I21" s="46"/>
      <c r="J21" s="46"/>
      <c r="K21" s="46"/>
      <c r="L21" s="46"/>
      <c r="M21" s="46"/>
      <c r="P21" s="40" t="s">
        <v>541</v>
      </c>
      <c r="Q21" s="46" t="s">
        <v>272</v>
      </c>
    </row>
    <row r="23" spans="1:17" x14ac:dyDescent="0.25">
      <c r="A23" s="23" t="str">
        <f>HYPERLINK("#'Factor List'!A1", "Back to Factor List")</f>
        <v>Back to Factor List</v>
      </c>
      <c r="B23" s="23" t="str">
        <f>HYPERLINK("#'Assumptions'!A1", "Assumptions")</f>
        <v>Assumptions</v>
      </c>
    </row>
    <row r="26" spans="1:17" s="55" customFormat="1" ht="13" x14ac:dyDescent="0.25">
      <c r="A26" s="54" t="s">
        <v>581</v>
      </c>
      <c r="B26" s="54">
        <v>0</v>
      </c>
      <c r="C26" s="54">
        <v>1</v>
      </c>
      <c r="D26" s="54">
        <v>2</v>
      </c>
      <c r="E26" s="54">
        <v>3</v>
      </c>
      <c r="F26" s="54">
        <v>4</v>
      </c>
      <c r="G26" s="54">
        <v>5</v>
      </c>
      <c r="H26" s="54">
        <v>6</v>
      </c>
      <c r="I26" s="54">
        <v>7</v>
      </c>
      <c r="J26" s="54">
        <v>8</v>
      </c>
      <c r="K26" s="54">
        <v>9</v>
      </c>
      <c r="L26" s="54">
        <v>10</v>
      </c>
      <c r="M26" s="54">
        <v>11</v>
      </c>
      <c r="P26" s="54" t="s">
        <v>263</v>
      </c>
      <c r="Q26" s="54" t="s">
        <v>582</v>
      </c>
    </row>
    <row r="27" spans="1:17" x14ac:dyDescent="0.25">
      <c r="A27" s="43">
        <v>50</v>
      </c>
      <c r="B27" s="44">
        <v>0.30199999999999999</v>
      </c>
      <c r="C27" s="44">
        <v>0.29699999999999999</v>
      </c>
      <c r="D27" s="44">
        <v>0.29199999999999998</v>
      </c>
      <c r="E27" s="44">
        <v>0.28699999999999998</v>
      </c>
      <c r="F27" s="44">
        <v>0.28199999999999997</v>
      </c>
      <c r="G27" s="44">
        <v>0.27700000000000002</v>
      </c>
      <c r="H27" s="44">
        <v>0.27200000000000002</v>
      </c>
      <c r="I27" s="44">
        <v>0.26700000000000002</v>
      </c>
      <c r="J27" s="44">
        <v>0.26200000000000001</v>
      </c>
      <c r="K27" s="44">
        <v>0.25700000000000001</v>
      </c>
      <c r="L27" s="44">
        <v>0.252</v>
      </c>
      <c r="M27" s="44">
        <v>0.247</v>
      </c>
      <c r="P27" s="43">
        <v>50</v>
      </c>
      <c r="Q27" s="44">
        <v>1.571</v>
      </c>
    </row>
    <row r="28" spans="1:17" x14ac:dyDescent="0.25">
      <c r="A28" s="43">
        <v>51</v>
      </c>
      <c r="B28" s="44">
        <v>0.24199999999999999</v>
      </c>
      <c r="C28" s="44">
        <v>0.23699999999999999</v>
      </c>
      <c r="D28" s="44">
        <v>0.23200000000000001</v>
      </c>
      <c r="E28" s="44">
        <v>0.22700000000000001</v>
      </c>
      <c r="F28" s="44">
        <v>0.222</v>
      </c>
      <c r="G28" s="44">
        <v>0.217</v>
      </c>
      <c r="H28" s="44">
        <v>0.21199999999999999</v>
      </c>
      <c r="I28" s="44">
        <v>0.20699999999999999</v>
      </c>
      <c r="J28" s="44">
        <v>0.20200000000000001</v>
      </c>
      <c r="K28" s="44">
        <v>0.19700000000000001</v>
      </c>
      <c r="L28" s="44">
        <v>0.192</v>
      </c>
      <c r="M28" s="44">
        <v>0.187</v>
      </c>
      <c r="P28" s="43">
        <v>51</v>
      </c>
      <c r="Q28" s="44">
        <v>1.571</v>
      </c>
    </row>
    <row r="29" spans="1:17" x14ac:dyDescent="0.25">
      <c r="A29" s="43">
        <v>52</v>
      </c>
      <c r="B29" s="44">
        <v>0.182</v>
      </c>
      <c r="C29" s="44">
        <v>0.17699999999999999</v>
      </c>
      <c r="D29" s="44">
        <v>0.17199999999999999</v>
      </c>
      <c r="E29" s="44">
        <v>0.16700000000000001</v>
      </c>
      <c r="F29" s="44">
        <v>0.16200000000000001</v>
      </c>
      <c r="G29" s="44">
        <v>0.157</v>
      </c>
      <c r="H29" s="44">
        <v>0.152</v>
      </c>
      <c r="I29" s="44">
        <v>0.14699999999999999</v>
      </c>
      <c r="J29" s="44">
        <v>0.14199999999999999</v>
      </c>
      <c r="K29" s="44">
        <v>0.13700000000000001</v>
      </c>
      <c r="L29" s="44">
        <v>0.13200000000000001</v>
      </c>
      <c r="M29" s="44">
        <v>0.127</v>
      </c>
      <c r="P29" s="43">
        <v>52</v>
      </c>
      <c r="Q29" s="44">
        <v>1.571</v>
      </c>
    </row>
    <row r="30" spans="1:17" x14ac:dyDescent="0.25">
      <c r="A30" s="43">
        <v>53</v>
      </c>
      <c r="B30" s="44">
        <v>0.122</v>
      </c>
      <c r="C30" s="44">
        <v>0.11700000000000001</v>
      </c>
      <c r="D30" s="44">
        <v>0.112</v>
      </c>
      <c r="E30" s="44">
        <v>0.107</v>
      </c>
      <c r="F30" s="44">
        <v>0.10199999999999999</v>
      </c>
      <c r="G30" s="44">
        <v>9.7000000000000003E-2</v>
      </c>
      <c r="H30" s="44">
        <v>9.1999999999999998E-2</v>
      </c>
      <c r="I30" s="44">
        <v>8.6999999999999994E-2</v>
      </c>
      <c r="J30" s="44">
        <v>8.1000000000000003E-2</v>
      </c>
      <c r="K30" s="44">
        <v>7.5999999999999998E-2</v>
      </c>
      <c r="L30" s="44">
        <v>7.0999999999999994E-2</v>
      </c>
      <c r="M30" s="44">
        <v>6.6000000000000003E-2</v>
      </c>
      <c r="P30" s="43">
        <v>53</v>
      </c>
      <c r="Q30" s="44">
        <v>1.571</v>
      </c>
    </row>
    <row r="31" spans="1:17" x14ac:dyDescent="0.25">
      <c r="A31" s="43">
        <v>54</v>
      </c>
      <c r="B31" s="44">
        <v>6.0999999999999999E-2</v>
      </c>
      <c r="C31" s="44">
        <v>5.6000000000000001E-2</v>
      </c>
      <c r="D31" s="44">
        <v>5.0999999999999997E-2</v>
      </c>
      <c r="E31" s="44">
        <v>4.5999999999999999E-2</v>
      </c>
      <c r="F31" s="44">
        <v>4.1000000000000002E-2</v>
      </c>
      <c r="G31" s="44">
        <v>3.5999999999999997E-2</v>
      </c>
      <c r="H31" s="44">
        <v>3.1E-2</v>
      </c>
      <c r="I31" s="44">
        <v>2.5999999999999999E-2</v>
      </c>
      <c r="J31" s="44">
        <v>0.02</v>
      </c>
      <c r="K31" s="44">
        <v>1.4999999999999999E-2</v>
      </c>
      <c r="L31" s="44">
        <v>0.01</v>
      </c>
      <c r="M31" s="44">
        <v>5.0000000000000001E-3</v>
      </c>
      <c r="P31" s="43">
        <v>54</v>
      </c>
      <c r="Q31" s="44">
        <v>1.571</v>
      </c>
    </row>
    <row r="32" spans="1:17" x14ac:dyDescent="0.25">
      <c r="A32" s="43">
        <v>55</v>
      </c>
      <c r="B32" s="44">
        <v>0</v>
      </c>
      <c r="C32" s="44"/>
      <c r="D32" s="44"/>
      <c r="E32" s="44"/>
      <c r="F32" s="44"/>
      <c r="G32" s="44"/>
      <c r="H32" s="44"/>
      <c r="I32" s="44"/>
      <c r="J32" s="44"/>
      <c r="K32" s="44"/>
      <c r="L32" s="44"/>
      <c r="M32" s="44"/>
      <c r="P32" s="43">
        <v>55</v>
      </c>
      <c r="Q32" s="44">
        <v>1.571</v>
      </c>
    </row>
  </sheetData>
  <sheetProtection algorithmName="SHA-512" hashValue="SbOIq3wz+CmV/v+CtjRERJsjnX+gm0zU8QkruQAdG7r3Dwu+2ZHd9D7qHW8TXYDFJL2Y0jER5f0YU9tu6G/BHw==" saltValue="qOPaBT/GK9+0GqwcmPWWvA==" spinCount="100000" sheet="1" objects="1" scenarios="1"/>
  <conditionalFormatting sqref="A6:A21">
    <cfRule type="expression" dxfId="881" priority="5" stopIfTrue="1">
      <formula>MOD(ROW(),2)=0</formula>
    </cfRule>
    <cfRule type="expression" dxfId="880" priority="6" stopIfTrue="1">
      <formula>MOD(ROW(),2)&lt;&gt;0</formula>
    </cfRule>
  </conditionalFormatting>
  <conditionalFormatting sqref="B6:M21">
    <cfRule type="expression" dxfId="879" priority="7" stopIfTrue="1">
      <formula>MOD(ROW(),2)=0</formula>
    </cfRule>
    <cfRule type="expression" dxfId="878" priority="8" stopIfTrue="1">
      <formula>MOD(ROW(),2)&lt;&gt;0</formula>
    </cfRule>
  </conditionalFormatting>
  <conditionalFormatting sqref="A26:A32">
    <cfRule type="expression" dxfId="877" priority="9" stopIfTrue="1">
      <formula>MOD(ROW(),2)=0</formula>
    </cfRule>
    <cfRule type="expression" dxfId="876" priority="10" stopIfTrue="1">
      <formula>MOD(ROW(),2)&lt;&gt;0</formula>
    </cfRule>
  </conditionalFormatting>
  <conditionalFormatting sqref="B26:M32">
    <cfRule type="expression" dxfId="875" priority="11" stopIfTrue="1">
      <formula>MOD(ROW(),2)=0</formula>
    </cfRule>
    <cfRule type="expression" dxfId="874" priority="12" stopIfTrue="1">
      <formula>MOD(ROW(),2)&lt;&gt;0</formula>
    </cfRule>
  </conditionalFormatting>
  <conditionalFormatting sqref="P6:P21">
    <cfRule type="expression" dxfId="873" priority="13" stopIfTrue="1">
      <formula>MOD(ROW(),2)=0</formula>
    </cfRule>
    <cfRule type="expression" dxfId="872" priority="14" stopIfTrue="1">
      <formula>MOD(ROW(),2)&lt;&gt;0</formula>
    </cfRule>
  </conditionalFormatting>
  <conditionalFormatting sqref="Q6:Q21">
    <cfRule type="expression" dxfId="871" priority="15" stopIfTrue="1">
      <formula>MOD(ROW(),2)=0</formula>
    </cfRule>
    <cfRule type="expression" dxfId="870" priority="16" stopIfTrue="1">
      <formula>MOD(ROW(),2)&lt;&gt;0</formula>
    </cfRule>
  </conditionalFormatting>
  <conditionalFormatting sqref="P26:P32">
    <cfRule type="expression" dxfId="869" priority="17" stopIfTrue="1">
      <formula>MOD(ROW(),2)=0</formula>
    </cfRule>
    <cfRule type="expression" dxfId="868" priority="18" stopIfTrue="1">
      <formula>MOD(ROW(),2)&lt;&gt;0</formula>
    </cfRule>
  </conditionalFormatting>
  <conditionalFormatting sqref="Q26:Q32">
    <cfRule type="expression" dxfId="867" priority="19" stopIfTrue="1">
      <formula>MOD(ROW(),2)=0</formula>
    </cfRule>
    <cfRule type="expression" dxfId="866" priority="20" stopIfTrue="1">
      <formula>MOD(ROW(),2)&lt;&gt;0</formula>
    </cfRule>
  </conditionalFormatting>
  <pageMargins left="0.7" right="0.7" top="0.75" bottom="0.75" header="0.3" footer="0.3"/>
  <tableParts count="2">
    <tablePart r:id="rId1"/>
    <tablePart r:id="rId2"/>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68962-92B0-48CC-AD28-0E5633934DC0}">
  <sheetPr codeName="Sheet38"/>
  <dimension ref="A1:M37"/>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ERF - x-405</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v>1995</v>
      </c>
      <c r="C8" s="46"/>
      <c r="D8" s="46"/>
      <c r="E8" s="46"/>
      <c r="F8" s="46"/>
      <c r="G8" s="46"/>
      <c r="H8" s="46"/>
      <c r="I8" s="46"/>
      <c r="J8" s="46"/>
      <c r="K8" s="46"/>
      <c r="L8" s="46"/>
      <c r="M8" s="46"/>
    </row>
    <row r="9" spans="1:13" x14ac:dyDescent="0.25">
      <c r="A9" s="40" t="s">
        <v>142</v>
      </c>
      <c r="B9" s="46" t="s">
        <v>251</v>
      </c>
      <c r="C9" s="46"/>
      <c r="D9" s="46"/>
      <c r="E9" s="46"/>
      <c r="F9" s="46"/>
      <c r="G9" s="46"/>
      <c r="H9" s="46"/>
      <c r="I9" s="46"/>
      <c r="J9" s="46"/>
      <c r="K9" s="46"/>
      <c r="L9" s="46"/>
      <c r="M9" s="46"/>
    </row>
    <row r="10" spans="1:13" x14ac:dyDescent="0.25">
      <c r="A10" s="40" t="s">
        <v>6</v>
      </c>
      <c r="B10" s="46" t="s">
        <v>273</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253</v>
      </c>
      <c r="C12" s="46"/>
      <c r="D12" s="46"/>
      <c r="E12" s="46"/>
      <c r="F12" s="46"/>
      <c r="G12" s="46"/>
      <c r="H12" s="46"/>
      <c r="I12" s="46"/>
      <c r="J12" s="46"/>
      <c r="K12" s="46"/>
      <c r="L12" s="46"/>
      <c r="M12" s="46"/>
    </row>
    <row r="13" spans="1:13" x14ac:dyDescent="0.25">
      <c r="A13" s="40" t="s">
        <v>538</v>
      </c>
      <c r="B13" s="46">
        <v>1</v>
      </c>
      <c r="C13" s="46"/>
      <c r="D13" s="46"/>
      <c r="E13" s="46"/>
      <c r="F13" s="46"/>
      <c r="G13" s="46"/>
      <c r="H13" s="46"/>
      <c r="I13" s="46"/>
      <c r="J13" s="46"/>
      <c r="K13" s="46"/>
      <c r="L13" s="46"/>
      <c r="M13" s="46"/>
    </row>
    <row r="14" spans="1:13" x14ac:dyDescent="0.25">
      <c r="A14" s="40" t="s">
        <v>146</v>
      </c>
      <c r="B14" s="46">
        <v>405</v>
      </c>
      <c r="C14" s="46"/>
      <c r="D14" s="46"/>
      <c r="E14" s="46"/>
      <c r="F14" s="46"/>
      <c r="G14" s="46"/>
      <c r="H14" s="46"/>
      <c r="I14" s="46"/>
      <c r="J14" s="46"/>
      <c r="K14" s="46"/>
      <c r="L14" s="46"/>
      <c r="M14" s="46"/>
    </row>
    <row r="15" spans="1:13" x14ac:dyDescent="0.25">
      <c r="A15" s="40" t="s">
        <v>539</v>
      </c>
      <c r="B15" s="46" t="s">
        <v>274</v>
      </c>
      <c r="C15" s="46"/>
      <c r="D15" s="46"/>
      <c r="E15" s="46"/>
      <c r="F15" s="46"/>
      <c r="G15" s="46"/>
      <c r="H15" s="46"/>
      <c r="I15" s="46"/>
      <c r="J15" s="46"/>
      <c r="K15" s="46"/>
      <c r="L15" s="46"/>
      <c r="M15" s="46"/>
    </row>
    <row r="16" spans="1:13" x14ac:dyDescent="0.25">
      <c r="A16" s="40" t="s">
        <v>148</v>
      </c>
      <c r="B16" s="46" t="s">
        <v>275</v>
      </c>
      <c r="C16" s="46"/>
      <c r="D16" s="46"/>
      <c r="E16" s="46"/>
      <c r="F16" s="46"/>
      <c r="G16" s="46"/>
      <c r="H16" s="46"/>
      <c r="I16" s="46"/>
      <c r="J16" s="46"/>
      <c r="K16" s="46"/>
      <c r="L16" s="46"/>
      <c r="M16" s="46"/>
    </row>
    <row r="17" spans="1:13" x14ac:dyDescent="0.25">
      <c r="A17" s="41" t="s">
        <v>540</v>
      </c>
      <c r="B17" s="46"/>
      <c r="C17" s="46"/>
      <c r="D17" s="46"/>
      <c r="E17" s="46"/>
      <c r="F17" s="46"/>
      <c r="G17" s="46"/>
      <c r="H17" s="46"/>
      <c r="I17" s="46"/>
      <c r="J17" s="46"/>
      <c r="K17" s="46"/>
      <c r="L17" s="46"/>
      <c r="M17" s="46"/>
    </row>
    <row r="18" spans="1:13" x14ac:dyDescent="0.25">
      <c r="A18" s="40" t="s">
        <v>150</v>
      </c>
      <c r="B18" s="48">
        <v>45107</v>
      </c>
      <c r="C18" s="48"/>
      <c r="D18" s="48"/>
      <c r="E18" s="48"/>
      <c r="F18" s="48"/>
      <c r="G18" s="48"/>
      <c r="H18" s="48"/>
      <c r="I18" s="48"/>
      <c r="J18" s="48"/>
      <c r="K18" s="48"/>
      <c r="L18" s="48"/>
      <c r="M18" s="48"/>
    </row>
    <row r="19" spans="1:13" x14ac:dyDescent="0.25">
      <c r="A19" s="40" t="s">
        <v>151</v>
      </c>
      <c r="B19" s="48">
        <v>45110</v>
      </c>
      <c r="C19" s="48"/>
      <c r="D19" s="48"/>
      <c r="E19" s="48"/>
      <c r="F19" s="48"/>
      <c r="G19" s="48"/>
      <c r="H19" s="48"/>
      <c r="I19" s="48"/>
      <c r="J19" s="48"/>
      <c r="K19" s="48"/>
      <c r="L19" s="48"/>
      <c r="M19" s="48"/>
    </row>
    <row r="20" spans="1:13" x14ac:dyDescent="0.25">
      <c r="A20" s="40" t="s">
        <v>152</v>
      </c>
      <c r="B20" s="46" t="s">
        <v>160</v>
      </c>
      <c r="C20" s="46"/>
      <c r="D20" s="46"/>
      <c r="E20" s="46"/>
      <c r="F20" s="46"/>
      <c r="G20" s="46"/>
      <c r="H20" s="46"/>
      <c r="I20" s="46"/>
      <c r="J20" s="46"/>
      <c r="K20" s="46"/>
      <c r="L20" s="46"/>
      <c r="M20" s="46"/>
    </row>
    <row r="21" spans="1:13" x14ac:dyDescent="0.25">
      <c r="A21" s="40" t="s">
        <v>541</v>
      </c>
      <c r="B21" s="46" t="s">
        <v>76</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5" customFormat="1" ht="13" x14ac:dyDescent="0.25">
      <c r="A26" s="54" t="s">
        <v>581</v>
      </c>
      <c r="B26" s="54">
        <v>0</v>
      </c>
      <c r="C26" s="54">
        <v>1</v>
      </c>
      <c r="D26" s="54">
        <v>2</v>
      </c>
      <c r="E26" s="54">
        <v>3</v>
      </c>
      <c r="F26" s="54">
        <v>4</v>
      </c>
      <c r="G26" s="54">
        <v>5</v>
      </c>
      <c r="H26" s="54">
        <v>6</v>
      </c>
      <c r="I26" s="54">
        <v>7</v>
      </c>
      <c r="J26" s="54">
        <v>8</v>
      </c>
      <c r="K26" s="54">
        <v>9</v>
      </c>
      <c r="L26" s="54">
        <v>10</v>
      </c>
      <c r="M26" s="54">
        <v>11</v>
      </c>
    </row>
    <row r="27" spans="1:13" x14ac:dyDescent="0.25">
      <c r="A27" s="43">
        <v>50</v>
      </c>
      <c r="B27" s="44">
        <v>0.72599999999999998</v>
      </c>
      <c r="C27" s="44">
        <v>0.72799999999999998</v>
      </c>
      <c r="D27" s="44">
        <v>0.73</v>
      </c>
      <c r="E27" s="44">
        <v>0.73199999999999998</v>
      </c>
      <c r="F27" s="44">
        <v>0.73399999999999999</v>
      </c>
      <c r="G27" s="44">
        <v>0.73599999999999999</v>
      </c>
      <c r="H27" s="44">
        <v>0.73799999999999999</v>
      </c>
      <c r="I27" s="44">
        <v>0.74</v>
      </c>
      <c r="J27" s="44">
        <v>0.74199999999999999</v>
      </c>
      <c r="K27" s="44">
        <v>0.74399999999999999</v>
      </c>
      <c r="L27" s="44">
        <v>0.746</v>
      </c>
      <c r="M27" s="44">
        <v>0.748</v>
      </c>
    </row>
    <row r="28" spans="1:13" x14ac:dyDescent="0.25">
      <c r="A28" s="43">
        <v>51</v>
      </c>
      <c r="B28" s="44">
        <v>0.75</v>
      </c>
      <c r="C28" s="44">
        <v>0.752</v>
      </c>
      <c r="D28" s="44">
        <v>0.754</v>
      </c>
      <c r="E28" s="44">
        <v>0.75600000000000001</v>
      </c>
      <c r="F28" s="44">
        <v>0.75800000000000001</v>
      </c>
      <c r="G28" s="44">
        <v>0.76</v>
      </c>
      <c r="H28" s="44">
        <v>0.76200000000000001</v>
      </c>
      <c r="I28" s="44">
        <v>0.76500000000000001</v>
      </c>
      <c r="J28" s="44">
        <v>0.76700000000000002</v>
      </c>
      <c r="K28" s="44">
        <v>0.76900000000000002</v>
      </c>
      <c r="L28" s="44">
        <v>0.77100000000000002</v>
      </c>
      <c r="M28" s="44">
        <v>0.77300000000000002</v>
      </c>
    </row>
    <row r="29" spans="1:13" x14ac:dyDescent="0.25">
      <c r="A29" s="43">
        <v>52</v>
      </c>
      <c r="B29" s="44">
        <v>0.77500000000000002</v>
      </c>
      <c r="C29" s="44">
        <v>0.77700000000000002</v>
      </c>
      <c r="D29" s="44">
        <v>0.78</v>
      </c>
      <c r="E29" s="44">
        <v>0.78200000000000003</v>
      </c>
      <c r="F29" s="44">
        <v>0.78400000000000003</v>
      </c>
      <c r="G29" s="44">
        <v>0.78600000000000003</v>
      </c>
      <c r="H29" s="44">
        <v>0.78900000000000003</v>
      </c>
      <c r="I29" s="44">
        <v>0.79100000000000004</v>
      </c>
      <c r="J29" s="44">
        <v>0.79300000000000004</v>
      </c>
      <c r="K29" s="44">
        <v>0.79600000000000004</v>
      </c>
      <c r="L29" s="44">
        <v>0.79800000000000004</v>
      </c>
      <c r="M29" s="44">
        <v>0.8</v>
      </c>
    </row>
    <row r="30" spans="1:13" x14ac:dyDescent="0.25">
      <c r="A30" s="43">
        <v>53</v>
      </c>
      <c r="B30" s="44">
        <v>0.80200000000000005</v>
      </c>
      <c r="C30" s="44">
        <v>0.80500000000000005</v>
      </c>
      <c r="D30" s="44">
        <v>0.80700000000000005</v>
      </c>
      <c r="E30" s="44">
        <v>0.81</v>
      </c>
      <c r="F30" s="44">
        <v>0.81200000000000006</v>
      </c>
      <c r="G30" s="44">
        <v>0.81499999999999995</v>
      </c>
      <c r="H30" s="44">
        <v>0.81699999999999995</v>
      </c>
      <c r="I30" s="44">
        <v>0.82</v>
      </c>
      <c r="J30" s="44">
        <v>0.82199999999999995</v>
      </c>
      <c r="K30" s="44">
        <v>0.82499999999999996</v>
      </c>
      <c r="L30" s="44">
        <v>0.82699999999999996</v>
      </c>
      <c r="M30" s="44">
        <v>0.83</v>
      </c>
    </row>
    <row r="31" spans="1:13" x14ac:dyDescent="0.25">
      <c r="A31" s="43">
        <v>54</v>
      </c>
      <c r="B31" s="44">
        <v>0.83199999999999996</v>
      </c>
      <c r="C31" s="44">
        <v>0.83399999999999996</v>
      </c>
      <c r="D31" s="44">
        <v>0.83599999999999997</v>
      </c>
      <c r="E31" s="44">
        <v>0.83799999999999997</v>
      </c>
      <c r="F31" s="44">
        <v>0.84</v>
      </c>
      <c r="G31" s="44">
        <v>0.84199999999999997</v>
      </c>
      <c r="H31" s="44">
        <v>0.84399999999999997</v>
      </c>
      <c r="I31" s="44">
        <v>0.84499999999999997</v>
      </c>
      <c r="J31" s="44">
        <v>0.84699999999999998</v>
      </c>
      <c r="K31" s="44">
        <v>0.84899999999999998</v>
      </c>
      <c r="L31" s="44">
        <v>0.85099999999999998</v>
      </c>
      <c r="M31" s="44">
        <v>0.85299999999999998</v>
      </c>
    </row>
    <row r="32" spans="1:13" x14ac:dyDescent="0.25">
      <c r="A32" s="43">
        <v>55</v>
      </c>
      <c r="B32" s="44">
        <v>0.85499999999999998</v>
      </c>
      <c r="C32" s="44">
        <v>0.85699999999999998</v>
      </c>
      <c r="D32" s="44">
        <v>0.85899999999999999</v>
      </c>
      <c r="E32" s="44">
        <v>0.86099999999999999</v>
      </c>
      <c r="F32" s="44">
        <v>0.86399999999999999</v>
      </c>
      <c r="G32" s="44">
        <v>0.86599999999999999</v>
      </c>
      <c r="H32" s="44">
        <v>0.86799999999999999</v>
      </c>
      <c r="I32" s="44">
        <v>0.87</v>
      </c>
      <c r="J32" s="44">
        <v>0.872</v>
      </c>
      <c r="K32" s="44">
        <v>0.874</v>
      </c>
      <c r="L32" s="44">
        <v>0.876</v>
      </c>
      <c r="M32" s="44">
        <v>0.878</v>
      </c>
    </row>
    <row r="33" spans="1:13" x14ac:dyDescent="0.25">
      <c r="A33" s="43">
        <v>56</v>
      </c>
      <c r="B33" s="44">
        <v>0.88100000000000001</v>
      </c>
      <c r="C33" s="44">
        <v>0.88300000000000001</v>
      </c>
      <c r="D33" s="44">
        <v>0.88500000000000001</v>
      </c>
      <c r="E33" s="44">
        <v>0.88700000000000001</v>
      </c>
      <c r="F33" s="44">
        <v>0.88900000000000001</v>
      </c>
      <c r="G33" s="44">
        <v>0.89200000000000002</v>
      </c>
      <c r="H33" s="44">
        <v>0.89400000000000002</v>
      </c>
      <c r="I33" s="44">
        <v>0.89600000000000002</v>
      </c>
      <c r="J33" s="44">
        <v>0.89800000000000002</v>
      </c>
      <c r="K33" s="44">
        <v>0.90100000000000002</v>
      </c>
      <c r="L33" s="44">
        <v>0.90300000000000002</v>
      </c>
      <c r="M33" s="44">
        <v>0.90500000000000003</v>
      </c>
    </row>
    <row r="34" spans="1:13" x14ac:dyDescent="0.25">
      <c r="A34" s="43">
        <v>57</v>
      </c>
      <c r="B34" s="44">
        <v>0.90700000000000003</v>
      </c>
      <c r="C34" s="44">
        <v>0.91</v>
      </c>
      <c r="D34" s="44">
        <v>0.91200000000000003</v>
      </c>
      <c r="E34" s="44">
        <v>0.91500000000000004</v>
      </c>
      <c r="F34" s="44">
        <v>0.91700000000000004</v>
      </c>
      <c r="G34" s="44">
        <v>0.91900000000000004</v>
      </c>
      <c r="H34" s="44">
        <v>0.92200000000000004</v>
      </c>
      <c r="I34" s="44">
        <v>0.92400000000000004</v>
      </c>
      <c r="J34" s="44">
        <v>0.92700000000000005</v>
      </c>
      <c r="K34" s="44">
        <v>0.92900000000000005</v>
      </c>
      <c r="L34" s="44">
        <v>0.93100000000000005</v>
      </c>
      <c r="M34" s="44">
        <v>0.93400000000000005</v>
      </c>
    </row>
    <row r="35" spans="1:13" x14ac:dyDescent="0.25">
      <c r="A35" s="43">
        <v>58</v>
      </c>
      <c r="B35" s="44">
        <v>0.93600000000000005</v>
      </c>
      <c r="C35" s="44">
        <v>0.93899999999999995</v>
      </c>
      <c r="D35" s="44">
        <v>0.94099999999999995</v>
      </c>
      <c r="E35" s="44">
        <v>0.94399999999999995</v>
      </c>
      <c r="F35" s="44">
        <v>0.94699999999999995</v>
      </c>
      <c r="G35" s="44">
        <v>0.94899999999999995</v>
      </c>
      <c r="H35" s="44">
        <v>0.95199999999999996</v>
      </c>
      <c r="I35" s="44">
        <v>0.95399999999999996</v>
      </c>
      <c r="J35" s="44">
        <v>0.95699999999999996</v>
      </c>
      <c r="K35" s="44">
        <v>0.95899999999999996</v>
      </c>
      <c r="L35" s="44">
        <v>0.96199999999999997</v>
      </c>
      <c r="M35" s="44">
        <v>0.96499999999999997</v>
      </c>
    </row>
    <row r="36" spans="1:13" x14ac:dyDescent="0.25">
      <c r="A36" s="43">
        <v>59</v>
      </c>
      <c r="B36" s="44">
        <v>0.96699999999999997</v>
      </c>
      <c r="C36" s="44">
        <v>0.97</v>
      </c>
      <c r="D36" s="44">
        <v>0.97299999999999998</v>
      </c>
      <c r="E36" s="44">
        <v>0.97499999999999998</v>
      </c>
      <c r="F36" s="44">
        <v>0.97799999999999998</v>
      </c>
      <c r="G36" s="44">
        <v>0.98099999999999998</v>
      </c>
      <c r="H36" s="44">
        <v>0.98399999999999999</v>
      </c>
      <c r="I36" s="44">
        <v>0.98599999999999999</v>
      </c>
      <c r="J36" s="44">
        <v>0.98899999999999999</v>
      </c>
      <c r="K36" s="44">
        <v>0.99199999999999999</v>
      </c>
      <c r="L36" s="44">
        <v>0.995</v>
      </c>
      <c r="M36" s="44">
        <v>0.997</v>
      </c>
    </row>
    <row r="37" spans="1:13" x14ac:dyDescent="0.25">
      <c r="A37" s="43">
        <v>60</v>
      </c>
      <c r="B37" s="44">
        <v>1</v>
      </c>
      <c r="C37" s="44"/>
      <c r="D37" s="44"/>
      <c r="E37" s="44"/>
      <c r="F37" s="44"/>
      <c r="G37" s="44"/>
      <c r="H37" s="44"/>
      <c r="I37" s="44"/>
      <c r="J37" s="44"/>
      <c r="K37" s="44"/>
      <c r="L37" s="44"/>
      <c r="M37" s="44"/>
    </row>
  </sheetData>
  <sheetProtection algorithmName="SHA-512" hashValue="l3fkaC2tRyJVn88Ec7LI8E5ilfMYoq8hri88I9d/kQphfY8sJN9s9JmONs2Ze7+oeafR/dodBZ92XxByuvcDog==" saltValue="ZxktFa+lWz13BKJRZ853Pw==" spinCount="100000" sheet="1" objects="1" scenarios="1"/>
  <conditionalFormatting sqref="A6:A21">
    <cfRule type="expression" dxfId="861" priority="1" stopIfTrue="1">
      <formula>MOD(ROW(),2)=0</formula>
    </cfRule>
    <cfRule type="expression" dxfId="860" priority="2" stopIfTrue="1">
      <formula>MOD(ROW(),2)&lt;&gt;0</formula>
    </cfRule>
  </conditionalFormatting>
  <conditionalFormatting sqref="B6:M21">
    <cfRule type="expression" dxfId="859" priority="3" stopIfTrue="1">
      <formula>MOD(ROW(),2)=0</formula>
    </cfRule>
    <cfRule type="expression" dxfId="858" priority="4" stopIfTrue="1">
      <formula>MOD(ROW(),2)&lt;&gt;0</formula>
    </cfRule>
  </conditionalFormatting>
  <conditionalFormatting sqref="A26:A37">
    <cfRule type="expression" dxfId="857" priority="5" stopIfTrue="1">
      <formula>MOD(ROW(),2)=0</formula>
    </cfRule>
    <cfRule type="expression" dxfId="856" priority="6" stopIfTrue="1">
      <formula>MOD(ROW(),2)&lt;&gt;0</formula>
    </cfRule>
  </conditionalFormatting>
  <conditionalFormatting sqref="B26:M37">
    <cfRule type="expression" dxfId="855" priority="7" stopIfTrue="1">
      <formula>MOD(ROW(),2)=0</formula>
    </cfRule>
    <cfRule type="expression" dxfId="854" priority="8" stopIfTrue="1">
      <formula>MOD(ROW(),2)&lt;&gt;0</formula>
    </cfRule>
  </conditionalFormatting>
  <pageMargins left="0.7" right="0.7" top="0.75" bottom="0.75" header="0.3" footer="0.3"/>
  <tableParts count="1">
    <tablePart r:id="rId1"/>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15ACB-7A81-495F-87E2-9A4D17EF23F2}">
  <sheetPr codeName="Sheet39"/>
  <dimension ref="A1:M42"/>
  <sheetViews>
    <sheetView showGridLines="0" topLeftCell="A3"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ERF - x-406</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t="s">
        <v>227</v>
      </c>
      <c r="C8" s="46"/>
      <c r="D8" s="46"/>
      <c r="E8" s="46"/>
      <c r="F8" s="46"/>
      <c r="G8" s="46"/>
      <c r="H8" s="46"/>
      <c r="I8" s="46"/>
      <c r="J8" s="46"/>
      <c r="K8" s="46"/>
      <c r="L8" s="46"/>
      <c r="M8" s="46"/>
    </row>
    <row r="9" spans="1:13" x14ac:dyDescent="0.25">
      <c r="A9" s="40" t="s">
        <v>142</v>
      </c>
      <c r="B9" s="46" t="s">
        <v>251</v>
      </c>
      <c r="C9" s="46"/>
      <c r="D9" s="46"/>
      <c r="E9" s="46"/>
      <c r="F9" s="46"/>
      <c r="G9" s="46"/>
      <c r="H9" s="46"/>
      <c r="I9" s="46"/>
      <c r="J9" s="46"/>
      <c r="K9" s="46"/>
      <c r="L9" s="46"/>
      <c r="M9" s="46"/>
    </row>
    <row r="10" spans="1:13" x14ac:dyDescent="0.25">
      <c r="A10" s="40" t="s">
        <v>6</v>
      </c>
      <c r="B10" s="46" t="s">
        <v>276</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253</v>
      </c>
      <c r="C12" s="46"/>
      <c r="D12" s="46"/>
      <c r="E12" s="46"/>
      <c r="F12" s="46"/>
      <c r="G12" s="46"/>
      <c r="H12" s="46"/>
      <c r="I12" s="46"/>
      <c r="J12" s="46"/>
      <c r="K12" s="46"/>
      <c r="L12" s="46"/>
      <c r="M12" s="46"/>
    </row>
    <row r="13" spans="1:13" x14ac:dyDescent="0.25">
      <c r="A13" s="40" t="s">
        <v>538</v>
      </c>
      <c r="B13" s="46">
        <v>1</v>
      </c>
      <c r="C13" s="46"/>
      <c r="D13" s="46"/>
      <c r="E13" s="46"/>
      <c r="F13" s="46"/>
      <c r="G13" s="46"/>
      <c r="H13" s="46"/>
      <c r="I13" s="46"/>
      <c r="J13" s="46"/>
      <c r="K13" s="46"/>
      <c r="L13" s="46"/>
      <c r="M13" s="46"/>
    </row>
    <row r="14" spans="1:13" x14ac:dyDescent="0.25">
      <c r="A14" s="40" t="s">
        <v>146</v>
      </c>
      <c r="B14" s="46">
        <v>406</v>
      </c>
      <c r="C14" s="46"/>
      <c r="D14" s="46"/>
      <c r="E14" s="46"/>
      <c r="F14" s="46"/>
      <c r="G14" s="46"/>
      <c r="H14" s="46"/>
      <c r="I14" s="46"/>
      <c r="J14" s="46"/>
      <c r="K14" s="46"/>
      <c r="L14" s="46"/>
      <c r="M14" s="46"/>
    </row>
    <row r="15" spans="1:13" x14ac:dyDescent="0.25">
      <c r="A15" s="40" t="s">
        <v>539</v>
      </c>
      <c r="B15" s="46" t="s">
        <v>277</v>
      </c>
      <c r="C15" s="46"/>
      <c r="D15" s="46"/>
      <c r="E15" s="46"/>
      <c r="F15" s="46"/>
      <c r="G15" s="46"/>
      <c r="H15" s="46"/>
      <c r="I15" s="46"/>
      <c r="J15" s="46"/>
      <c r="K15" s="46"/>
      <c r="L15" s="46"/>
      <c r="M15" s="46"/>
    </row>
    <row r="16" spans="1:13" x14ac:dyDescent="0.25">
      <c r="A16" s="40" t="s">
        <v>148</v>
      </c>
      <c r="B16" s="46" t="s">
        <v>278</v>
      </c>
      <c r="C16" s="46"/>
      <c r="D16" s="46"/>
      <c r="E16" s="46"/>
      <c r="F16" s="46"/>
      <c r="G16" s="46"/>
      <c r="H16" s="46"/>
      <c r="I16" s="46"/>
      <c r="J16" s="46"/>
      <c r="K16" s="46"/>
      <c r="L16" s="46"/>
      <c r="M16" s="46"/>
    </row>
    <row r="17" spans="1:13" x14ac:dyDescent="0.25">
      <c r="A17" s="41" t="s">
        <v>540</v>
      </c>
      <c r="B17" s="46"/>
      <c r="C17" s="46"/>
      <c r="D17" s="46"/>
      <c r="E17" s="46"/>
      <c r="F17" s="46"/>
      <c r="G17" s="46"/>
      <c r="H17" s="46"/>
      <c r="I17" s="46"/>
      <c r="J17" s="46"/>
      <c r="K17" s="46"/>
      <c r="L17" s="46"/>
      <c r="M17" s="46"/>
    </row>
    <row r="18" spans="1:13" x14ac:dyDescent="0.25">
      <c r="A18" s="40" t="s">
        <v>150</v>
      </c>
      <c r="B18" s="48">
        <v>45107</v>
      </c>
      <c r="C18" s="48"/>
      <c r="D18" s="48"/>
      <c r="E18" s="48"/>
      <c r="F18" s="48"/>
      <c r="G18" s="48"/>
      <c r="H18" s="48"/>
      <c r="I18" s="48"/>
      <c r="J18" s="48"/>
      <c r="K18" s="48"/>
      <c r="L18" s="48"/>
      <c r="M18" s="48"/>
    </row>
    <row r="19" spans="1:13" x14ac:dyDescent="0.25">
      <c r="A19" s="40" t="s">
        <v>151</v>
      </c>
      <c r="B19" s="48">
        <v>45110</v>
      </c>
      <c r="C19" s="48"/>
      <c r="D19" s="48"/>
      <c r="E19" s="48"/>
      <c r="F19" s="48"/>
      <c r="G19" s="48"/>
      <c r="H19" s="48"/>
      <c r="I19" s="48"/>
      <c r="J19" s="48"/>
      <c r="K19" s="48"/>
      <c r="L19" s="48"/>
      <c r="M19" s="48"/>
    </row>
    <row r="20" spans="1:13" x14ac:dyDescent="0.25">
      <c r="A20" s="40" t="s">
        <v>152</v>
      </c>
      <c r="B20" s="46" t="s">
        <v>160</v>
      </c>
      <c r="C20" s="46"/>
      <c r="D20" s="46"/>
      <c r="E20" s="46"/>
      <c r="F20" s="46"/>
      <c r="G20" s="46"/>
      <c r="H20" s="46"/>
      <c r="I20" s="46"/>
      <c r="J20" s="46"/>
      <c r="K20" s="46"/>
      <c r="L20" s="46"/>
      <c r="M20" s="46"/>
    </row>
    <row r="21" spans="1:13" x14ac:dyDescent="0.25">
      <c r="A21" s="40" t="s">
        <v>541</v>
      </c>
      <c r="B21" s="46" t="s">
        <v>76</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5" customFormat="1" ht="13" x14ac:dyDescent="0.25">
      <c r="A26" s="54" t="s">
        <v>581</v>
      </c>
      <c r="B26" s="54">
        <v>0</v>
      </c>
      <c r="C26" s="54">
        <v>1</v>
      </c>
      <c r="D26" s="54">
        <v>2</v>
      </c>
      <c r="E26" s="54">
        <v>3</v>
      </c>
      <c r="F26" s="54">
        <v>4</v>
      </c>
      <c r="G26" s="54">
        <v>5</v>
      </c>
      <c r="H26" s="54">
        <v>6</v>
      </c>
      <c r="I26" s="54">
        <v>7</v>
      </c>
      <c r="J26" s="54">
        <v>8</v>
      </c>
      <c r="K26" s="54">
        <v>9</v>
      </c>
      <c r="L26" s="54">
        <v>10</v>
      </c>
      <c r="M26" s="54">
        <v>11</v>
      </c>
    </row>
    <row r="27" spans="1:13" x14ac:dyDescent="0.25">
      <c r="A27" s="43">
        <v>50</v>
      </c>
      <c r="B27" s="44">
        <v>0.57599999999999996</v>
      </c>
      <c r="C27" s="44">
        <v>0.57799999999999996</v>
      </c>
      <c r="D27" s="44">
        <v>0.57899999999999996</v>
      </c>
      <c r="E27" s="44">
        <v>0.58099999999999996</v>
      </c>
      <c r="F27" s="44">
        <v>0.58199999999999996</v>
      </c>
      <c r="G27" s="44">
        <v>0.58399999999999996</v>
      </c>
      <c r="H27" s="44">
        <v>0.58499999999999996</v>
      </c>
      <c r="I27" s="44">
        <v>0.58699999999999997</v>
      </c>
      <c r="J27" s="44">
        <v>0.58799999999999997</v>
      </c>
      <c r="K27" s="44">
        <v>0.59</v>
      </c>
      <c r="L27" s="44">
        <v>0.59099999999999997</v>
      </c>
      <c r="M27" s="44">
        <v>0.59299999999999997</v>
      </c>
    </row>
    <row r="28" spans="1:13" x14ac:dyDescent="0.25">
      <c r="A28" s="43">
        <v>51</v>
      </c>
      <c r="B28" s="44">
        <v>0.59399999999999997</v>
      </c>
      <c r="C28" s="44">
        <v>0.59599999999999997</v>
      </c>
      <c r="D28" s="44">
        <v>0.59799999999999998</v>
      </c>
      <c r="E28" s="44">
        <v>0.59899999999999998</v>
      </c>
      <c r="F28" s="44">
        <v>0.60099999999999998</v>
      </c>
      <c r="G28" s="44">
        <v>0.60299999999999998</v>
      </c>
      <c r="H28" s="44">
        <v>0.60399999999999998</v>
      </c>
      <c r="I28" s="44">
        <v>0.60599999999999998</v>
      </c>
      <c r="J28" s="44">
        <v>0.60799999999999998</v>
      </c>
      <c r="K28" s="44">
        <v>0.60899999999999999</v>
      </c>
      <c r="L28" s="44">
        <v>0.61099999999999999</v>
      </c>
      <c r="M28" s="44">
        <v>0.61199999999999999</v>
      </c>
    </row>
    <row r="29" spans="1:13" x14ac:dyDescent="0.25">
      <c r="A29" s="43">
        <v>52</v>
      </c>
      <c r="B29" s="44">
        <v>0.61399999999999999</v>
      </c>
      <c r="C29" s="44">
        <v>0.61599999999999999</v>
      </c>
      <c r="D29" s="44">
        <v>0.61799999999999999</v>
      </c>
      <c r="E29" s="44">
        <v>0.61899999999999999</v>
      </c>
      <c r="F29" s="44">
        <v>0.621</v>
      </c>
      <c r="G29" s="44">
        <v>0.623</v>
      </c>
      <c r="H29" s="44">
        <v>0.625</v>
      </c>
      <c r="I29" s="44">
        <v>0.627</v>
      </c>
      <c r="J29" s="44">
        <v>0.628</v>
      </c>
      <c r="K29" s="44">
        <v>0.63</v>
      </c>
      <c r="L29" s="44">
        <v>0.63200000000000001</v>
      </c>
      <c r="M29" s="44">
        <v>0.63400000000000001</v>
      </c>
    </row>
    <row r="30" spans="1:13" x14ac:dyDescent="0.25">
      <c r="A30" s="43">
        <v>53</v>
      </c>
      <c r="B30" s="44">
        <v>0.63500000000000001</v>
      </c>
      <c r="C30" s="44">
        <v>0.63700000000000001</v>
      </c>
      <c r="D30" s="44">
        <v>0.63900000000000001</v>
      </c>
      <c r="E30" s="44">
        <v>0.64100000000000001</v>
      </c>
      <c r="F30" s="44">
        <v>0.64300000000000002</v>
      </c>
      <c r="G30" s="44">
        <v>0.64500000000000002</v>
      </c>
      <c r="H30" s="44">
        <v>0.64700000000000002</v>
      </c>
      <c r="I30" s="44">
        <v>0.64900000000000002</v>
      </c>
      <c r="J30" s="44">
        <v>0.65100000000000002</v>
      </c>
      <c r="K30" s="44">
        <v>0.65300000000000002</v>
      </c>
      <c r="L30" s="44">
        <v>0.65500000000000003</v>
      </c>
      <c r="M30" s="44">
        <v>0.65600000000000003</v>
      </c>
    </row>
    <row r="31" spans="1:13" x14ac:dyDescent="0.25">
      <c r="A31" s="43">
        <v>54</v>
      </c>
      <c r="B31" s="44">
        <v>0.65800000000000003</v>
      </c>
      <c r="C31" s="44">
        <v>0.66</v>
      </c>
      <c r="D31" s="44">
        <v>0.66300000000000003</v>
      </c>
      <c r="E31" s="44">
        <v>0.66500000000000004</v>
      </c>
      <c r="F31" s="44">
        <v>0.66700000000000004</v>
      </c>
      <c r="G31" s="44">
        <v>0.66900000000000004</v>
      </c>
      <c r="H31" s="44">
        <v>0.67100000000000004</v>
      </c>
      <c r="I31" s="44">
        <v>0.67300000000000004</v>
      </c>
      <c r="J31" s="44">
        <v>0.67500000000000004</v>
      </c>
      <c r="K31" s="44">
        <v>0.67700000000000005</v>
      </c>
      <c r="L31" s="44">
        <v>0.67900000000000005</v>
      </c>
      <c r="M31" s="44">
        <v>0.68100000000000005</v>
      </c>
    </row>
    <row r="32" spans="1:13" x14ac:dyDescent="0.25">
      <c r="A32" s="43">
        <v>55</v>
      </c>
      <c r="B32" s="44">
        <v>0.68300000000000005</v>
      </c>
      <c r="C32" s="44">
        <v>0.68600000000000005</v>
      </c>
      <c r="D32" s="44">
        <v>0.68799999999999994</v>
      </c>
      <c r="E32" s="44">
        <v>0.69</v>
      </c>
      <c r="F32" s="44">
        <v>0.69199999999999995</v>
      </c>
      <c r="G32" s="44">
        <v>0.69499999999999995</v>
      </c>
      <c r="H32" s="44">
        <v>0.69699999999999995</v>
      </c>
      <c r="I32" s="44">
        <v>0.69899999999999995</v>
      </c>
      <c r="J32" s="44">
        <v>0.70099999999999996</v>
      </c>
      <c r="K32" s="44">
        <v>0.70399999999999996</v>
      </c>
      <c r="L32" s="44">
        <v>0.70599999999999996</v>
      </c>
      <c r="M32" s="44">
        <v>0.70799999999999996</v>
      </c>
    </row>
    <row r="33" spans="1:13" x14ac:dyDescent="0.25">
      <c r="A33" s="43">
        <v>56</v>
      </c>
      <c r="B33" s="44">
        <v>0.71099999999999997</v>
      </c>
      <c r="C33" s="44">
        <v>0.71299999999999997</v>
      </c>
      <c r="D33" s="44">
        <v>0.71499999999999997</v>
      </c>
      <c r="E33" s="44">
        <v>0.71799999999999997</v>
      </c>
      <c r="F33" s="44">
        <v>0.72</v>
      </c>
      <c r="G33" s="44">
        <v>0.72299999999999998</v>
      </c>
      <c r="H33" s="44">
        <v>0.72499999999999998</v>
      </c>
      <c r="I33" s="44">
        <v>0.72699999999999998</v>
      </c>
      <c r="J33" s="44">
        <v>0.73</v>
      </c>
      <c r="K33" s="44">
        <v>0.73199999999999998</v>
      </c>
      <c r="L33" s="44">
        <v>0.73499999999999999</v>
      </c>
      <c r="M33" s="44">
        <v>0.73699999999999999</v>
      </c>
    </row>
    <row r="34" spans="1:13" x14ac:dyDescent="0.25">
      <c r="A34" s="43">
        <v>57</v>
      </c>
      <c r="B34" s="44">
        <v>0.74</v>
      </c>
      <c r="C34" s="44">
        <v>0.74199999999999999</v>
      </c>
      <c r="D34" s="44">
        <v>0.745</v>
      </c>
      <c r="E34" s="44">
        <v>0.747</v>
      </c>
      <c r="F34" s="44">
        <v>0.75</v>
      </c>
      <c r="G34" s="44">
        <v>0.752</v>
      </c>
      <c r="H34" s="44">
        <v>0.755</v>
      </c>
      <c r="I34" s="44">
        <v>0.75800000000000001</v>
      </c>
      <c r="J34" s="44">
        <v>0.76</v>
      </c>
      <c r="K34" s="44">
        <v>0.76300000000000001</v>
      </c>
      <c r="L34" s="44">
        <v>0.76500000000000001</v>
      </c>
      <c r="M34" s="44">
        <v>0.76800000000000002</v>
      </c>
    </row>
    <row r="35" spans="1:13" x14ac:dyDescent="0.25">
      <c r="A35" s="43">
        <v>58</v>
      </c>
      <c r="B35" s="44">
        <v>0.77100000000000002</v>
      </c>
      <c r="C35" s="44">
        <v>0.77300000000000002</v>
      </c>
      <c r="D35" s="44">
        <v>0.77600000000000002</v>
      </c>
      <c r="E35" s="44">
        <v>0.77900000000000003</v>
      </c>
      <c r="F35" s="44">
        <v>0.78200000000000003</v>
      </c>
      <c r="G35" s="44">
        <v>0.78400000000000003</v>
      </c>
      <c r="H35" s="44">
        <v>0.78700000000000003</v>
      </c>
      <c r="I35" s="44">
        <v>0.79</v>
      </c>
      <c r="J35" s="44">
        <v>0.79300000000000004</v>
      </c>
      <c r="K35" s="44">
        <v>0.79600000000000004</v>
      </c>
      <c r="L35" s="44">
        <v>0.79800000000000004</v>
      </c>
      <c r="M35" s="44">
        <v>0.80100000000000005</v>
      </c>
    </row>
    <row r="36" spans="1:13" x14ac:dyDescent="0.25">
      <c r="A36" s="43">
        <v>59</v>
      </c>
      <c r="B36" s="44">
        <v>0.80400000000000005</v>
      </c>
      <c r="C36" s="44">
        <v>0.80600000000000005</v>
      </c>
      <c r="D36" s="44">
        <v>0.80800000000000005</v>
      </c>
      <c r="E36" s="44">
        <v>0.81</v>
      </c>
      <c r="F36" s="44">
        <v>0.81299999999999994</v>
      </c>
      <c r="G36" s="44">
        <v>0.81499999999999995</v>
      </c>
      <c r="H36" s="44">
        <v>0.81699999999999995</v>
      </c>
      <c r="I36" s="44">
        <v>0.81899999999999995</v>
      </c>
      <c r="J36" s="44">
        <v>0.82099999999999995</v>
      </c>
      <c r="K36" s="44">
        <v>0.82399999999999995</v>
      </c>
      <c r="L36" s="44">
        <v>0.82599999999999996</v>
      </c>
      <c r="M36" s="44">
        <v>0.82799999999999996</v>
      </c>
    </row>
    <row r="37" spans="1:13" x14ac:dyDescent="0.25">
      <c r="A37" s="43">
        <v>60</v>
      </c>
      <c r="B37" s="44">
        <v>0.83</v>
      </c>
      <c r="C37" s="44">
        <v>0.83299999999999996</v>
      </c>
      <c r="D37" s="44">
        <v>0.83499999999999996</v>
      </c>
      <c r="E37" s="44">
        <v>0.83699999999999997</v>
      </c>
      <c r="F37" s="44">
        <v>0.84</v>
      </c>
      <c r="G37" s="44">
        <v>0.84199999999999997</v>
      </c>
      <c r="H37" s="44">
        <v>0.84499999999999997</v>
      </c>
      <c r="I37" s="44">
        <v>0.84699999999999998</v>
      </c>
      <c r="J37" s="44">
        <v>0.84899999999999998</v>
      </c>
      <c r="K37" s="44">
        <v>0.85199999999999998</v>
      </c>
      <c r="L37" s="44">
        <v>0.85399999999999998</v>
      </c>
      <c r="M37" s="44">
        <v>0.85699999999999998</v>
      </c>
    </row>
    <row r="38" spans="1:13" x14ac:dyDescent="0.25">
      <c r="A38" s="43">
        <v>61</v>
      </c>
      <c r="B38" s="44">
        <v>0.85899999999999999</v>
      </c>
      <c r="C38" s="44">
        <v>0.86199999999999999</v>
      </c>
      <c r="D38" s="44">
        <v>0.86399999999999999</v>
      </c>
      <c r="E38" s="44">
        <v>0.86699999999999999</v>
      </c>
      <c r="F38" s="44">
        <v>0.86899999999999999</v>
      </c>
      <c r="G38" s="44">
        <v>0.872</v>
      </c>
      <c r="H38" s="44">
        <v>0.875</v>
      </c>
      <c r="I38" s="44">
        <v>0.877</v>
      </c>
      <c r="J38" s="44">
        <v>0.88</v>
      </c>
      <c r="K38" s="44">
        <v>0.88200000000000001</v>
      </c>
      <c r="L38" s="44">
        <v>0.88500000000000001</v>
      </c>
      <c r="M38" s="44">
        <v>0.88800000000000001</v>
      </c>
    </row>
    <row r="39" spans="1:13" x14ac:dyDescent="0.25">
      <c r="A39" s="43">
        <v>62</v>
      </c>
      <c r="B39" s="44">
        <v>0.89</v>
      </c>
      <c r="C39" s="44">
        <v>0.89300000000000002</v>
      </c>
      <c r="D39" s="44">
        <v>0.89600000000000002</v>
      </c>
      <c r="E39" s="44">
        <v>0.89900000000000002</v>
      </c>
      <c r="F39" s="44">
        <v>0.90200000000000002</v>
      </c>
      <c r="G39" s="44">
        <v>0.90500000000000003</v>
      </c>
      <c r="H39" s="44">
        <v>0.90800000000000003</v>
      </c>
      <c r="I39" s="44">
        <v>0.91100000000000003</v>
      </c>
      <c r="J39" s="44">
        <v>0.91300000000000003</v>
      </c>
      <c r="K39" s="44">
        <v>0.91600000000000004</v>
      </c>
      <c r="L39" s="44">
        <v>0.91900000000000004</v>
      </c>
      <c r="M39" s="44">
        <v>0.92200000000000004</v>
      </c>
    </row>
    <row r="40" spans="1:13" x14ac:dyDescent="0.25">
      <c r="A40" s="43">
        <v>63</v>
      </c>
      <c r="B40" s="44">
        <v>0.92500000000000004</v>
      </c>
      <c r="C40" s="44">
        <v>0.92800000000000005</v>
      </c>
      <c r="D40" s="44">
        <v>0.93100000000000005</v>
      </c>
      <c r="E40" s="44">
        <v>0.93400000000000005</v>
      </c>
      <c r="F40" s="44">
        <v>0.93799999999999994</v>
      </c>
      <c r="G40" s="44">
        <v>0.94099999999999995</v>
      </c>
      <c r="H40" s="44">
        <v>0.94399999999999995</v>
      </c>
      <c r="I40" s="44">
        <v>0.94699999999999995</v>
      </c>
      <c r="J40" s="44">
        <v>0.95</v>
      </c>
      <c r="K40" s="44">
        <v>0.95399999999999996</v>
      </c>
      <c r="L40" s="44">
        <v>0.95699999999999996</v>
      </c>
      <c r="M40" s="44">
        <v>0.96</v>
      </c>
    </row>
    <row r="41" spans="1:13" x14ac:dyDescent="0.25">
      <c r="A41" s="43">
        <v>64</v>
      </c>
      <c r="B41" s="44">
        <v>0.96299999999999997</v>
      </c>
      <c r="C41" s="44">
        <v>0.96599999999999997</v>
      </c>
      <c r="D41" s="44">
        <v>0.96899999999999997</v>
      </c>
      <c r="E41" s="44">
        <v>0.97199999999999998</v>
      </c>
      <c r="F41" s="44">
        <v>0.97499999999999998</v>
      </c>
      <c r="G41" s="44">
        <v>0.97899999999999998</v>
      </c>
      <c r="H41" s="44">
        <v>0.98199999999999998</v>
      </c>
      <c r="I41" s="44">
        <v>0.98499999999999999</v>
      </c>
      <c r="J41" s="44">
        <v>0.98799999999999999</v>
      </c>
      <c r="K41" s="44">
        <v>0.99099999999999999</v>
      </c>
      <c r="L41" s="44">
        <v>0.99399999999999999</v>
      </c>
      <c r="M41" s="44">
        <v>0.997</v>
      </c>
    </row>
    <row r="42" spans="1:13" x14ac:dyDescent="0.25">
      <c r="A42" s="43">
        <v>65</v>
      </c>
      <c r="B42" s="44">
        <v>1</v>
      </c>
      <c r="C42" s="44"/>
      <c r="D42" s="44"/>
      <c r="E42" s="44"/>
      <c r="F42" s="44"/>
      <c r="G42" s="44"/>
      <c r="H42" s="44"/>
      <c r="I42" s="44"/>
      <c r="J42" s="44"/>
      <c r="K42" s="44"/>
      <c r="L42" s="44"/>
      <c r="M42" s="44"/>
    </row>
  </sheetData>
  <sheetProtection algorithmName="SHA-512" hashValue="6aGueyYrul907NC12NbARPo+4EknqfgjRtxBr4SAfxdnfAqo/FnfCFeT2trAfvOnWyntnE48vLTY3Uy02rtnpw==" saltValue="1/jpdJ7KRLDrkeo9mNayhw==" spinCount="100000" sheet="1" objects="1" scenarios="1"/>
  <conditionalFormatting sqref="A6:A21">
    <cfRule type="expression" dxfId="851" priority="1" stopIfTrue="1">
      <formula>MOD(ROW(),2)=0</formula>
    </cfRule>
    <cfRule type="expression" dxfId="850" priority="2" stopIfTrue="1">
      <formula>MOD(ROW(),2)&lt;&gt;0</formula>
    </cfRule>
  </conditionalFormatting>
  <conditionalFormatting sqref="B6:M21">
    <cfRule type="expression" dxfId="849" priority="3" stopIfTrue="1">
      <formula>MOD(ROW(),2)=0</formula>
    </cfRule>
    <cfRule type="expression" dxfId="848" priority="4" stopIfTrue="1">
      <formula>MOD(ROW(),2)&lt;&gt;0</formula>
    </cfRule>
  </conditionalFormatting>
  <conditionalFormatting sqref="A26:A42">
    <cfRule type="expression" dxfId="847" priority="5" stopIfTrue="1">
      <formula>MOD(ROW(),2)=0</formula>
    </cfRule>
    <cfRule type="expression" dxfId="846" priority="6" stopIfTrue="1">
      <formula>MOD(ROW(),2)&lt;&gt;0</formula>
    </cfRule>
  </conditionalFormatting>
  <conditionalFormatting sqref="B26:M42">
    <cfRule type="expression" dxfId="845" priority="7" stopIfTrue="1">
      <formula>MOD(ROW(),2)=0</formula>
    </cfRule>
    <cfRule type="expression" dxfId="844" priority="8" stopIfTrue="1">
      <formula>MOD(ROW(),2)&lt;&gt;0</formula>
    </cfRule>
  </conditionalFormatting>
  <pageMargins left="0.7" right="0.7" top="0.75" bottom="0.75" header="0.3" footer="0.3"/>
  <tableParts count="1">
    <tablePart r:id="rId1"/>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F4B9A-951C-4DF7-8704-A3B5349AC8AA}">
  <sheetPr codeName="Sheet40"/>
  <dimension ref="A1:M37"/>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ERF - x-407</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v>1995</v>
      </c>
      <c r="C8" s="46"/>
      <c r="D8" s="46"/>
      <c r="E8" s="46"/>
      <c r="F8" s="46"/>
      <c r="G8" s="46"/>
      <c r="H8" s="46"/>
      <c r="I8" s="46"/>
      <c r="J8" s="46"/>
      <c r="K8" s="46"/>
      <c r="L8" s="46"/>
      <c r="M8" s="46"/>
    </row>
    <row r="9" spans="1:13" x14ac:dyDescent="0.25">
      <c r="A9" s="40" t="s">
        <v>142</v>
      </c>
      <c r="B9" s="46" t="s">
        <v>251</v>
      </c>
      <c r="C9" s="46"/>
      <c r="D9" s="46"/>
      <c r="E9" s="46"/>
      <c r="F9" s="46"/>
      <c r="G9" s="46"/>
      <c r="H9" s="46"/>
      <c r="I9" s="46"/>
      <c r="J9" s="46"/>
      <c r="K9" s="46"/>
      <c r="L9" s="46"/>
      <c r="M9" s="46"/>
    </row>
    <row r="10" spans="1:13" x14ac:dyDescent="0.25">
      <c r="A10" s="40" t="s">
        <v>6</v>
      </c>
      <c r="B10" s="46" t="s">
        <v>279</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253</v>
      </c>
      <c r="C12" s="46"/>
      <c r="D12" s="46"/>
      <c r="E12" s="46"/>
      <c r="F12" s="46"/>
      <c r="G12" s="46"/>
      <c r="H12" s="46"/>
      <c r="I12" s="46"/>
      <c r="J12" s="46"/>
      <c r="K12" s="46"/>
      <c r="L12" s="46"/>
      <c r="M12" s="46"/>
    </row>
    <row r="13" spans="1:13" x14ac:dyDescent="0.25">
      <c r="A13" s="40" t="s">
        <v>538</v>
      </c>
      <c r="B13" s="46">
        <v>1</v>
      </c>
      <c r="C13" s="46"/>
      <c r="D13" s="46"/>
      <c r="E13" s="46"/>
      <c r="F13" s="46"/>
      <c r="G13" s="46"/>
      <c r="H13" s="46"/>
      <c r="I13" s="46"/>
      <c r="J13" s="46"/>
      <c r="K13" s="46"/>
      <c r="L13" s="46"/>
      <c r="M13" s="46"/>
    </row>
    <row r="14" spans="1:13" x14ac:dyDescent="0.25">
      <c r="A14" s="40" t="s">
        <v>146</v>
      </c>
      <c r="B14" s="46">
        <v>407</v>
      </c>
      <c r="C14" s="46"/>
      <c r="D14" s="46"/>
      <c r="E14" s="46"/>
      <c r="F14" s="46"/>
      <c r="G14" s="46"/>
      <c r="H14" s="46"/>
      <c r="I14" s="46"/>
      <c r="J14" s="46"/>
      <c r="K14" s="46"/>
      <c r="L14" s="46"/>
      <c r="M14" s="46"/>
    </row>
    <row r="15" spans="1:13" x14ac:dyDescent="0.25">
      <c r="A15" s="40" t="s">
        <v>539</v>
      </c>
      <c r="B15" s="46" t="s">
        <v>280</v>
      </c>
      <c r="C15" s="46"/>
      <c r="D15" s="46"/>
      <c r="E15" s="46"/>
      <c r="F15" s="46"/>
      <c r="G15" s="46"/>
      <c r="H15" s="46"/>
      <c r="I15" s="46"/>
      <c r="J15" s="46"/>
      <c r="K15" s="46"/>
      <c r="L15" s="46"/>
      <c r="M15" s="46"/>
    </row>
    <row r="16" spans="1:13" x14ac:dyDescent="0.25">
      <c r="A16" s="40" t="s">
        <v>148</v>
      </c>
      <c r="B16" s="46" t="s">
        <v>281</v>
      </c>
      <c r="C16" s="46"/>
      <c r="D16" s="46"/>
      <c r="E16" s="46"/>
      <c r="F16" s="46"/>
      <c r="G16" s="46"/>
      <c r="H16" s="46"/>
      <c r="I16" s="46"/>
      <c r="J16" s="46"/>
      <c r="K16" s="46"/>
      <c r="L16" s="46"/>
      <c r="M16" s="46"/>
    </row>
    <row r="17" spans="1:13" x14ac:dyDescent="0.25">
      <c r="A17" s="41" t="s">
        <v>540</v>
      </c>
      <c r="B17" s="46"/>
      <c r="C17" s="46"/>
      <c r="D17" s="46"/>
      <c r="E17" s="46"/>
      <c r="F17" s="46"/>
      <c r="G17" s="46"/>
      <c r="H17" s="46"/>
      <c r="I17" s="46"/>
      <c r="J17" s="46"/>
      <c r="K17" s="46"/>
      <c r="L17" s="46"/>
      <c r="M17" s="46"/>
    </row>
    <row r="18" spans="1:13" x14ac:dyDescent="0.25">
      <c r="A18" s="40" t="s">
        <v>150</v>
      </c>
      <c r="B18" s="48">
        <v>45107</v>
      </c>
      <c r="C18" s="48"/>
      <c r="D18" s="48"/>
      <c r="E18" s="48"/>
      <c r="F18" s="48"/>
      <c r="G18" s="48"/>
      <c r="H18" s="48"/>
      <c r="I18" s="48"/>
      <c r="J18" s="48"/>
      <c r="K18" s="48"/>
      <c r="L18" s="48"/>
      <c r="M18" s="48"/>
    </row>
    <row r="19" spans="1:13" x14ac:dyDescent="0.25">
      <c r="A19" s="40" t="s">
        <v>151</v>
      </c>
      <c r="B19" s="48">
        <v>45110</v>
      </c>
      <c r="C19" s="48"/>
      <c r="D19" s="48"/>
      <c r="E19" s="48"/>
      <c r="F19" s="48"/>
      <c r="G19" s="48"/>
      <c r="H19" s="48"/>
      <c r="I19" s="48"/>
      <c r="J19" s="48"/>
      <c r="K19" s="48"/>
      <c r="L19" s="48"/>
      <c r="M19" s="48"/>
    </row>
    <row r="20" spans="1:13" x14ac:dyDescent="0.25">
      <c r="A20" s="40" t="s">
        <v>152</v>
      </c>
      <c r="B20" s="46" t="s">
        <v>160</v>
      </c>
      <c r="C20" s="46"/>
      <c r="D20" s="46"/>
      <c r="E20" s="46"/>
      <c r="F20" s="46"/>
      <c r="G20" s="46"/>
      <c r="H20" s="46"/>
      <c r="I20" s="46"/>
      <c r="J20" s="46"/>
      <c r="K20" s="46"/>
      <c r="L20" s="46"/>
      <c r="M20" s="46"/>
    </row>
    <row r="21" spans="1:13" x14ac:dyDescent="0.25">
      <c r="A21" s="40" t="s">
        <v>541</v>
      </c>
      <c r="B21" s="46" t="s">
        <v>76</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5" customFormat="1" ht="13" x14ac:dyDescent="0.25">
      <c r="A26" s="54" t="s">
        <v>581</v>
      </c>
      <c r="B26" s="54">
        <v>0</v>
      </c>
      <c r="C26" s="54">
        <v>1</v>
      </c>
      <c r="D26" s="54">
        <v>2</v>
      </c>
      <c r="E26" s="54">
        <v>3</v>
      </c>
      <c r="F26" s="54">
        <v>4</v>
      </c>
      <c r="G26" s="54">
        <v>5</v>
      </c>
      <c r="H26" s="54">
        <v>6</v>
      </c>
      <c r="I26" s="54">
        <v>7</v>
      </c>
      <c r="J26" s="54">
        <v>8</v>
      </c>
      <c r="K26" s="54">
        <v>9</v>
      </c>
      <c r="L26" s="54">
        <v>10</v>
      </c>
      <c r="M26" s="54">
        <v>11</v>
      </c>
    </row>
    <row r="27" spans="1:13" x14ac:dyDescent="0.25">
      <c r="A27" s="43">
        <v>50</v>
      </c>
      <c r="B27" s="44">
        <v>0.84499999999999997</v>
      </c>
      <c r="C27" s="44">
        <v>0.84599999999999997</v>
      </c>
      <c r="D27" s="44">
        <v>0.84699999999999998</v>
      </c>
      <c r="E27" s="44">
        <v>0.84799999999999998</v>
      </c>
      <c r="F27" s="44">
        <v>0.85</v>
      </c>
      <c r="G27" s="44">
        <v>0.85099999999999998</v>
      </c>
      <c r="H27" s="44">
        <v>0.85199999999999998</v>
      </c>
      <c r="I27" s="44">
        <v>0.85299999999999998</v>
      </c>
      <c r="J27" s="44">
        <v>0.85399999999999998</v>
      </c>
      <c r="K27" s="44">
        <v>0.85599999999999998</v>
      </c>
      <c r="L27" s="44">
        <v>0.85699999999999998</v>
      </c>
      <c r="M27" s="44">
        <v>0.85799999999999998</v>
      </c>
    </row>
    <row r="28" spans="1:13" x14ac:dyDescent="0.25">
      <c r="A28" s="43">
        <v>51</v>
      </c>
      <c r="B28" s="44">
        <v>0.85899999999999999</v>
      </c>
      <c r="C28" s="44">
        <v>0.86</v>
      </c>
      <c r="D28" s="44">
        <v>0.86199999999999999</v>
      </c>
      <c r="E28" s="44">
        <v>0.86299999999999999</v>
      </c>
      <c r="F28" s="44">
        <v>0.86399999999999999</v>
      </c>
      <c r="G28" s="44">
        <v>0.86499999999999999</v>
      </c>
      <c r="H28" s="44">
        <v>0.86699999999999999</v>
      </c>
      <c r="I28" s="44">
        <v>0.86799999999999999</v>
      </c>
      <c r="J28" s="44">
        <v>0.86899999999999999</v>
      </c>
      <c r="K28" s="44">
        <v>0.87</v>
      </c>
      <c r="L28" s="44">
        <v>0.871</v>
      </c>
      <c r="M28" s="44">
        <v>0.873</v>
      </c>
    </row>
    <row r="29" spans="1:13" x14ac:dyDescent="0.25">
      <c r="A29" s="43">
        <v>52</v>
      </c>
      <c r="B29" s="44">
        <v>0.874</v>
      </c>
      <c r="C29" s="44">
        <v>0.875</v>
      </c>
      <c r="D29" s="44">
        <v>0.876</v>
      </c>
      <c r="E29" s="44">
        <v>0.878</v>
      </c>
      <c r="F29" s="44">
        <v>0.879</v>
      </c>
      <c r="G29" s="44">
        <v>0.88</v>
      </c>
      <c r="H29" s="44">
        <v>0.88100000000000001</v>
      </c>
      <c r="I29" s="44">
        <v>0.88300000000000001</v>
      </c>
      <c r="J29" s="44">
        <v>0.88400000000000001</v>
      </c>
      <c r="K29" s="44">
        <v>0.88500000000000001</v>
      </c>
      <c r="L29" s="44">
        <v>0.88600000000000001</v>
      </c>
      <c r="M29" s="44">
        <v>0.88700000000000001</v>
      </c>
    </row>
    <row r="30" spans="1:13" x14ac:dyDescent="0.25">
      <c r="A30" s="43">
        <v>53</v>
      </c>
      <c r="B30" s="44">
        <v>0.88900000000000001</v>
      </c>
      <c r="C30" s="44">
        <v>0.89</v>
      </c>
      <c r="D30" s="44">
        <v>0.89100000000000001</v>
      </c>
      <c r="E30" s="44">
        <v>0.89200000000000002</v>
      </c>
      <c r="F30" s="44">
        <v>0.89400000000000002</v>
      </c>
      <c r="G30" s="44">
        <v>0.89500000000000002</v>
      </c>
      <c r="H30" s="44">
        <v>0.89600000000000002</v>
      </c>
      <c r="I30" s="44">
        <v>0.89800000000000002</v>
      </c>
      <c r="J30" s="44">
        <v>0.89900000000000002</v>
      </c>
      <c r="K30" s="44">
        <v>0.9</v>
      </c>
      <c r="L30" s="44">
        <v>0.90100000000000002</v>
      </c>
      <c r="M30" s="44">
        <v>0.90300000000000002</v>
      </c>
    </row>
    <row r="31" spans="1:13" x14ac:dyDescent="0.25">
      <c r="A31" s="43">
        <v>54</v>
      </c>
      <c r="B31" s="44">
        <v>0.90400000000000003</v>
      </c>
      <c r="C31" s="44">
        <v>0.90500000000000003</v>
      </c>
      <c r="D31" s="44">
        <v>0.90600000000000003</v>
      </c>
      <c r="E31" s="44">
        <v>0.90800000000000003</v>
      </c>
      <c r="F31" s="44">
        <v>0.90900000000000003</v>
      </c>
      <c r="G31" s="44">
        <v>0.91</v>
      </c>
      <c r="H31" s="44">
        <v>0.91100000000000003</v>
      </c>
      <c r="I31" s="44">
        <v>0.91300000000000003</v>
      </c>
      <c r="J31" s="44">
        <v>0.91400000000000003</v>
      </c>
      <c r="K31" s="44">
        <v>0.91500000000000004</v>
      </c>
      <c r="L31" s="44">
        <v>0.91700000000000004</v>
      </c>
      <c r="M31" s="44">
        <v>0.91800000000000004</v>
      </c>
    </row>
    <row r="32" spans="1:13" x14ac:dyDescent="0.25">
      <c r="A32" s="43">
        <v>55</v>
      </c>
      <c r="B32" s="44">
        <v>0.91900000000000004</v>
      </c>
      <c r="C32" s="44">
        <v>0.92</v>
      </c>
      <c r="D32" s="44">
        <v>0.92200000000000004</v>
      </c>
      <c r="E32" s="44">
        <v>0.92300000000000004</v>
      </c>
      <c r="F32" s="44">
        <v>0.92400000000000004</v>
      </c>
      <c r="G32" s="44">
        <v>0.92600000000000005</v>
      </c>
      <c r="H32" s="44">
        <v>0.92700000000000005</v>
      </c>
      <c r="I32" s="44">
        <v>0.92800000000000005</v>
      </c>
      <c r="J32" s="44">
        <v>0.93</v>
      </c>
      <c r="K32" s="44">
        <v>0.93100000000000005</v>
      </c>
      <c r="L32" s="44">
        <v>0.93200000000000005</v>
      </c>
      <c r="M32" s="44">
        <v>0.93300000000000005</v>
      </c>
    </row>
    <row r="33" spans="1:13" x14ac:dyDescent="0.25">
      <c r="A33" s="43">
        <v>56</v>
      </c>
      <c r="B33" s="44">
        <v>0.93500000000000005</v>
      </c>
      <c r="C33" s="44">
        <v>0.93600000000000005</v>
      </c>
      <c r="D33" s="44">
        <v>0.93700000000000006</v>
      </c>
      <c r="E33" s="44">
        <v>0.93899999999999995</v>
      </c>
      <c r="F33" s="44">
        <v>0.94</v>
      </c>
      <c r="G33" s="44">
        <v>0.94099999999999995</v>
      </c>
      <c r="H33" s="44">
        <v>0.94299999999999995</v>
      </c>
      <c r="I33" s="44">
        <v>0.94399999999999995</v>
      </c>
      <c r="J33" s="44">
        <v>0.94499999999999995</v>
      </c>
      <c r="K33" s="44">
        <v>0.94699999999999995</v>
      </c>
      <c r="L33" s="44">
        <v>0.94799999999999995</v>
      </c>
      <c r="M33" s="44">
        <v>0.94899999999999995</v>
      </c>
    </row>
    <row r="34" spans="1:13" x14ac:dyDescent="0.25">
      <c r="A34" s="43">
        <v>57</v>
      </c>
      <c r="B34" s="44">
        <v>0.95099999999999996</v>
      </c>
      <c r="C34" s="44">
        <v>0.95199999999999996</v>
      </c>
      <c r="D34" s="44">
        <v>0.95299999999999996</v>
      </c>
      <c r="E34" s="44">
        <v>0.95499999999999996</v>
      </c>
      <c r="F34" s="44">
        <v>0.95599999999999996</v>
      </c>
      <c r="G34" s="44">
        <v>0.95699999999999996</v>
      </c>
      <c r="H34" s="44">
        <v>0.95899999999999996</v>
      </c>
      <c r="I34" s="44">
        <v>0.96</v>
      </c>
      <c r="J34" s="44">
        <v>0.96099999999999997</v>
      </c>
      <c r="K34" s="44">
        <v>0.96299999999999997</v>
      </c>
      <c r="L34" s="44">
        <v>0.96399999999999997</v>
      </c>
      <c r="M34" s="44">
        <v>0.96599999999999997</v>
      </c>
    </row>
    <row r="35" spans="1:13" x14ac:dyDescent="0.25">
      <c r="A35" s="43">
        <v>58</v>
      </c>
      <c r="B35" s="44">
        <v>0.96699999999999997</v>
      </c>
      <c r="C35" s="44">
        <v>0.96799999999999997</v>
      </c>
      <c r="D35" s="44">
        <v>0.97</v>
      </c>
      <c r="E35" s="44">
        <v>0.97099999999999997</v>
      </c>
      <c r="F35" s="44">
        <v>0.97199999999999998</v>
      </c>
      <c r="G35" s="44">
        <v>0.97399999999999998</v>
      </c>
      <c r="H35" s="44">
        <v>0.97499999999999998</v>
      </c>
      <c r="I35" s="44">
        <v>0.97599999999999998</v>
      </c>
      <c r="J35" s="44">
        <v>0.97799999999999998</v>
      </c>
      <c r="K35" s="44">
        <v>0.97899999999999998</v>
      </c>
      <c r="L35" s="44">
        <v>0.98099999999999998</v>
      </c>
      <c r="M35" s="44">
        <v>0.98199999999999998</v>
      </c>
    </row>
    <row r="36" spans="1:13" x14ac:dyDescent="0.25">
      <c r="A36" s="43">
        <v>59</v>
      </c>
      <c r="B36" s="44">
        <v>0.98299999999999998</v>
      </c>
      <c r="C36" s="44">
        <v>0.98499999999999999</v>
      </c>
      <c r="D36" s="44">
        <v>0.98599999999999999</v>
      </c>
      <c r="E36" s="44">
        <v>0.98699999999999999</v>
      </c>
      <c r="F36" s="44">
        <v>0.98899999999999999</v>
      </c>
      <c r="G36" s="44">
        <v>0.99</v>
      </c>
      <c r="H36" s="44">
        <v>0.99199999999999999</v>
      </c>
      <c r="I36" s="44">
        <v>0.99299999999999999</v>
      </c>
      <c r="J36" s="44">
        <v>0.99399999999999999</v>
      </c>
      <c r="K36" s="44">
        <v>0.996</v>
      </c>
      <c r="L36" s="44">
        <v>0.997</v>
      </c>
      <c r="M36" s="44">
        <v>0.999</v>
      </c>
    </row>
    <row r="37" spans="1:13" x14ac:dyDescent="0.25">
      <c r="A37" s="43">
        <v>60</v>
      </c>
      <c r="B37" s="44">
        <v>1</v>
      </c>
      <c r="C37" s="44"/>
      <c r="D37" s="44"/>
      <c r="E37" s="44"/>
      <c r="F37" s="44"/>
      <c r="G37" s="44"/>
      <c r="H37" s="44"/>
      <c r="I37" s="44"/>
      <c r="J37" s="44"/>
      <c r="K37" s="44"/>
      <c r="L37" s="44"/>
      <c r="M37" s="44"/>
    </row>
  </sheetData>
  <sheetProtection algorithmName="SHA-512" hashValue="Ai4q5MgxUTThkfA+ggE52vE+fNgwRajxqe44pPBeKK1JKNS4xr6IoTetBqu/kYXjLI5152LezlaB294+aSRtQQ==" saltValue="bs9Ak8T2+9gBi0aW1zwX2A==" spinCount="100000" sheet="1" objects="1" scenarios="1"/>
  <conditionalFormatting sqref="A6:A21">
    <cfRule type="expression" dxfId="841" priority="1" stopIfTrue="1">
      <formula>MOD(ROW(),2)=0</formula>
    </cfRule>
    <cfRule type="expression" dxfId="840" priority="2" stopIfTrue="1">
      <formula>MOD(ROW(),2)&lt;&gt;0</formula>
    </cfRule>
  </conditionalFormatting>
  <conditionalFormatting sqref="B6:M21">
    <cfRule type="expression" dxfId="839" priority="3" stopIfTrue="1">
      <formula>MOD(ROW(),2)=0</formula>
    </cfRule>
    <cfRule type="expression" dxfId="838" priority="4" stopIfTrue="1">
      <formula>MOD(ROW(),2)&lt;&gt;0</formula>
    </cfRule>
  </conditionalFormatting>
  <conditionalFormatting sqref="A26:A37">
    <cfRule type="expression" dxfId="837" priority="5" stopIfTrue="1">
      <formula>MOD(ROW(),2)=0</formula>
    </cfRule>
    <cfRule type="expression" dxfId="836" priority="6" stopIfTrue="1">
      <formula>MOD(ROW(),2)&lt;&gt;0</formula>
    </cfRule>
  </conditionalFormatting>
  <conditionalFormatting sqref="B26:M37">
    <cfRule type="expression" dxfId="835" priority="7" stopIfTrue="1">
      <formula>MOD(ROW(),2)=0</formula>
    </cfRule>
    <cfRule type="expression" dxfId="834" priority="8" stopIfTrue="1">
      <formula>MOD(ROW(),2)&lt;&gt;0</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E9A3E-2118-411F-A800-49823767BCDF}">
  <sheetPr codeName="Sheet2">
    <tabColor theme="8" tint="0.59999389629810485"/>
  </sheetPr>
  <dimension ref="A1:C36"/>
  <sheetViews>
    <sheetView showGridLines="0" zoomScaleNormal="100" workbookViewId="0">
      <selection activeCell="A6" sqref="A6"/>
    </sheetView>
  </sheetViews>
  <sheetFormatPr defaultColWidth="9.26953125" defaultRowHeight="15.5" x14ac:dyDescent="0.35"/>
  <cols>
    <col min="1" max="1" width="48.54296875" style="4" customWidth="1"/>
    <col min="2" max="3" width="36.54296875" style="4" customWidth="1"/>
    <col min="4" max="16384" width="9.26953125" style="1"/>
  </cols>
  <sheetData>
    <row r="1" spans="1:3" s="21" customFormat="1" ht="20" x14ac:dyDescent="0.4">
      <c r="A1" s="20" t="s">
        <v>0</v>
      </c>
    </row>
    <row r="2" spans="1:3" s="21" customFormat="1" x14ac:dyDescent="0.35">
      <c r="A2" s="25" t="s">
        <v>1</v>
      </c>
      <c r="B2" s="3" t="str">
        <f>wb_title</f>
        <v>NHS_S - Consolidated Factor Spreadsheet</v>
      </c>
    </row>
    <row r="3" spans="1:3" s="21" customFormat="1" x14ac:dyDescent="0.35">
      <c r="A3" s="25" t="s">
        <v>2</v>
      </c>
      <c r="B3" s="22" t="s">
        <v>11</v>
      </c>
    </row>
    <row r="4" spans="1:3" s="32" customFormat="1" ht="12.5" x14ac:dyDescent="0.25">
      <c r="A4" s="35"/>
      <c r="B4" s="35"/>
      <c r="C4" s="35"/>
    </row>
    <row r="5" spans="1:3" s="32" customFormat="1" ht="12.5" x14ac:dyDescent="0.25">
      <c r="A5" s="35"/>
      <c r="B5" s="35"/>
      <c r="C5" s="35"/>
    </row>
    <row r="6" spans="1:3" s="32" customFormat="1" ht="13" x14ac:dyDescent="0.3">
      <c r="A6" s="37" t="s">
        <v>74</v>
      </c>
      <c r="B6" s="37" t="s">
        <v>75</v>
      </c>
      <c r="C6" s="37" t="s">
        <v>76</v>
      </c>
    </row>
    <row r="7" spans="1:3" s="32" customFormat="1" ht="12.5" x14ac:dyDescent="0.25">
      <c r="A7" s="35" t="s">
        <v>77</v>
      </c>
      <c r="B7" s="35" t="s">
        <v>78</v>
      </c>
      <c r="C7" s="35" t="s">
        <v>79</v>
      </c>
    </row>
    <row r="8" spans="1:3" s="32" customFormat="1" ht="12.5" x14ac:dyDescent="0.25">
      <c r="A8" s="35" t="s">
        <v>80</v>
      </c>
      <c r="B8" s="35" t="s">
        <v>81</v>
      </c>
      <c r="C8" s="35" t="s">
        <v>82</v>
      </c>
    </row>
    <row r="9" spans="1:3" s="32" customFormat="1" ht="12.5" x14ac:dyDescent="0.25">
      <c r="A9" s="35" t="s">
        <v>83</v>
      </c>
      <c r="B9" s="35" t="s">
        <v>84</v>
      </c>
      <c r="C9" s="35" t="s">
        <v>85</v>
      </c>
    </row>
    <row r="10" spans="1:3" s="32" customFormat="1" ht="12.5" x14ac:dyDescent="0.25">
      <c r="A10" s="35" t="s">
        <v>86</v>
      </c>
      <c r="B10" s="35" t="s">
        <v>78</v>
      </c>
      <c r="C10" s="35" t="s">
        <v>78</v>
      </c>
    </row>
    <row r="11" spans="1:3" s="32" customFormat="1" ht="12.5" x14ac:dyDescent="0.25">
      <c r="A11" s="35" t="s">
        <v>87</v>
      </c>
      <c r="B11" s="35" t="s">
        <v>88</v>
      </c>
      <c r="C11" s="35" t="s">
        <v>89</v>
      </c>
    </row>
    <row r="12" spans="1:3" s="32" customFormat="1" ht="25" x14ac:dyDescent="0.25">
      <c r="A12" s="35" t="s">
        <v>90</v>
      </c>
      <c r="B12" s="35" t="s">
        <v>91</v>
      </c>
      <c r="C12" s="35" t="s">
        <v>92</v>
      </c>
    </row>
    <row r="13" spans="1:3" s="32" customFormat="1" ht="12.5" x14ac:dyDescent="0.25">
      <c r="A13" s="35" t="s">
        <v>93</v>
      </c>
      <c r="B13" s="35" t="s">
        <v>94</v>
      </c>
      <c r="C13" s="35" t="s">
        <v>94</v>
      </c>
    </row>
    <row r="14" spans="1:3" s="32" customFormat="1" ht="12.5" x14ac:dyDescent="0.25">
      <c r="A14" s="35" t="s">
        <v>95</v>
      </c>
      <c r="B14" s="35" t="s">
        <v>96</v>
      </c>
      <c r="C14" s="35" t="s">
        <v>96</v>
      </c>
    </row>
    <row r="15" spans="1:3" s="32" customFormat="1" ht="12.5" x14ac:dyDescent="0.25">
      <c r="A15" s="35" t="s">
        <v>97</v>
      </c>
      <c r="B15" s="35" t="s">
        <v>98</v>
      </c>
      <c r="C15" s="35" t="s">
        <v>98</v>
      </c>
    </row>
    <row r="16" spans="1:3" s="32" customFormat="1" ht="12.5" x14ac:dyDescent="0.25">
      <c r="A16" s="35" t="s">
        <v>99</v>
      </c>
      <c r="B16" s="35" t="s">
        <v>100</v>
      </c>
      <c r="C16" s="35" t="s">
        <v>100</v>
      </c>
    </row>
    <row r="17" spans="1:3" s="32" customFormat="1" ht="12.5" x14ac:dyDescent="0.25">
      <c r="A17" s="35" t="s">
        <v>101</v>
      </c>
      <c r="B17" s="35" t="s">
        <v>102</v>
      </c>
      <c r="C17" s="35" t="s">
        <v>102</v>
      </c>
    </row>
    <row r="18" spans="1:3" s="32" customFormat="1" ht="12.5" x14ac:dyDescent="0.25">
      <c r="A18" s="35" t="s">
        <v>103</v>
      </c>
      <c r="B18" s="35" t="s">
        <v>104</v>
      </c>
      <c r="C18" s="35" t="s">
        <v>104</v>
      </c>
    </row>
    <row r="19" spans="1:3" s="32" customFormat="1" ht="12.5" x14ac:dyDescent="0.25">
      <c r="A19" s="35" t="s">
        <v>105</v>
      </c>
      <c r="B19" s="35" t="s">
        <v>106</v>
      </c>
      <c r="C19" s="35" t="s">
        <v>106</v>
      </c>
    </row>
    <row r="20" spans="1:3" s="32" customFormat="1" ht="12.5" x14ac:dyDescent="0.25">
      <c r="A20" s="35" t="s">
        <v>107</v>
      </c>
      <c r="B20" s="35" t="s">
        <v>108</v>
      </c>
      <c r="C20" s="35" t="s">
        <v>108</v>
      </c>
    </row>
    <row r="21" spans="1:3" s="32" customFormat="1" ht="12.5" x14ac:dyDescent="0.25">
      <c r="A21" s="35" t="s">
        <v>109</v>
      </c>
      <c r="B21" s="35" t="s">
        <v>110</v>
      </c>
      <c r="C21" s="35" t="s">
        <v>110</v>
      </c>
    </row>
    <row r="22" spans="1:3" s="32" customFormat="1" ht="12.5" x14ac:dyDescent="0.25">
      <c r="A22" s="35" t="s">
        <v>111</v>
      </c>
      <c r="B22" s="35" t="s">
        <v>112</v>
      </c>
      <c r="C22" s="35" t="s">
        <v>112</v>
      </c>
    </row>
    <row r="23" spans="1:3" s="32" customFormat="1" ht="25" x14ac:dyDescent="0.25">
      <c r="A23" s="35" t="s">
        <v>113</v>
      </c>
      <c r="B23" s="35" t="s">
        <v>114</v>
      </c>
      <c r="C23" s="35" t="s">
        <v>115</v>
      </c>
    </row>
    <row r="24" spans="1:3" s="32" customFormat="1" ht="62.5" x14ac:dyDescent="0.25">
      <c r="A24" s="35" t="s">
        <v>116</v>
      </c>
      <c r="B24" s="35">
        <v>2028</v>
      </c>
      <c r="C24" s="35" t="s">
        <v>117</v>
      </c>
    </row>
    <row r="25" spans="1:3" s="32" customFormat="1" ht="25" x14ac:dyDescent="0.25">
      <c r="A25" s="35" t="s">
        <v>118</v>
      </c>
      <c r="B25" s="35" t="s">
        <v>119</v>
      </c>
      <c r="C25" s="35" t="s">
        <v>119</v>
      </c>
    </row>
    <row r="26" spans="1:3" s="32" customFormat="1" ht="12.5" x14ac:dyDescent="0.25">
      <c r="A26" s="35" t="s">
        <v>120</v>
      </c>
      <c r="B26" s="35" t="s">
        <v>98</v>
      </c>
      <c r="C26" s="35" t="s">
        <v>98</v>
      </c>
    </row>
    <row r="27" spans="1:3" s="32" customFormat="1" ht="12.5" x14ac:dyDescent="0.25">
      <c r="A27" s="35" t="s">
        <v>121</v>
      </c>
      <c r="B27" s="35" t="s">
        <v>98</v>
      </c>
      <c r="C27" s="35" t="s">
        <v>98</v>
      </c>
    </row>
    <row r="28" spans="1:3" s="32" customFormat="1" ht="12.5" x14ac:dyDescent="0.25">
      <c r="A28" s="35" t="s">
        <v>122</v>
      </c>
      <c r="B28" s="35" t="s">
        <v>123</v>
      </c>
      <c r="C28" s="35" t="s">
        <v>123</v>
      </c>
    </row>
    <row r="29" spans="1:3" s="32" customFormat="1" ht="50" x14ac:dyDescent="0.25">
      <c r="A29" s="35" t="s">
        <v>124</v>
      </c>
      <c r="B29" s="35" t="s">
        <v>125</v>
      </c>
      <c r="C29" s="35" t="s">
        <v>125</v>
      </c>
    </row>
    <row r="30" spans="1:3" s="32" customFormat="1" ht="25" x14ac:dyDescent="0.25">
      <c r="A30" s="35" t="s">
        <v>126</v>
      </c>
      <c r="B30" s="35" t="s">
        <v>127</v>
      </c>
      <c r="C30" s="35" t="s">
        <v>127</v>
      </c>
    </row>
    <row r="31" spans="1:3" s="32" customFormat="1" ht="12.5" x14ac:dyDescent="0.25">
      <c r="A31" s="35" t="s">
        <v>128</v>
      </c>
      <c r="B31" s="35" t="s">
        <v>129</v>
      </c>
      <c r="C31" s="35" t="s">
        <v>129</v>
      </c>
    </row>
    <row r="32" spans="1:3" s="32" customFormat="1" ht="12.5" x14ac:dyDescent="0.25">
      <c r="A32" s="35" t="s">
        <v>130</v>
      </c>
      <c r="B32" s="35" t="s">
        <v>129</v>
      </c>
      <c r="C32" s="35" t="s">
        <v>129</v>
      </c>
    </row>
    <row r="33" spans="1:3" s="32" customFormat="1" ht="12.5" x14ac:dyDescent="0.25">
      <c r="A33" s="35" t="s">
        <v>131</v>
      </c>
      <c r="B33" s="35" t="s">
        <v>98</v>
      </c>
      <c r="C33" s="35" t="s">
        <v>98</v>
      </c>
    </row>
    <row r="34" spans="1:3" s="32" customFormat="1" ht="25" x14ac:dyDescent="0.25">
      <c r="A34" s="35" t="s">
        <v>132</v>
      </c>
      <c r="B34" s="35" t="s">
        <v>133</v>
      </c>
      <c r="C34" s="35" t="s">
        <v>133</v>
      </c>
    </row>
    <row r="35" spans="1:3" s="32" customFormat="1" ht="12.5" x14ac:dyDescent="0.25">
      <c r="A35" s="35" t="s">
        <v>134</v>
      </c>
      <c r="B35" s="35" t="s">
        <v>135</v>
      </c>
      <c r="C35" s="35" t="s">
        <v>135</v>
      </c>
    </row>
    <row r="36" spans="1:3" s="32" customFormat="1" ht="12.5" x14ac:dyDescent="0.25">
      <c r="A36" s="35" t="s">
        <v>136</v>
      </c>
      <c r="B36" s="35" t="s">
        <v>137</v>
      </c>
      <c r="C36" s="35" t="s">
        <v>137</v>
      </c>
    </row>
  </sheetData>
  <pageMargins left="0.7" right="0.7" top="0.75" bottom="0.75" header="0.3" footer="0.3"/>
  <pageSetup paperSize="9" orientation="portrait" r:id="rId1"/>
  <headerFooter>
    <oddHeader>&amp;L&amp;Z&amp;F  [&amp;A]</oddHeader>
    <oddFooter>&amp;LPage &amp;P of &amp;N&amp;R&amp;T &amp;D</oddFooter>
  </headerFooter>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14000-93D5-4AA6-A0F0-58DF1504D22F}">
  <sheetPr codeName="Sheet42"/>
  <dimension ref="A1:M42"/>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ERF - x-408</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v>1995</v>
      </c>
      <c r="C8" s="46"/>
      <c r="D8" s="46"/>
      <c r="E8" s="46"/>
      <c r="F8" s="46"/>
      <c r="G8" s="46"/>
      <c r="H8" s="46"/>
      <c r="I8" s="46"/>
      <c r="J8" s="46"/>
      <c r="K8" s="46"/>
      <c r="L8" s="46"/>
      <c r="M8" s="46"/>
    </row>
    <row r="9" spans="1:13" x14ac:dyDescent="0.25">
      <c r="A9" s="40" t="s">
        <v>142</v>
      </c>
      <c r="B9" s="46" t="s">
        <v>251</v>
      </c>
      <c r="C9" s="46"/>
      <c r="D9" s="46"/>
      <c r="E9" s="46"/>
      <c r="F9" s="46"/>
      <c r="G9" s="46"/>
      <c r="H9" s="46"/>
      <c r="I9" s="46"/>
      <c r="J9" s="46"/>
      <c r="K9" s="46"/>
      <c r="L9" s="46"/>
      <c r="M9" s="46"/>
    </row>
    <row r="10" spans="1:13" x14ac:dyDescent="0.25">
      <c r="A10" s="40" t="s">
        <v>6</v>
      </c>
      <c r="B10" s="46" t="s">
        <v>282</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253</v>
      </c>
      <c r="C12" s="46"/>
      <c r="D12" s="46"/>
      <c r="E12" s="46"/>
      <c r="F12" s="46"/>
      <c r="G12" s="46"/>
      <c r="H12" s="46"/>
      <c r="I12" s="46"/>
      <c r="J12" s="46"/>
      <c r="K12" s="46"/>
      <c r="L12" s="46"/>
      <c r="M12" s="46"/>
    </row>
    <row r="13" spans="1:13" x14ac:dyDescent="0.25">
      <c r="A13" s="40" t="s">
        <v>538</v>
      </c>
      <c r="B13" s="46">
        <v>1</v>
      </c>
      <c r="C13" s="46"/>
      <c r="D13" s="46"/>
      <c r="E13" s="46"/>
      <c r="F13" s="46"/>
      <c r="G13" s="46"/>
      <c r="H13" s="46"/>
      <c r="I13" s="46"/>
      <c r="J13" s="46"/>
      <c r="K13" s="46"/>
      <c r="L13" s="46"/>
      <c r="M13" s="46"/>
    </row>
    <row r="14" spans="1:13" x14ac:dyDescent="0.25">
      <c r="A14" s="40" t="s">
        <v>146</v>
      </c>
      <c r="B14" s="46">
        <v>408</v>
      </c>
      <c r="C14" s="46"/>
      <c r="D14" s="46"/>
      <c r="E14" s="46"/>
      <c r="F14" s="46"/>
      <c r="G14" s="46"/>
      <c r="H14" s="46"/>
      <c r="I14" s="46"/>
      <c r="J14" s="46"/>
      <c r="K14" s="46"/>
      <c r="L14" s="46"/>
      <c r="M14" s="46"/>
    </row>
    <row r="15" spans="1:13" x14ac:dyDescent="0.25">
      <c r="A15" s="40" t="s">
        <v>539</v>
      </c>
      <c r="B15" s="46" t="s">
        <v>283</v>
      </c>
      <c r="C15" s="46"/>
      <c r="D15" s="46"/>
      <c r="E15" s="46"/>
      <c r="F15" s="46"/>
      <c r="G15" s="46"/>
      <c r="H15" s="46"/>
      <c r="I15" s="46"/>
      <c r="J15" s="46"/>
      <c r="K15" s="46"/>
      <c r="L15" s="46"/>
      <c r="M15" s="46"/>
    </row>
    <row r="16" spans="1:13" x14ac:dyDescent="0.25">
      <c r="A16" s="40" t="s">
        <v>148</v>
      </c>
      <c r="B16" s="46" t="s">
        <v>284</v>
      </c>
      <c r="C16" s="46"/>
      <c r="D16" s="46"/>
      <c r="E16" s="46"/>
      <c r="F16" s="46"/>
      <c r="G16" s="46"/>
      <c r="H16" s="46"/>
      <c r="I16" s="46"/>
      <c r="J16" s="46"/>
      <c r="K16" s="46"/>
      <c r="L16" s="46"/>
      <c r="M16" s="46"/>
    </row>
    <row r="17" spans="1:13" x14ac:dyDescent="0.25">
      <c r="A17" s="41" t="s">
        <v>540</v>
      </c>
      <c r="B17" s="46"/>
      <c r="C17" s="46"/>
      <c r="D17" s="46"/>
      <c r="E17" s="46"/>
      <c r="F17" s="46"/>
      <c r="G17" s="46"/>
      <c r="H17" s="46"/>
      <c r="I17" s="46"/>
      <c r="J17" s="46"/>
      <c r="K17" s="46"/>
      <c r="L17" s="46"/>
      <c r="M17" s="46"/>
    </row>
    <row r="18" spans="1:13" x14ac:dyDescent="0.25">
      <c r="A18" s="40" t="s">
        <v>150</v>
      </c>
      <c r="B18" s="48">
        <v>45107</v>
      </c>
      <c r="C18" s="48"/>
      <c r="D18" s="48"/>
      <c r="E18" s="48"/>
      <c r="F18" s="48"/>
      <c r="G18" s="48"/>
      <c r="H18" s="48"/>
      <c r="I18" s="48"/>
      <c r="J18" s="48"/>
      <c r="K18" s="48"/>
      <c r="L18" s="48"/>
      <c r="M18" s="48"/>
    </row>
    <row r="19" spans="1:13" x14ac:dyDescent="0.25">
      <c r="A19" s="40" t="s">
        <v>151</v>
      </c>
      <c r="B19" s="48">
        <v>45110</v>
      </c>
      <c r="C19" s="48"/>
      <c r="D19" s="48"/>
      <c r="E19" s="48"/>
      <c r="F19" s="48"/>
      <c r="G19" s="48"/>
      <c r="H19" s="48"/>
      <c r="I19" s="48"/>
      <c r="J19" s="48"/>
      <c r="K19" s="48"/>
      <c r="L19" s="48"/>
      <c r="M19" s="48"/>
    </row>
    <row r="20" spans="1:13" x14ac:dyDescent="0.25">
      <c r="A20" s="40" t="s">
        <v>152</v>
      </c>
      <c r="B20" s="46" t="s">
        <v>160</v>
      </c>
      <c r="C20" s="46"/>
      <c r="D20" s="46"/>
      <c r="E20" s="46"/>
      <c r="F20" s="46"/>
      <c r="G20" s="46"/>
      <c r="H20" s="46"/>
      <c r="I20" s="46"/>
      <c r="J20" s="46"/>
      <c r="K20" s="46"/>
      <c r="L20" s="46"/>
      <c r="M20" s="46"/>
    </row>
    <row r="21" spans="1:13" x14ac:dyDescent="0.25">
      <c r="A21" s="40" t="s">
        <v>541</v>
      </c>
      <c r="B21" s="46" t="s">
        <v>76</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5" customFormat="1" ht="13" x14ac:dyDescent="0.25">
      <c r="A26" s="54" t="s">
        <v>581</v>
      </c>
      <c r="B26" s="54">
        <v>0</v>
      </c>
      <c r="C26" s="54">
        <v>1</v>
      </c>
      <c r="D26" s="54">
        <v>2</v>
      </c>
      <c r="E26" s="54">
        <v>3</v>
      </c>
      <c r="F26" s="54">
        <v>4</v>
      </c>
      <c r="G26" s="54">
        <v>5</v>
      </c>
      <c r="H26" s="54">
        <v>6</v>
      </c>
      <c r="I26" s="54">
        <v>7</v>
      </c>
      <c r="J26" s="54">
        <v>8</v>
      </c>
      <c r="K26" s="54">
        <v>9</v>
      </c>
      <c r="L26" s="54">
        <v>10</v>
      </c>
      <c r="M26" s="54">
        <v>11</v>
      </c>
    </row>
    <row r="27" spans="1:13" x14ac:dyDescent="0.25">
      <c r="A27" s="43">
        <v>50</v>
      </c>
      <c r="B27" s="44">
        <v>0.77700000000000002</v>
      </c>
      <c r="C27" s="44">
        <v>0.77800000000000002</v>
      </c>
      <c r="D27" s="44">
        <v>0.77900000000000003</v>
      </c>
      <c r="E27" s="44">
        <v>0.78</v>
      </c>
      <c r="F27" s="44">
        <v>0.78100000000000003</v>
      </c>
      <c r="G27" s="44">
        <v>0.78200000000000003</v>
      </c>
      <c r="H27" s="44">
        <v>0.78300000000000003</v>
      </c>
      <c r="I27" s="44">
        <v>0.78400000000000003</v>
      </c>
      <c r="J27" s="44">
        <v>0.78500000000000003</v>
      </c>
      <c r="K27" s="44">
        <v>0.78600000000000003</v>
      </c>
      <c r="L27" s="44">
        <v>0.78800000000000003</v>
      </c>
      <c r="M27" s="44">
        <v>0.78900000000000003</v>
      </c>
    </row>
    <row r="28" spans="1:13" x14ac:dyDescent="0.25">
      <c r="A28" s="43">
        <v>51</v>
      </c>
      <c r="B28" s="44">
        <v>0.79</v>
      </c>
      <c r="C28" s="44">
        <v>0.79100000000000004</v>
      </c>
      <c r="D28" s="44">
        <v>0.79200000000000004</v>
      </c>
      <c r="E28" s="44">
        <v>0.79300000000000004</v>
      </c>
      <c r="F28" s="44">
        <v>0.79400000000000004</v>
      </c>
      <c r="G28" s="44">
        <v>0.79500000000000004</v>
      </c>
      <c r="H28" s="44">
        <v>0.79600000000000004</v>
      </c>
      <c r="I28" s="44">
        <v>0.79800000000000004</v>
      </c>
      <c r="J28" s="44">
        <v>0.79900000000000004</v>
      </c>
      <c r="K28" s="44">
        <v>0.8</v>
      </c>
      <c r="L28" s="44">
        <v>0.80100000000000005</v>
      </c>
      <c r="M28" s="44">
        <v>0.80200000000000005</v>
      </c>
    </row>
    <row r="29" spans="1:13" x14ac:dyDescent="0.25">
      <c r="A29" s="43">
        <v>52</v>
      </c>
      <c r="B29" s="44">
        <v>0.80300000000000005</v>
      </c>
      <c r="C29" s="44">
        <v>0.80400000000000005</v>
      </c>
      <c r="D29" s="44">
        <v>0.80500000000000005</v>
      </c>
      <c r="E29" s="44">
        <v>0.80700000000000005</v>
      </c>
      <c r="F29" s="44">
        <v>0.80800000000000005</v>
      </c>
      <c r="G29" s="44">
        <v>0.80900000000000005</v>
      </c>
      <c r="H29" s="44">
        <v>0.81</v>
      </c>
      <c r="I29" s="44">
        <v>0.81100000000000005</v>
      </c>
      <c r="J29" s="44">
        <v>0.81200000000000006</v>
      </c>
      <c r="K29" s="44">
        <v>0.81299999999999994</v>
      </c>
      <c r="L29" s="44">
        <v>0.81499999999999995</v>
      </c>
      <c r="M29" s="44">
        <v>0.81599999999999995</v>
      </c>
    </row>
    <row r="30" spans="1:13" x14ac:dyDescent="0.25">
      <c r="A30" s="43">
        <v>53</v>
      </c>
      <c r="B30" s="44">
        <v>0.81699999999999995</v>
      </c>
      <c r="C30" s="44">
        <v>0.81799999999999995</v>
      </c>
      <c r="D30" s="44">
        <v>0.81899999999999995</v>
      </c>
      <c r="E30" s="44">
        <v>0.82</v>
      </c>
      <c r="F30" s="44">
        <v>0.82099999999999995</v>
      </c>
      <c r="G30" s="44">
        <v>0.82299999999999995</v>
      </c>
      <c r="H30" s="44">
        <v>0.82399999999999995</v>
      </c>
      <c r="I30" s="44">
        <v>0.82499999999999996</v>
      </c>
      <c r="J30" s="44">
        <v>0.82599999999999996</v>
      </c>
      <c r="K30" s="44">
        <v>0.82699999999999996</v>
      </c>
      <c r="L30" s="44">
        <v>0.82799999999999996</v>
      </c>
      <c r="M30" s="44">
        <v>0.83</v>
      </c>
    </row>
    <row r="31" spans="1:13" x14ac:dyDescent="0.25">
      <c r="A31" s="43">
        <v>54</v>
      </c>
      <c r="B31" s="44">
        <v>0.83099999999999996</v>
      </c>
      <c r="C31" s="44">
        <v>0.83199999999999996</v>
      </c>
      <c r="D31" s="44">
        <v>0.83299999999999996</v>
      </c>
      <c r="E31" s="44">
        <v>0.83399999999999996</v>
      </c>
      <c r="F31" s="44">
        <v>0.83499999999999996</v>
      </c>
      <c r="G31" s="44">
        <v>0.83699999999999997</v>
      </c>
      <c r="H31" s="44">
        <v>0.83799999999999997</v>
      </c>
      <c r="I31" s="44">
        <v>0.83899999999999997</v>
      </c>
      <c r="J31" s="44">
        <v>0.84</v>
      </c>
      <c r="K31" s="44">
        <v>0.84099999999999997</v>
      </c>
      <c r="L31" s="44">
        <v>0.84299999999999997</v>
      </c>
      <c r="M31" s="44">
        <v>0.84399999999999997</v>
      </c>
    </row>
    <row r="32" spans="1:13" x14ac:dyDescent="0.25">
      <c r="A32" s="43">
        <v>55</v>
      </c>
      <c r="B32" s="44">
        <v>0.84499999999999997</v>
      </c>
      <c r="C32" s="44">
        <v>0.84599999999999997</v>
      </c>
      <c r="D32" s="44">
        <v>0.84699999999999998</v>
      </c>
      <c r="E32" s="44">
        <v>0.84799999999999998</v>
      </c>
      <c r="F32" s="44">
        <v>0.85</v>
      </c>
      <c r="G32" s="44">
        <v>0.85099999999999998</v>
      </c>
      <c r="H32" s="44">
        <v>0.85199999999999998</v>
      </c>
      <c r="I32" s="44">
        <v>0.85299999999999998</v>
      </c>
      <c r="J32" s="44">
        <v>0.85399999999999998</v>
      </c>
      <c r="K32" s="44">
        <v>0.85599999999999998</v>
      </c>
      <c r="L32" s="44">
        <v>0.85699999999999998</v>
      </c>
      <c r="M32" s="44">
        <v>0.85799999999999998</v>
      </c>
    </row>
    <row r="33" spans="1:13" x14ac:dyDescent="0.25">
      <c r="A33" s="43">
        <v>56</v>
      </c>
      <c r="B33" s="44">
        <v>0.85899999999999999</v>
      </c>
      <c r="C33" s="44">
        <v>0.86</v>
      </c>
      <c r="D33" s="44">
        <v>0.86199999999999999</v>
      </c>
      <c r="E33" s="44">
        <v>0.86299999999999999</v>
      </c>
      <c r="F33" s="44">
        <v>0.86399999999999999</v>
      </c>
      <c r="G33" s="44">
        <v>0.86499999999999999</v>
      </c>
      <c r="H33" s="44">
        <v>0.86699999999999999</v>
      </c>
      <c r="I33" s="44">
        <v>0.86799999999999999</v>
      </c>
      <c r="J33" s="44">
        <v>0.86899999999999999</v>
      </c>
      <c r="K33" s="44">
        <v>0.87</v>
      </c>
      <c r="L33" s="44">
        <v>0.871</v>
      </c>
      <c r="M33" s="44">
        <v>0.873</v>
      </c>
    </row>
    <row r="34" spans="1:13" x14ac:dyDescent="0.25">
      <c r="A34" s="43">
        <v>57</v>
      </c>
      <c r="B34" s="44">
        <v>0.874</v>
      </c>
      <c r="C34" s="44">
        <v>0.875</v>
      </c>
      <c r="D34" s="44">
        <v>0.876</v>
      </c>
      <c r="E34" s="44">
        <v>0.878</v>
      </c>
      <c r="F34" s="44">
        <v>0.879</v>
      </c>
      <c r="G34" s="44">
        <v>0.88</v>
      </c>
      <c r="H34" s="44">
        <v>0.88100000000000001</v>
      </c>
      <c r="I34" s="44">
        <v>0.88300000000000001</v>
      </c>
      <c r="J34" s="44">
        <v>0.88400000000000001</v>
      </c>
      <c r="K34" s="44">
        <v>0.88500000000000001</v>
      </c>
      <c r="L34" s="44">
        <v>0.88600000000000001</v>
      </c>
      <c r="M34" s="44">
        <v>0.88700000000000001</v>
      </c>
    </row>
    <row r="35" spans="1:13" x14ac:dyDescent="0.25">
      <c r="A35" s="43">
        <v>58</v>
      </c>
      <c r="B35" s="44">
        <v>0.88900000000000001</v>
      </c>
      <c r="C35" s="44">
        <v>0.89</v>
      </c>
      <c r="D35" s="44">
        <v>0.89100000000000001</v>
      </c>
      <c r="E35" s="44">
        <v>0.89200000000000002</v>
      </c>
      <c r="F35" s="44">
        <v>0.89400000000000002</v>
      </c>
      <c r="G35" s="44">
        <v>0.89500000000000002</v>
      </c>
      <c r="H35" s="44">
        <v>0.89600000000000002</v>
      </c>
      <c r="I35" s="44">
        <v>0.89800000000000002</v>
      </c>
      <c r="J35" s="44">
        <v>0.89900000000000002</v>
      </c>
      <c r="K35" s="44">
        <v>0.9</v>
      </c>
      <c r="L35" s="44">
        <v>0.90100000000000002</v>
      </c>
      <c r="M35" s="44">
        <v>0.90300000000000002</v>
      </c>
    </row>
    <row r="36" spans="1:13" x14ac:dyDescent="0.25">
      <c r="A36" s="43">
        <v>59</v>
      </c>
      <c r="B36" s="44">
        <v>0.90400000000000003</v>
      </c>
      <c r="C36" s="44">
        <v>0.90500000000000003</v>
      </c>
      <c r="D36" s="44">
        <v>0.90600000000000003</v>
      </c>
      <c r="E36" s="44">
        <v>0.90800000000000003</v>
      </c>
      <c r="F36" s="44">
        <v>0.90900000000000003</v>
      </c>
      <c r="G36" s="44">
        <v>0.91</v>
      </c>
      <c r="H36" s="44">
        <v>0.91100000000000003</v>
      </c>
      <c r="I36" s="44">
        <v>0.91300000000000003</v>
      </c>
      <c r="J36" s="44">
        <v>0.91400000000000003</v>
      </c>
      <c r="K36" s="44">
        <v>0.91500000000000004</v>
      </c>
      <c r="L36" s="44">
        <v>0.91700000000000004</v>
      </c>
      <c r="M36" s="44">
        <v>0.91800000000000004</v>
      </c>
    </row>
    <row r="37" spans="1:13" x14ac:dyDescent="0.25">
      <c r="A37" s="43">
        <v>60</v>
      </c>
      <c r="B37" s="44">
        <v>0.91900000000000004</v>
      </c>
      <c r="C37" s="44">
        <v>0.92</v>
      </c>
      <c r="D37" s="44">
        <v>0.92200000000000004</v>
      </c>
      <c r="E37" s="44">
        <v>0.92300000000000004</v>
      </c>
      <c r="F37" s="44">
        <v>0.92400000000000004</v>
      </c>
      <c r="G37" s="44">
        <v>0.92600000000000005</v>
      </c>
      <c r="H37" s="44">
        <v>0.92700000000000005</v>
      </c>
      <c r="I37" s="44">
        <v>0.92800000000000005</v>
      </c>
      <c r="J37" s="44">
        <v>0.93</v>
      </c>
      <c r="K37" s="44">
        <v>0.93100000000000005</v>
      </c>
      <c r="L37" s="44">
        <v>0.93200000000000005</v>
      </c>
      <c r="M37" s="44">
        <v>0.93300000000000005</v>
      </c>
    </row>
    <row r="38" spans="1:13" x14ac:dyDescent="0.25">
      <c r="A38" s="43">
        <v>61</v>
      </c>
      <c r="B38" s="44">
        <v>0.93500000000000005</v>
      </c>
      <c r="C38" s="44">
        <v>0.93600000000000005</v>
      </c>
      <c r="D38" s="44">
        <v>0.93700000000000006</v>
      </c>
      <c r="E38" s="44">
        <v>0.93899999999999995</v>
      </c>
      <c r="F38" s="44">
        <v>0.94</v>
      </c>
      <c r="G38" s="44">
        <v>0.94099999999999995</v>
      </c>
      <c r="H38" s="44">
        <v>0.94299999999999995</v>
      </c>
      <c r="I38" s="44">
        <v>0.94399999999999995</v>
      </c>
      <c r="J38" s="44">
        <v>0.94499999999999995</v>
      </c>
      <c r="K38" s="44">
        <v>0.94699999999999995</v>
      </c>
      <c r="L38" s="44">
        <v>0.94799999999999995</v>
      </c>
      <c r="M38" s="44">
        <v>0.94899999999999995</v>
      </c>
    </row>
    <row r="39" spans="1:13" x14ac:dyDescent="0.25">
      <c r="A39" s="43">
        <v>62</v>
      </c>
      <c r="B39" s="44">
        <v>0.95099999999999996</v>
      </c>
      <c r="C39" s="44">
        <v>0.95199999999999996</v>
      </c>
      <c r="D39" s="44">
        <v>0.95299999999999996</v>
      </c>
      <c r="E39" s="44">
        <v>0.95499999999999996</v>
      </c>
      <c r="F39" s="44">
        <v>0.95599999999999996</v>
      </c>
      <c r="G39" s="44">
        <v>0.95699999999999996</v>
      </c>
      <c r="H39" s="44">
        <v>0.95899999999999996</v>
      </c>
      <c r="I39" s="44">
        <v>0.96</v>
      </c>
      <c r="J39" s="44">
        <v>0.96099999999999997</v>
      </c>
      <c r="K39" s="44">
        <v>0.96299999999999997</v>
      </c>
      <c r="L39" s="44">
        <v>0.96399999999999997</v>
      </c>
      <c r="M39" s="44">
        <v>0.96599999999999997</v>
      </c>
    </row>
    <row r="40" spans="1:13" x14ac:dyDescent="0.25">
      <c r="A40" s="43">
        <v>63</v>
      </c>
      <c r="B40" s="44">
        <v>0.96699999999999997</v>
      </c>
      <c r="C40" s="44">
        <v>0.96799999999999997</v>
      </c>
      <c r="D40" s="44">
        <v>0.97</v>
      </c>
      <c r="E40" s="44">
        <v>0.97099999999999997</v>
      </c>
      <c r="F40" s="44">
        <v>0.97199999999999998</v>
      </c>
      <c r="G40" s="44">
        <v>0.97399999999999998</v>
      </c>
      <c r="H40" s="44">
        <v>0.97499999999999998</v>
      </c>
      <c r="I40" s="44">
        <v>0.97599999999999998</v>
      </c>
      <c r="J40" s="44">
        <v>0.97799999999999998</v>
      </c>
      <c r="K40" s="44">
        <v>0.97899999999999998</v>
      </c>
      <c r="L40" s="44">
        <v>0.98099999999999998</v>
      </c>
      <c r="M40" s="44">
        <v>0.98199999999999998</v>
      </c>
    </row>
    <row r="41" spans="1:13" x14ac:dyDescent="0.25">
      <c r="A41" s="43">
        <v>64</v>
      </c>
      <c r="B41" s="44">
        <v>0.98299999999999998</v>
      </c>
      <c r="C41" s="44">
        <v>0.98499999999999999</v>
      </c>
      <c r="D41" s="44">
        <v>0.98599999999999999</v>
      </c>
      <c r="E41" s="44">
        <v>0.98699999999999999</v>
      </c>
      <c r="F41" s="44">
        <v>0.98899999999999999</v>
      </c>
      <c r="G41" s="44">
        <v>0.99</v>
      </c>
      <c r="H41" s="44">
        <v>0.99199999999999999</v>
      </c>
      <c r="I41" s="44">
        <v>0.99299999999999999</v>
      </c>
      <c r="J41" s="44">
        <v>0.99399999999999999</v>
      </c>
      <c r="K41" s="44">
        <v>0.996</v>
      </c>
      <c r="L41" s="44">
        <v>0.997</v>
      </c>
      <c r="M41" s="44">
        <v>0.999</v>
      </c>
    </row>
    <row r="42" spans="1:13" x14ac:dyDescent="0.25">
      <c r="A42" s="43">
        <v>65</v>
      </c>
      <c r="B42" s="44">
        <v>1</v>
      </c>
      <c r="C42" s="44"/>
      <c r="D42" s="44"/>
      <c r="E42" s="44"/>
      <c r="F42" s="44"/>
      <c r="G42" s="44"/>
      <c r="H42" s="44"/>
      <c r="I42" s="44"/>
      <c r="J42" s="44"/>
      <c r="K42" s="44"/>
      <c r="L42" s="44"/>
      <c r="M42" s="44"/>
    </row>
  </sheetData>
  <sheetProtection algorithmName="SHA-512" hashValue="VTAPpSChEHCvCVNxxhQYENFRdl8gZSSYOYNEec4aXo2ZHHgU625dhJcXHzYv94FUjvPHPJOxITq1nqyrNCRkVw==" saltValue="SCeBQroQvgi5Wq8lzOI5kw==" spinCount="100000" sheet="1" objects="1" scenarios="1"/>
  <conditionalFormatting sqref="A6:A21">
    <cfRule type="expression" dxfId="831" priority="1" stopIfTrue="1">
      <formula>MOD(ROW(),2)=0</formula>
    </cfRule>
    <cfRule type="expression" dxfId="830" priority="2" stopIfTrue="1">
      <formula>MOD(ROW(),2)&lt;&gt;0</formula>
    </cfRule>
  </conditionalFormatting>
  <conditionalFormatting sqref="B6:M21">
    <cfRule type="expression" dxfId="829" priority="3" stopIfTrue="1">
      <formula>MOD(ROW(),2)=0</formula>
    </cfRule>
    <cfRule type="expression" dxfId="828" priority="4" stopIfTrue="1">
      <formula>MOD(ROW(),2)&lt;&gt;0</formula>
    </cfRule>
  </conditionalFormatting>
  <conditionalFormatting sqref="A26:A42">
    <cfRule type="expression" dxfId="827" priority="5" stopIfTrue="1">
      <formula>MOD(ROW(),2)=0</formula>
    </cfRule>
    <cfRule type="expression" dxfId="826" priority="6" stopIfTrue="1">
      <formula>MOD(ROW(),2)&lt;&gt;0</formula>
    </cfRule>
  </conditionalFormatting>
  <conditionalFormatting sqref="B26:M42">
    <cfRule type="expression" dxfId="825" priority="7" stopIfTrue="1">
      <formula>MOD(ROW(),2)=0</formula>
    </cfRule>
    <cfRule type="expression" dxfId="824" priority="8" stopIfTrue="1">
      <formula>MOD(ROW(),2)&lt;&gt;0</formula>
    </cfRule>
  </conditionalFormatting>
  <pageMargins left="0.7" right="0.7" top="0.75" bottom="0.75" header="0.3" footer="0.3"/>
  <tableParts count="1">
    <tablePart r:id="rId1"/>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87608-2916-4C98-8117-152ECAE48CE8}">
  <sheetPr codeName="Sheet43"/>
  <dimension ref="A1:AB32"/>
  <sheetViews>
    <sheetView showGridLines="0" workbookViewId="0">
      <selection activeCell="A6" sqref="A6"/>
    </sheetView>
  </sheetViews>
  <sheetFormatPr defaultRowHeight="12.5" x14ac:dyDescent="0.25"/>
  <cols>
    <col min="1" max="1" width="31.54296875" customWidth="1"/>
    <col min="2" max="13" width="22.54296875" customWidth="1"/>
    <col min="16" max="16" width="31.54296875" customWidth="1"/>
    <col min="17" max="28" width="22.54296875" customWidth="1"/>
  </cols>
  <sheetData>
    <row r="1" spans="1:28" s="1" customFormat="1" ht="20" x14ac:dyDescent="0.4">
      <c r="A1" s="2" t="s">
        <v>0</v>
      </c>
    </row>
    <row r="2" spans="1:28" s="1" customFormat="1" ht="15.5" x14ac:dyDescent="0.35">
      <c r="A2" s="30" t="s">
        <v>1</v>
      </c>
      <c r="B2" s="3" t="str">
        <f>wb_title</f>
        <v>NHS_S - Consolidated Factor Spreadsheet</v>
      </c>
    </row>
    <row r="3" spans="1:28" s="1" customFormat="1" ht="15.5" x14ac:dyDescent="0.35">
      <c r="A3" s="30" t="s">
        <v>2</v>
      </c>
      <c r="B3" s="3" t="str">
        <f>TABLE_FACTOR_TYPE_1 &amp; " - x-" &amp; TABLE_SERIES_NUMBER_1</f>
        <v>ERF - x-409</v>
      </c>
    </row>
    <row r="6" spans="1:28" x14ac:dyDescent="0.25">
      <c r="A6" s="40" t="s">
        <v>535</v>
      </c>
      <c r="B6" s="46" t="s">
        <v>536</v>
      </c>
      <c r="C6" s="46"/>
      <c r="D6" s="46"/>
      <c r="E6" s="46"/>
      <c r="F6" s="46"/>
      <c r="G6" s="46"/>
      <c r="H6" s="46"/>
      <c r="I6" s="46"/>
      <c r="J6" s="46"/>
      <c r="K6" s="46"/>
      <c r="L6" s="46"/>
      <c r="M6" s="46"/>
      <c r="P6" s="40" t="s">
        <v>535</v>
      </c>
      <c r="Q6" s="46" t="s">
        <v>536</v>
      </c>
      <c r="R6" s="46"/>
      <c r="S6" s="46"/>
      <c r="T6" s="46"/>
      <c r="U6" s="46"/>
      <c r="V6" s="46"/>
      <c r="W6" s="46"/>
      <c r="X6" s="46"/>
      <c r="Y6" s="46"/>
      <c r="Z6" s="46"/>
      <c r="AA6" s="46"/>
      <c r="AB6" s="46"/>
    </row>
    <row r="7" spans="1:28" x14ac:dyDescent="0.25">
      <c r="A7" s="40" t="s">
        <v>537</v>
      </c>
      <c r="B7" s="46" t="s">
        <v>31</v>
      </c>
      <c r="C7" s="46"/>
      <c r="D7" s="46"/>
      <c r="E7" s="46"/>
      <c r="F7" s="46"/>
      <c r="G7" s="46"/>
      <c r="H7" s="46"/>
      <c r="I7" s="46"/>
      <c r="J7" s="46"/>
      <c r="K7" s="46"/>
      <c r="L7" s="46"/>
      <c r="M7" s="46"/>
      <c r="P7" s="40" t="s">
        <v>537</v>
      </c>
      <c r="Q7" s="46" t="s">
        <v>31</v>
      </c>
      <c r="R7" s="46"/>
      <c r="S7" s="46"/>
      <c r="T7" s="46"/>
      <c r="U7" s="46"/>
      <c r="V7" s="46"/>
      <c r="W7" s="46"/>
      <c r="X7" s="46"/>
      <c r="Y7" s="46"/>
      <c r="Z7" s="46"/>
      <c r="AA7" s="46"/>
      <c r="AB7" s="46"/>
    </row>
    <row r="8" spans="1:28" x14ac:dyDescent="0.25">
      <c r="A8" s="40" t="s">
        <v>141</v>
      </c>
      <c r="B8" s="46">
        <v>1995</v>
      </c>
      <c r="C8" s="46"/>
      <c r="D8" s="46"/>
      <c r="E8" s="46"/>
      <c r="F8" s="46"/>
      <c r="G8" s="46"/>
      <c r="H8" s="46"/>
      <c r="I8" s="46"/>
      <c r="J8" s="46"/>
      <c r="K8" s="46"/>
      <c r="L8" s="46"/>
      <c r="M8" s="46"/>
      <c r="P8" s="40" t="s">
        <v>141</v>
      </c>
      <c r="Q8" s="46">
        <v>1995</v>
      </c>
      <c r="R8" s="46"/>
      <c r="S8" s="46"/>
      <c r="T8" s="46"/>
      <c r="U8" s="46"/>
      <c r="V8" s="46"/>
      <c r="W8" s="46"/>
      <c r="X8" s="46"/>
      <c r="Y8" s="46"/>
      <c r="Z8" s="46"/>
      <c r="AA8" s="46"/>
      <c r="AB8" s="46"/>
    </row>
    <row r="9" spans="1:28" x14ac:dyDescent="0.25">
      <c r="A9" s="40" t="s">
        <v>142</v>
      </c>
      <c r="B9" s="46" t="s">
        <v>251</v>
      </c>
      <c r="C9" s="46"/>
      <c r="D9" s="46"/>
      <c r="E9" s="46"/>
      <c r="F9" s="46"/>
      <c r="G9" s="46"/>
      <c r="H9" s="46"/>
      <c r="I9" s="46"/>
      <c r="J9" s="46"/>
      <c r="K9" s="46"/>
      <c r="L9" s="46"/>
      <c r="M9" s="46"/>
      <c r="P9" s="40" t="s">
        <v>142</v>
      </c>
      <c r="Q9" s="46" t="s">
        <v>251</v>
      </c>
      <c r="R9" s="46"/>
      <c r="S9" s="46"/>
      <c r="T9" s="46"/>
      <c r="U9" s="46"/>
      <c r="V9" s="46"/>
      <c r="W9" s="46"/>
      <c r="X9" s="46"/>
      <c r="Y9" s="46"/>
      <c r="Z9" s="46"/>
      <c r="AA9" s="46"/>
      <c r="AB9" s="46"/>
    </row>
    <row r="10" spans="1:28" x14ac:dyDescent="0.25">
      <c r="A10" s="40" t="s">
        <v>6</v>
      </c>
      <c r="B10" s="46" t="s">
        <v>285</v>
      </c>
      <c r="C10" s="46"/>
      <c r="D10" s="46"/>
      <c r="E10" s="46"/>
      <c r="F10" s="46"/>
      <c r="G10" s="46"/>
      <c r="H10" s="46"/>
      <c r="I10" s="46"/>
      <c r="J10" s="46"/>
      <c r="K10" s="46"/>
      <c r="L10" s="46"/>
      <c r="M10" s="46"/>
      <c r="P10" s="40" t="s">
        <v>6</v>
      </c>
      <c r="Q10" s="46" t="s">
        <v>288</v>
      </c>
      <c r="R10" s="46"/>
      <c r="S10" s="46"/>
      <c r="T10" s="46"/>
      <c r="U10" s="46"/>
      <c r="V10" s="46"/>
      <c r="W10" s="46"/>
      <c r="X10" s="46"/>
      <c r="Y10" s="46"/>
      <c r="Z10" s="46"/>
      <c r="AA10" s="46"/>
      <c r="AB10" s="46"/>
    </row>
    <row r="11" spans="1:28" x14ac:dyDescent="0.25">
      <c r="A11" s="40" t="s">
        <v>143</v>
      </c>
      <c r="B11" s="46" t="s">
        <v>201</v>
      </c>
      <c r="C11" s="46"/>
      <c r="D11" s="46"/>
      <c r="E11" s="46"/>
      <c r="F11" s="46"/>
      <c r="G11" s="46"/>
      <c r="H11" s="46"/>
      <c r="I11" s="46"/>
      <c r="J11" s="46"/>
      <c r="K11" s="46"/>
      <c r="L11" s="46"/>
      <c r="M11" s="46"/>
      <c r="P11" s="40" t="s">
        <v>143</v>
      </c>
      <c r="Q11" s="46" t="s">
        <v>201</v>
      </c>
      <c r="R11" s="46"/>
      <c r="S11" s="46"/>
      <c r="T11" s="46"/>
      <c r="U11" s="46"/>
      <c r="V11" s="46"/>
      <c r="W11" s="46"/>
      <c r="X11" s="46"/>
      <c r="Y11" s="46"/>
      <c r="Z11" s="46"/>
      <c r="AA11" s="46"/>
      <c r="AB11" s="46"/>
    </row>
    <row r="12" spans="1:28" x14ac:dyDescent="0.25">
      <c r="A12" s="40" t="s">
        <v>144</v>
      </c>
      <c r="B12" s="46" t="s">
        <v>253</v>
      </c>
      <c r="C12" s="46"/>
      <c r="D12" s="46"/>
      <c r="E12" s="46"/>
      <c r="F12" s="46"/>
      <c r="G12" s="46"/>
      <c r="H12" s="46"/>
      <c r="I12" s="46"/>
      <c r="J12" s="46"/>
      <c r="K12" s="46"/>
      <c r="L12" s="46"/>
      <c r="M12" s="46"/>
      <c r="P12" s="40" t="s">
        <v>144</v>
      </c>
      <c r="Q12" s="46" t="s">
        <v>253</v>
      </c>
      <c r="R12" s="46"/>
      <c r="S12" s="46"/>
      <c r="T12" s="46"/>
      <c r="U12" s="46"/>
      <c r="V12" s="46"/>
      <c r="W12" s="46"/>
      <c r="X12" s="46"/>
      <c r="Y12" s="46"/>
      <c r="Z12" s="46"/>
      <c r="AA12" s="46"/>
      <c r="AB12" s="46"/>
    </row>
    <row r="13" spans="1:28" x14ac:dyDescent="0.25">
      <c r="A13" s="40" t="s">
        <v>538</v>
      </c>
      <c r="B13" s="46">
        <v>1</v>
      </c>
      <c r="C13" s="46"/>
      <c r="D13" s="46"/>
      <c r="E13" s="46"/>
      <c r="F13" s="46"/>
      <c r="G13" s="46"/>
      <c r="H13" s="46"/>
      <c r="I13" s="46"/>
      <c r="J13" s="46"/>
      <c r="K13" s="46"/>
      <c r="L13" s="46"/>
      <c r="M13" s="46"/>
      <c r="P13" s="40" t="s">
        <v>538</v>
      </c>
      <c r="Q13" s="46">
        <v>1</v>
      </c>
      <c r="R13" s="46"/>
      <c r="S13" s="46"/>
      <c r="T13" s="46"/>
      <c r="U13" s="46"/>
      <c r="V13" s="46"/>
      <c r="W13" s="46"/>
      <c r="X13" s="46"/>
      <c r="Y13" s="46"/>
      <c r="Z13" s="46"/>
      <c r="AA13" s="46"/>
      <c r="AB13" s="46"/>
    </row>
    <row r="14" spans="1:28" x14ac:dyDescent="0.25">
      <c r="A14" s="40" t="s">
        <v>146</v>
      </c>
      <c r="B14" s="46">
        <v>409</v>
      </c>
      <c r="C14" s="46"/>
      <c r="D14" s="46"/>
      <c r="E14" s="46"/>
      <c r="F14" s="46"/>
      <c r="G14" s="46"/>
      <c r="H14" s="46"/>
      <c r="I14" s="46"/>
      <c r="J14" s="46"/>
      <c r="K14" s="46"/>
      <c r="L14" s="46"/>
      <c r="M14" s="46"/>
      <c r="P14" s="40" t="s">
        <v>146</v>
      </c>
      <c r="Q14" s="46">
        <v>409</v>
      </c>
      <c r="R14" s="46"/>
      <c r="S14" s="46"/>
      <c r="T14" s="46"/>
      <c r="U14" s="46"/>
      <c r="V14" s="46"/>
      <c r="W14" s="46"/>
      <c r="X14" s="46"/>
      <c r="Y14" s="46"/>
      <c r="Z14" s="46"/>
      <c r="AA14" s="46"/>
      <c r="AB14" s="46"/>
    </row>
    <row r="15" spans="1:28" x14ac:dyDescent="0.25">
      <c r="A15" s="40" t="s">
        <v>539</v>
      </c>
      <c r="B15" s="46" t="s">
        <v>286</v>
      </c>
      <c r="C15" s="46"/>
      <c r="D15" s="46"/>
      <c r="E15" s="46"/>
      <c r="F15" s="46"/>
      <c r="G15" s="46"/>
      <c r="H15" s="46"/>
      <c r="I15" s="46"/>
      <c r="J15" s="46"/>
      <c r="K15" s="46"/>
      <c r="L15" s="46"/>
      <c r="M15" s="46"/>
      <c r="P15" s="40" t="s">
        <v>539</v>
      </c>
      <c r="Q15" s="46" t="s">
        <v>289</v>
      </c>
      <c r="R15" s="46"/>
      <c r="S15" s="46"/>
      <c r="T15" s="46"/>
      <c r="U15" s="46"/>
      <c r="V15" s="46"/>
      <c r="W15" s="46"/>
      <c r="X15" s="46"/>
      <c r="Y15" s="46"/>
      <c r="Z15" s="46"/>
      <c r="AA15" s="46"/>
      <c r="AB15" s="46"/>
    </row>
    <row r="16" spans="1:28" x14ac:dyDescent="0.25">
      <c r="A16" s="40" t="s">
        <v>148</v>
      </c>
      <c r="B16" s="46" t="s">
        <v>287</v>
      </c>
      <c r="C16" s="46"/>
      <c r="D16" s="46"/>
      <c r="E16" s="46"/>
      <c r="F16" s="46"/>
      <c r="G16" s="46"/>
      <c r="H16" s="46"/>
      <c r="I16" s="46"/>
      <c r="J16" s="46"/>
      <c r="K16" s="46"/>
      <c r="L16" s="46"/>
      <c r="M16" s="46"/>
      <c r="P16" s="40" t="s">
        <v>148</v>
      </c>
      <c r="Q16" s="46" t="s">
        <v>290</v>
      </c>
      <c r="R16" s="46"/>
      <c r="S16" s="46"/>
      <c r="T16" s="46"/>
      <c r="U16" s="46"/>
      <c r="V16" s="46"/>
      <c r="W16" s="46"/>
      <c r="X16" s="46"/>
      <c r="Y16" s="46"/>
      <c r="Z16" s="46"/>
      <c r="AA16" s="46"/>
      <c r="AB16" s="46"/>
    </row>
    <row r="17" spans="1:28" x14ac:dyDescent="0.25">
      <c r="A17" s="41" t="s">
        <v>540</v>
      </c>
      <c r="B17" s="46"/>
      <c r="C17" s="46"/>
      <c r="D17" s="46"/>
      <c r="E17" s="46"/>
      <c r="F17" s="46"/>
      <c r="G17" s="46"/>
      <c r="H17" s="46"/>
      <c r="I17" s="46"/>
      <c r="J17" s="46"/>
      <c r="K17" s="46"/>
      <c r="L17" s="46"/>
      <c r="M17" s="46"/>
      <c r="P17" s="41" t="s">
        <v>540</v>
      </c>
      <c r="Q17" s="46"/>
      <c r="R17" s="46"/>
      <c r="S17" s="46"/>
      <c r="T17" s="46"/>
      <c r="U17" s="46"/>
      <c r="V17" s="46"/>
      <c r="W17" s="46"/>
      <c r="X17" s="46"/>
      <c r="Y17" s="46"/>
      <c r="Z17" s="46"/>
      <c r="AA17" s="46"/>
      <c r="AB17" s="46"/>
    </row>
    <row r="18" spans="1:28" x14ac:dyDescent="0.25">
      <c r="A18" s="40" t="s">
        <v>150</v>
      </c>
      <c r="B18" s="48">
        <v>45107</v>
      </c>
      <c r="C18" s="48"/>
      <c r="D18" s="48"/>
      <c r="E18" s="48"/>
      <c r="F18" s="48"/>
      <c r="G18" s="48"/>
      <c r="H18" s="48"/>
      <c r="I18" s="48"/>
      <c r="J18" s="48"/>
      <c r="K18" s="48"/>
      <c r="L18" s="48"/>
      <c r="M18" s="48"/>
      <c r="P18" s="40" t="s">
        <v>150</v>
      </c>
      <c r="Q18" s="48">
        <v>45107</v>
      </c>
      <c r="R18" s="48"/>
      <c r="S18" s="48"/>
      <c r="T18" s="48"/>
      <c r="U18" s="48"/>
      <c r="V18" s="48"/>
      <c r="W18" s="48"/>
      <c r="X18" s="48"/>
      <c r="Y18" s="48"/>
      <c r="Z18" s="48"/>
      <c r="AA18" s="48"/>
      <c r="AB18" s="48"/>
    </row>
    <row r="19" spans="1:28" x14ac:dyDescent="0.25">
      <c r="A19" s="40" t="s">
        <v>151</v>
      </c>
      <c r="B19" s="48">
        <v>45110</v>
      </c>
      <c r="C19" s="48"/>
      <c r="D19" s="48"/>
      <c r="E19" s="48"/>
      <c r="F19" s="48"/>
      <c r="G19" s="48"/>
      <c r="H19" s="48"/>
      <c r="I19" s="48"/>
      <c r="J19" s="48"/>
      <c r="K19" s="48"/>
      <c r="L19" s="48"/>
      <c r="M19" s="48"/>
      <c r="P19" s="40" t="s">
        <v>151</v>
      </c>
      <c r="Q19" s="48">
        <v>45110</v>
      </c>
      <c r="R19" s="48"/>
      <c r="S19" s="48"/>
      <c r="T19" s="48"/>
      <c r="U19" s="48"/>
      <c r="V19" s="48"/>
      <c r="W19" s="48"/>
      <c r="X19" s="48"/>
      <c r="Y19" s="48"/>
      <c r="Z19" s="48"/>
      <c r="AA19" s="48"/>
      <c r="AB19" s="48"/>
    </row>
    <row r="20" spans="1:28" x14ac:dyDescent="0.25">
      <c r="A20" s="40" t="s">
        <v>152</v>
      </c>
      <c r="B20" s="46" t="s">
        <v>160</v>
      </c>
      <c r="C20" s="46"/>
      <c r="D20" s="46"/>
      <c r="E20" s="46"/>
      <c r="F20" s="46"/>
      <c r="G20" s="46"/>
      <c r="H20" s="46"/>
      <c r="I20" s="46"/>
      <c r="J20" s="46"/>
      <c r="K20" s="46"/>
      <c r="L20" s="46"/>
      <c r="M20" s="46"/>
      <c r="P20" s="40" t="s">
        <v>152</v>
      </c>
      <c r="Q20" s="46" t="s">
        <v>160</v>
      </c>
      <c r="R20" s="46"/>
      <c r="S20" s="46"/>
      <c r="T20" s="46"/>
      <c r="U20" s="46"/>
      <c r="V20" s="46"/>
      <c r="W20" s="46"/>
      <c r="X20" s="46"/>
      <c r="Y20" s="46"/>
      <c r="Z20" s="46"/>
      <c r="AA20" s="46"/>
      <c r="AB20" s="46"/>
    </row>
    <row r="21" spans="1:28" x14ac:dyDescent="0.25">
      <c r="A21" s="40" t="s">
        <v>541</v>
      </c>
      <c r="B21" s="46" t="s">
        <v>76</v>
      </c>
      <c r="C21" s="46"/>
      <c r="D21" s="46"/>
      <c r="E21" s="46"/>
      <c r="F21" s="46"/>
      <c r="G21" s="46"/>
      <c r="H21" s="46"/>
      <c r="I21" s="46"/>
      <c r="J21" s="46"/>
      <c r="K21" s="46"/>
      <c r="L21" s="46"/>
      <c r="M21" s="46"/>
      <c r="P21" s="40" t="s">
        <v>541</v>
      </c>
      <c r="Q21" s="46" t="s">
        <v>76</v>
      </c>
      <c r="R21" s="46"/>
      <c r="S21" s="46"/>
      <c r="T21" s="46"/>
      <c r="U21" s="46"/>
      <c r="V21" s="46"/>
      <c r="W21" s="46"/>
      <c r="X21" s="46"/>
      <c r="Y21" s="46"/>
      <c r="Z21" s="46"/>
      <c r="AA21" s="46"/>
      <c r="AB21" s="46"/>
    </row>
    <row r="23" spans="1:28" x14ac:dyDescent="0.25">
      <c r="A23" s="23" t="str">
        <f>HYPERLINK("#'Factor List'!A1", "Back to Factor List")</f>
        <v>Back to Factor List</v>
      </c>
      <c r="B23" s="23" t="str">
        <f>HYPERLINK("#'Assumptions'!A1", "Assumptions")</f>
        <v>Assumptions</v>
      </c>
    </row>
    <row r="26" spans="1:28" s="55" customFormat="1" ht="13" x14ac:dyDescent="0.25">
      <c r="A26" s="54" t="s">
        <v>581</v>
      </c>
      <c r="B26" s="54">
        <v>0</v>
      </c>
      <c r="C26" s="54">
        <v>1</v>
      </c>
      <c r="D26" s="54">
        <v>2</v>
      </c>
      <c r="E26" s="54">
        <v>3</v>
      </c>
      <c r="F26" s="54">
        <v>4</v>
      </c>
      <c r="G26" s="54">
        <v>5</v>
      </c>
      <c r="H26" s="54">
        <v>6</v>
      </c>
      <c r="I26" s="54">
        <v>7</v>
      </c>
      <c r="J26" s="54">
        <v>8</v>
      </c>
      <c r="K26" s="54">
        <v>9</v>
      </c>
      <c r="L26" s="54">
        <v>10</v>
      </c>
      <c r="M26" s="54">
        <v>11</v>
      </c>
      <c r="P26" s="54" t="s">
        <v>581</v>
      </c>
      <c r="Q26" s="54">
        <v>0</v>
      </c>
      <c r="R26" s="54">
        <v>1</v>
      </c>
      <c r="S26" s="54">
        <v>2</v>
      </c>
      <c r="T26" s="54">
        <v>3</v>
      </c>
      <c r="U26" s="54">
        <v>4</v>
      </c>
      <c r="V26" s="54">
        <v>5</v>
      </c>
      <c r="W26" s="54">
        <v>6</v>
      </c>
      <c r="X26" s="54">
        <v>7</v>
      </c>
      <c r="Y26" s="54">
        <v>8</v>
      </c>
      <c r="Z26" s="54">
        <v>9</v>
      </c>
      <c r="AA26" s="54">
        <v>10</v>
      </c>
      <c r="AB26" s="54">
        <v>11</v>
      </c>
    </row>
    <row r="27" spans="1:28" x14ac:dyDescent="0.25">
      <c r="A27" s="43">
        <v>50</v>
      </c>
      <c r="B27" s="44">
        <v>0.19800000000000001</v>
      </c>
      <c r="C27" s="44">
        <v>0.19500000000000001</v>
      </c>
      <c r="D27" s="44">
        <v>0.192</v>
      </c>
      <c r="E27" s="44">
        <v>0.188</v>
      </c>
      <c r="F27" s="44">
        <v>0.185</v>
      </c>
      <c r="G27" s="44">
        <v>0.182</v>
      </c>
      <c r="H27" s="44">
        <v>0.17799999999999999</v>
      </c>
      <c r="I27" s="44">
        <v>0.17499999999999999</v>
      </c>
      <c r="J27" s="44">
        <v>0.17199999999999999</v>
      </c>
      <c r="K27" s="44">
        <v>0.16900000000000001</v>
      </c>
      <c r="L27" s="44">
        <v>0.16500000000000001</v>
      </c>
      <c r="M27" s="44">
        <v>0.16200000000000001</v>
      </c>
      <c r="P27" s="43">
        <v>50</v>
      </c>
      <c r="Q27" s="44">
        <v>0.98499999999999999</v>
      </c>
      <c r="R27" s="44">
        <v>0.98699999999999999</v>
      </c>
      <c r="S27" s="44">
        <v>0.98899999999999999</v>
      </c>
      <c r="T27" s="44">
        <v>0.99</v>
      </c>
      <c r="U27" s="44">
        <v>0.99199999999999999</v>
      </c>
      <c r="V27" s="44">
        <v>0.99399999999999999</v>
      </c>
      <c r="W27" s="44">
        <v>0.995</v>
      </c>
      <c r="X27" s="44">
        <v>0.997</v>
      </c>
      <c r="Y27" s="44">
        <v>0.999</v>
      </c>
      <c r="Z27" s="44">
        <v>1</v>
      </c>
      <c r="AA27" s="44">
        <v>1.002</v>
      </c>
      <c r="AB27" s="44">
        <v>1.0029999999999999</v>
      </c>
    </row>
    <row r="28" spans="1:28" x14ac:dyDescent="0.25">
      <c r="A28" s="43">
        <v>51</v>
      </c>
      <c r="B28" s="44">
        <v>0.159</v>
      </c>
      <c r="C28" s="44">
        <v>0.155</v>
      </c>
      <c r="D28" s="44">
        <v>0.152</v>
      </c>
      <c r="E28" s="44">
        <v>0.14899999999999999</v>
      </c>
      <c r="F28" s="44">
        <v>0.14599999999999999</v>
      </c>
      <c r="G28" s="44">
        <v>0.14199999999999999</v>
      </c>
      <c r="H28" s="44">
        <v>0.13900000000000001</v>
      </c>
      <c r="I28" s="44">
        <v>0.13600000000000001</v>
      </c>
      <c r="J28" s="44">
        <v>0.13200000000000001</v>
      </c>
      <c r="K28" s="44">
        <v>0.129</v>
      </c>
      <c r="L28" s="44">
        <v>0.126</v>
      </c>
      <c r="M28" s="44">
        <v>0.122</v>
      </c>
      <c r="P28" s="43">
        <v>51</v>
      </c>
      <c r="Q28" s="44">
        <v>1.0049999999999999</v>
      </c>
      <c r="R28" s="44">
        <v>1.0069999999999999</v>
      </c>
      <c r="S28" s="44">
        <v>1.008</v>
      </c>
      <c r="T28" s="44">
        <v>1.01</v>
      </c>
      <c r="U28" s="44">
        <v>1.012</v>
      </c>
      <c r="V28" s="44">
        <v>1.0129999999999999</v>
      </c>
      <c r="W28" s="44">
        <v>1.0149999999999999</v>
      </c>
      <c r="X28" s="44">
        <v>1.0169999999999999</v>
      </c>
      <c r="Y28" s="44">
        <v>1.018</v>
      </c>
      <c r="Z28" s="44">
        <v>1.02</v>
      </c>
      <c r="AA28" s="44">
        <v>1.022</v>
      </c>
      <c r="AB28" s="44">
        <v>1.024</v>
      </c>
    </row>
    <row r="29" spans="1:28" x14ac:dyDescent="0.25">
      <c r="A29" s="43">
        <v>52</v>
      </c>
      <c r="B29" s="44">
        <v>0.11899999999999999</v>
      </c>
      <c r="C29" s="44">
        <v>0.11600000000000001</v>
      </c>
      <c r="D29" s="44">
        <v>0.113</v>
      </c>
      <c r="E29" s="44">
        <v>0.109</v>
      </c>
      <c r="F29" s="44">
        <v>0.106</v>
      </c>
      <c r="G29" s="44">
        <v>0.10299999999999999</v>
      </c>
      <c r="H29" s="44">
        <v>9.9000000000000005E-2</v>
      </c>
      <c r="I29" s="44">
        <v>9.6000000000000002E-2</v>
      </c>
      <c r="J29" s="44">
        <v>9.2999999999999999E-2</v>
      </c>
      <c r="K29" s="44">
        <v>8.8999999999999996E-2</v>
      </c>
      <c r="L29" s="44">
        <v>8.5999999999999993E-2</v>
      </c>
      <c r="M29" s="44">
        <v>8.3000000000000004E-2</v>
      </c>
      <c r="P29" s="43">
        <v>52</v>
      </c>
      <c r="Q29" s="44">
        <v>1.0249999999999999</v>
      </c>
      <c r="R29" s="44">
        <v>1.0269999999999999</v>
      </c>
      <c r="S29" s="44">
        <v>1.0289999999999999</v>
      </c>
      <c r="T29" s="44">
        <v>1.03</v>
      </c>
      <c r="U29" s="44">
        <v>1.032</v>
      </c>
      <c r="V29" s="44">
        <v>1.034</v>
      </c>
      <c r="W29" s="44">
        <v>1.0349999999999999</v>
      </c>
      <c r="X29" s="44">
        <v>1.0369999999999999</v>
      </c>
      <c r="Y29" s="44">
        <v>1.0389999999999999</v>
      </c>
      <c r="Z29" s="44">
        <v>1.0409999999999999</v>
      </c>
      <c r="AA29" s="44">
        <v>1.042</v>
      </c>
      <c r="AB29" s="44">
        <v>1.044</v>
      </c>
    </row>
    <row r="30" spans="1:28" x14ac:dyDescent="0.25">
      <c r="A30" s="43">
        <v>53</v>
      </c>
      <c r="B30" s="44">
        <v>0.08</v>
      </c>
      <c r="C30" s="44">
        <v>7.5999999999999998E-2</v>
      </c>
      <c r="D30" s="44">
        <v>7.2999999999999995E-2</v>
      </c>
      <c r="E30" s="44">
        <v>7.0000000000000007E-2</v>
      </c>
      <c r="F30" s="44">
        <v>6.6000000000000003E-2</v>
      </c>
      <c r="G30" s="44">
        <v>6.3E-2</v>
      </c>
      <c r="H30" s="44">
        <v>0.06</v>
      </c>
      <c r="I30" s="44">
        <v>5.6000000000000001E-2</v>
      </c>
      <c r="J30" s="44">
        <v>5.2999999999999999E-2</v>
      </c>
      <c r="K30" s="44">
        <v>0.05</v>
      </c>
      <c r="L30" s="44">
        <v>4.5999999999999999E-2</v>
      </c>
      <c r="M30" s="44">
        <v>4.2999999999999997E-2</v>
      </c>
      <c r="P30" s="43">
        <v>53</v>
      </c>
      <c r="Q30" s="44">
        <v>1.046</v>
      </c>
      <c r="R30" s="44">
        <v>1.0469999999999999</v>
      </c>
      <c r="S30" s="44">
        <v>1.0489999999999999</v>
      </c>
      <c r="T30" s="44">
        <v>1.0509999999999999</v>
      </c>
      <c r="U30" s="44">
        <v>1.0529999999999999</v>
      </c>
      <c r="V30" s="44">
        <v>1.054</v>
      </c>
      <c r="W30" s="44">
        <v>1.056</v>
      </c>
      <c r="X30" s="44">
        <v>1.0580000000000001</v>
      </c>
      <c r="Y30" s="44">
        <v>1.06</v>
      </c>
      <c r="Z30" s="44">
        <v>1.0609999999999999</v>
      </c>
      <c r="AA30" s="44">
        <v>1.0629999999999999</v>
      </c>
      <c r="AB30" s="44">
        <v>1.0649999999999999</v>
      </c>
    </row>
    <row r="31" spans="1:28" x14ac:dyDescent="0.25">
      <c r="A31" s="43">
        <v>54</v>
      </c>
      <c r="B31" s="44">
        <v>0.04</v>
      </c>
      <c r="C31" s="44">
        <v>3.6999999999999998E-2</v>
      </c>
      <c r="D31" s="44">
        <v>3.3000000000000002E-2</v>
      </c>
      <c r="E31" s="44">
        <v>0.03</v>
      </c>
      <c r="F31" s="44">
        <v>2.7E-2</v>
      </c>
      <c r="G31" s="44">
        <v>2.3E-2</v>
      </c>
      <c r="H31" s="44">
        <v>0.02</v>
      </c>
      <c r="I31" s="44">
        <v>1.7000000000000001E-2</v>
      </c>
      <c r="J31" s="44">
        <v>1.2999999999999999E-2</v>
      </c>
      <c r="K31" s="44">
        <v>0.01</v>
      </c>
      <c r="L31" s="44">
        <v>7.0000000000000001E-3</v>
      </c>
      <c r="M31" s="44">
        <v>3.0000000000000001E-3</v>
      </c>
      <c r="P31" s="43">
        <v>54</v>
      </c>
      <c r="Q31" s="44">
        <v>1.0669999999999999</v>
      </c>
      <c r="R31" s="44">
        <v>1.0680000000000001</v>
      </c>
      <c r="S31" s="44">
        <v>1.07</v>
      </c>
      <c r="T31" s="44">
        <v>1.0720000000000001</v>
      </c>
      <c r="U31" s="44">
        <v>1.0740000000000001</v>
      </c>
      <c r="V31" s="44">
        <v>1.075</v>
      </c>
      <c r="W31" s="44">
        <v>1.077</v>
      </c>
      <c r="X31" s="44">
        <v>1.079</v>
      </c>
      <c r="Y31" s="44">
        <v>1.081</v>
      </c>
      <c r="Z31" s="44">
        <v>1.083</v>
      </c>
      <c r="AA31" s="44">
        <v>1.0840000000000001</v>
      </c>
      <c r="AB31" s="44">
        <v>1.0860000000000001</v>
      </c>
    </row>
    <row r="32" spans="1:28" x14ac:dyDescent="0.25">
      <c r="A32" s="43">
        <v>55</v>
      </c>
      <c r="B32" s="44">
        <v>0</v>
      </c>
      <c r="C32" s="44"/>
      <c r="D32" s="44"/>
      <c r="E32" s="44"/>
      <c r="F32" s="44"/>
      <c r="G32" s="44"/>
      <c r="H32" s="44"/>
      <c r="I32" s="44"/>
      <c r="J32" s="44"/>
      <c r="K32" s="44"/>
      <c r="L32" s="44"/>
      <c r="M32" s="44"/>
      <c r="P32" s="43">
        <v>55</v>
      </c>
      <c r="Q32" s="44">
        <v>1.0880000000000001</v>
      </c>
      <c r="R32" s="44"/>
      <c r="S32" s="44"/>
      <c r="T32" s="44"/>
      <c r="U32" s="44"/>
      <c r="V32" s="44"/>
      <c r="W32" s="44"/>
      <c r="X32" s="44"/>
      <c r="Y32" s="44"/>
      <c r="Z32" s="44"/>
      <c r="AA32" s="44"/>
      <c r="AB32" s="44"/>
    </row>
  </sheetData>
  <sheetProtection algorithmName="SHA-512" hashValue="SRKx1wNQ0McA09vke+Xlv+qUQ36ntDhGRtqOwj74pGDR4pT9n9xwcvqGlrkdULmOLZsI+h/uDwkKdWgDyV0ztg==" saltValue="FHA6XJMsD5JEgqXVWjS0Hw==" spinCount="100000" sheet="1" objects="1" scenarios="1"/>
  <conditionalFormatting sqref="A6:A21">
    <cfRule type="expression" dxfId="821" priority="5" stopIfTrue="1">
      <formula>MOD(ROW(),2)=0</formula>
    </cfRule>
    <cfRule type="expression" dxfId="820" priority="6" stopIfTrue="1">
      <formula>MOD(ROW(),2)&lt;&gt;0</formula>
    </cfRule>
  </conditionalFormatting>
  <conditionalFormatting sqref="B6:M21">
    <cfRule type="expression" dxfId="819" priority="7" stopIfTrue="1">
      <formula>MOD(ROW(),2)=0</formula>
    </cfRule>
    <cfRule type="expression" dxfId="818" priority="8" stopIfTrue="1">
      <formula>MOD(ROW(),2)&lt;&gt;0</formula>
    </cfRule>
  </conditionalFormatting>
  <conditionalFormatting sqref="A26:A32">
    <cfRule type="expression" dxfId="817" priority="9" stopIfTrue="1">
      <formula>MOD(ROW(),2)=0</formula>
    </cfRule>
    <cfRule type="expression" dxfId="816" priority="10" stopIfTrue="1">
      <formula>MOD(ROW(),2)&lt;&gt;0</formula>
    </cfRule>
  </conditionalFormatting>
  <conditionalFormatting sqref="B26:M32">
    <cfRule type="expression" dxfId="815" priority="11" stopIfTrue="1">
      <formula>MOD(ROW(),2)=0</formula>
    </cfRule>
    <cfRule type="expression" dxfId="814" priority="12" stopIfTrue="1">
      <formula>MOD(ROW(),2)&lt;&gt;0</formula>
    </cfRule>
  </conditionalFormatting>
  <conditionalFormatting sqref="P6:P21">
    <cfRule type="expression" dxfId="813" priority="13" stopIfTrue="1">
      <formula>MOD(ROW(),2)=0</formula>
    </cfRule>
    <cfRule type="expression" dxfId="812" priority="14" stopIfTrue="1">
      <formula>MOD(ROW(),2)&lt;&gt;0</formula>
    </cfRule>
  </conditionalFormatting>
  <conditionalFormatting sqref="Q6:AB21">
    <cfRule type="expression" dxfId="811" priority="15" stopIfTrue="1">
      <formula>MOD(ROW(),2)=0</formula>
    </cfRule>
    <cfRule type="expression" dxfId="810" priority="16" stopIfTrue="1">
      <formula>MOD(ROW(),2)&lt;&gt;0</formula>
    </cfRule>
  </conditionalFormatting>
  <conditionalFormatting sqref="P26:P32">
    <cfRule type="expression" dxfId="809" priority="17" stopIfTrue="1">
      <formula>MOD(ROW(),2)=0</formula>
    </cfRule>
    <cfRule type="expression" dxfId="808" priority="18" stopIfTrue="1">
      <formula>MOD(ROW(),2)&lt;&gt;0</formula>
    </cfRule>
  </conditionalFormatting>
  <conditionalFormatting sqref="Q26:AB32">
    <cfRule type="expression" dxfId="807" priority="19" stopIfTrue="1">
      <formula>MOD(ROW(),2)=0</formula>
    </cfRule>
    <cfRule type="expression" dxfId="806" priority="20" stopIfTrue="1">
      <formula>MOD(ROW(),2)&lt;&gt;0</formula>
    </cfRule>
  </conditionalFormatting>
  <pageMargins left="0.7" right="0.7" top="0.75" bottom="0.75" header="0.3" footer="0.3"/>
  <tableParts count="2">
    <tablePart r:id="rId1"/>
    <tablePart r:id="rId2"/>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1654F-6C3E-44C9-BF0E-71F10C08C243}">
  <sheetPr codeName="Sheet44"/>
  <dimension ref="A1:AB32"/>
  <sheetViews>
    <sheetView showGridLines="0" workbookViewId="0">
      <selection activeCell="A6" sqref="A6"/>
    </sheetView>
  </sheetViews>
  <sheetFormatPr defaultRowHeight="12.5" x14ac:dyDescent="0.25"/>
  <cols>
    <col min="1" max="1" width="31.54296875" customWidth="1"/>
    <col min="2" max="13" width="22.54296875" customWidth="1"/>
    <col min="16" max="16" width="31.54296875" customWidth="1"/>
    <col min="17" max="28" width="22.54296875" customWidth="1"/>
  </cols>
  <sheetData>
    <row r="1" spans="1:28" s="1" customFormat="1" ht="20" x14ac:dyDescent="0.4">
      <c r="A1" s="2" t="s">
        <v>0</v>
      </c>
    </row>
    <row r="2" spans="1:28" s="1" customFormat="1" ht="15.5" x14ac:dyDescent="0.35">
      <c r="A2" s="30" t="s">
        <v>1</v>
      </c>
      <c r="B2" s="3" t="str">
        <f>wb_title</f>
        <v>NHS_S - Consolidated Factor Spreadsheet</v>
      </c>
    </row>
    <row r="3" spans="1:28" s="1" customFormat="1" ht="15.5" x14ac:dyDescent="0.35">
      <c r="A3" s="30" t="s">
        <v>2</v>
      </c>
      <c r="B3" s="3" t="str">
        <f>TABLE_FACTOR_TYPE_1 &amp; " - x-" &amp; TABLE_SERIES_NUMBER_1</f>
        <v>ERF - x-410</v>
      </c>
    </row>
    <row r="6" spans="1:28" x14ac:dyDescent="0.25">
      <c r="A6" s="40" t="s">
        <v>535</v>
      </c>
      <c r="B6" s="46" t="s">
        <v>536</v>
      </c>
      <c r="C6" s="46"/>
      <c r="D6" s="46"/>
      <c r="E6" s="46"/>
      <c r="F6" s="46"/>
      <c r="G6" s="46"/>
      <c r="H6" s="46"/>
      <c r="I6" s="46"/>
      <c r="J6" s="46"/>
      <c r="K6" s="46"/>
      <c r="L6" s="46"/>
      <c r="M6" s="46"/>
      <c r="P6" s="40" t="s">
        <v>535</v>
      </c>
      <c r="Q6" s="46" t="s">
        <v>536</v>
      </c>
      <c r="R6" s="46"/>
      <c r="S6" s="46"/>
      <c r="T6" s="46"/>
      <c r="U6" s="46"/>
      <c r="V6" s="46"/>
      <c r="W6" s="46"/>
      <c r="X6" s="46"/>
      <c r="Y6" s="46"/>
      <c r="Z6" s="46"/>
      <c r="AA6" s="46"/>
      <c r="AB6" s="46"/>
    </row>
    <row r="7" spans="1:28" x14ac:dyDescent="0.25">
      <c r="A7" s="40" t="s">
        <v>537</v>
      </c>
      <c r="B7" s="46" t="s">
        <v>31</v>
      </c>
      <c r="C7" s="46"/>
      <c r="D7" s="46"/>
      <c r="E7" s="46"/>
      <c r="F7" s="46"/>
      <c r="G7" s="46"/>
      <c r="H7" s="46"/>
      <c r="I7" s="46"/>
      <c r="J7" s="46"/>
      <c r="K7" s="46"/>
      <c r="L7" s="46"/>
      <c r="M7" s="46"/>
      <c r="P7" s="40" t="s">
        <v>537</v>
      </c>
      <c r="Q7" s="46" t="s">
        <v>31</v>
      </c>
      <c r="R7" s="46"/>
      <c r="S7" s="46"/>
      <c r="T7" s="46"/>
      <c r="U7" s="46"/>
      <c r="V7" s="46"/>
      <c r="W7" s="46"/>
      <c r="X7" s="46"/>
      <c r="Y7" s="46"/>
      <c r="Z7" s="46"/>
      <c r="AA7" s="46"/>
      <c r="AB7" s="46"/>
    </row>
    <row r="8" spans="1:28" x14ac:dyDescent="0.25">
      <c r="A8" s="40" t="s">
        <v>141</v>
      </c>
      <c r="B8" s="46">
        <v>1995</v>
      </c>
      <c r="C8" s="46"/>
      <c r="D8" s="46"/>
      <c r="E8" s="46"/>
      <c r="F8" s="46"/>
      <c r="G8" s="46"/>
      <c r="H8" s="46"/>
      <c r="I8" s="46"/>
      <c r="J8" s="46"/>
      <c r="K8" s="46"/>
      <c r="L8" s="46"/>
      <c r="M8" s="46"/>
      <c r="P8" s="40" t="s">
        <v>141</v>
      </c>
      <c r="Q8" s="46">
        <v>1995</v>
      </c>
      <c r="R8" s="46"/>
      <c r="S8" s="46"/>
      <c r="T8" s="46"/>
      <c r="U8" s="46"/>
      <c r="V8" s="46"/>
      <c r="W8" s="46"/>
      <c r="X8" s="46"/>
      <c r="Y8" s="46"/>
      <c r="Z8" s="46"/>
      <c r="AA8" s="46"/>
      <c r="AB8" s="46"/>
    </row>
    <row r="9" spans="1:28" x14ac:dyDescent="0.25">
      <c r="A9" s="40" t="s">
        <v>142</v>
      </c>
      <c r="B9" s="46" t="s">
        <v>251</v>
      </c>
      <c r="C9" s="46"/>
      <c r="D9" s="46"/>
      <c r="E9" s="46"/>
      <c r="F9" s="46"/>
      <c r="G9" s="46"/>
      <c r="H9" s="46"/>
      <c r="I9" s="46"/>
      <c r="J9" s="46"/>
      <c r="K9" s="46"/>
      <c r="L9" s="46"/>
      <c r="M9" s="46"/>
      <c r="P9" s="40" t="s">
        <v>142</v>
      </c>
      <c r="Q9" s="46" t="s">
        <v>251</v>
      </c>
      <c r="R9" s="46"/>
      <c r="S9" s="46"/>
      <c r="T9" s="46"/>
      <c r="U9" s="46"/>
      <c r="V9" s="46"/>
      <c r="W9" s="46"/>
      <c r="X9" s="46"/>
      <c r="Y9" s="46"/>
      <c r="Z9" s="46"/>
      <c r="AA9" s="46"/>
      <c r="AB9" s="46"/>
    </row>
    <row r="10" spans="1:28" x14ac:dyDescent="0.25">
      <c r="A10" s="40" t="s">
        <v>6</v>
      </c>
      <c r="B10" s="46" t="s">
        <v>291</v>
      </c>
      <c r="C10" s="46"/>
      <c r="D10" s="46"/>
      <c r="E10" s="46"/>
      <c r="F10" s="46"/>
      <c r="G10" s="46"/>
      <c r="H10" s="46"/>
      <c r="I10" s="46"/>
      <c r="J10" s="46"/>
      <c r="K10" s="46"/>
      <c r="L10" s="46"/>
      <c r="M10" s="46"/>
      <c r="P10" s="40" t="s">
        <v>6</v>
      </c>
      <c r="Q10" s="46" t="s">
        <v>294</v>
      </c>
      <c r="R10" s="46"/>
      <c r="S10" s="46"/>
      <c r="T10" s="46"/>
      <c r="U10" s="46"/>
      <c r="V10" s="46"/>
      <c r="W10" s="46"/>
      <c r="X10" s="46"/>
      <c r="Y10" s="46"/>
      <c r="Z10" s="46"/>
      <c r="AA10" s="46"/>
      <c r="AB10" s="46"/>
    </row>
    <row r="11" spans="1:28" x14ac:dyDescent="0.25">
      <c r="A11" s="40" t="s">
        <v>143</v>
      </c>
      <c r="B11" s="46" t="s">
        <v>201</v>
      </c>
      <c r="C11" s="46"/>
      <c r="D11" s="46"/>
      <c r="E11" s="46"/>
      <c r="F11" s="46"/>
      <c r="G11" s="46"/>
      <c r="H11" s="46"/>
      <c r="I11" s="46"/>
      <c r="J11" s="46"/>
      <c r="K11" s="46"/>
      <c r="L11" s="46"/>
      <c r="M11" s="46"/>
      <c r="P11" s="40" t="s">
        <v>143</v>
      </c>
      <c r="Q11" s="46" t="s">
        <v>201</v>
      </c>
      <c r="R11" s="46"/>
      <c r="S11" s="46"/>
      <c r="T11" s="46"/>
      <c r="U11" s="46"/>
      <c r="V11" s="46"/>
      <c r="W11" s="46"/>
      <c r="X11" s="46"/>
      <c r="Y11" s="46"/>
      <c r="Z11" s="46"/>
      <c r="AA11" s="46"/>
      <c r="AB11" s="46"/>
    </row>
    <row r="12" spans="1:28" x14ac:dyDescent="0.25">
      <c r="A12" s="40" t="s">
        <v>144</v>
      </c>
      <c r="B12" s="46" t="s">
        <v>253</v>
      </c>
      <c r="C12" s="46"/>
      <c r="D12" s="46"/>
      <c r="E12" s="46"/>
      <c r="F12" s="46"/>
      <c r="G12" s="46"/>
      <c r="H12" s="46"/>
      <c r="I12" s="46"/>
      <c r="J12" s="46"/>
      <c r="K12" s="46"/>
      <c r="L12" s="46"/>
      <c r="M12" s="46"/>
      <c r="P12" s="40" t="s">
        <v>144</v>
      </c>
      <c r="Q12" s="46" t="s">
        <v>253</v>
      </c>
      <c r="R12" s="46"/>
      <c r="S12" s="46"/>
      <c r="T12" s="46"/>
      <c r="U12" s="46"/>
      <c r="V12" s="46"/>
      <c r="W12" s="46"/>
      <c r="X12" s="46"/>
      <c r="Y12" s="46"/>
      <c r="Z12" s="46"/>
      <c r="AA12" s="46"/>
      <c r="AB12" s="46"/>
    </row>
    <row r="13" spans="1:28" x14ac:dyDescent="0.25">
      <c r="A13" s="40" t="s">
        <v>538</v>
      </c>
      <c r="B13" s="46">
        <v>1</v>
      </c>
      <c r="C13" s="46"/>
      <c r="D13" s="46"/>
      <c r="E13" s="46"/>
      <c r="F13" s="46"/>
      <c r="G13" s="46"/>
      <c r="H13" s="46"/>
      <c r="I13" s="46"/>
      <c r="J13" s="46"/>
      <c r="K13" s="46"/>
      <c r="L13" s="46"/>
      <c r="M13" s="46"/>
      <c r="P13" s="40" t="s">
        <v>538</v>
      </c>
      <c r="Q13" s="46">
        <v>1</v>
      </c>
      <c r="R13" s="46"/>
      <c r="S13" s="46"/>
      <c r="T13" s="46"/>
      <c r="U13" s="46"/>
      <c r="V13" s="46"/>
      <c r="W13" s="46"/>
      <c r="X13" s="46"/>
      <c r="Y13" s="46"/>
      <c r="Z13" s="46"/>
      <c r="AA13" s="46"/>
      <c r="AB13" s="46"/>
    </row>
    <row r="14" spans="1:28" x14ac:dyDescent="0.25">
      <c r="A14" s="40" t="s">
        <v>146</v>
      </c>
      <c r="B14" s="46">
        <v>410</v>
      </c>
      <c r="C14" s="46"/>
      <c r="D14" s="46"/>
      <c r="E14" s="46"/>
      <c r="F14" s="46"/>
      <c r="G14" s="46"/>
      <c r="H14" s="46"/>
      <c r="I14" s="46"/>
      <c r="J14" s="46"/>
      <c r="K14" s="46"/>
      <c r="L14" s="46"/>
      <c r="M14" s="46"/>
      <c r="P14" s="40" t="s">
        <v>146</v>
      </c>
      <c r="Q14" s="46">
        <v>410</v>
      </c>
      <c r="R14" s="46"/>
      <c r="S14" s="46"/>
      <c r="T14" s="46"/>
      <c r="U14" s="46"/>
      <c r="V14" s="46"/>
      <c r="W14" s="46"/>
      <c r="X14" s="46"/>
      <c r="Y14" s="46"/>
      <c r="Z14" s="46"/>
      <c r="AA14" s="46"/>
      <c r="AB14" s="46"/>
    </row>
    <row r="15" spans="1:28" x14ac:dyDescent="0.25">
      <c r="A15" s="40" t="s">
        <v>539</v>
      </c>
      <c r="B15" s="46" t="s">
        <v>292</v>
      </c>
      <c r="C15" s="46"/>
      <c r="D15" s="46"/>
      <c r="E15" s="46"/>
      <c r="F15" s="46"/>
      <c r="G15" s="46"/>
      <c r="H15" s="46"/>
      <c r="I15" s="46"/>
      <c r="J15" s="46"/>
      <c r="K15" s="46"/>
      <c r="L15" s="46"/>
      <c r="M15" s="46"/>
      <c r="P15" s="40" t="s">
        <v>539</v>
      </c>
      <c r="Q15" s="46" t="s">
        <v>295</v>
      </c>
      <c r="R15" s="46"/>
      <c r="S15" s="46"/>
      <c r="T15" s="46"/>
      <c r="U15" s="46"/>
      <c r="V15" s="46"/>
      <c r="W15" s="46"/>
      <c r="X15" s="46"/>
      <c r="Y15" s="46"/>
      <c r="Z15" s="46"/>
      <c r="AA15" s="46"/>
      <c r="AB15" s="46"/>
    </row>
    <row r="16" spans="1:28" x14ac:dyDescent="0.25">
      <c r="A16" s="40" t="s">
        <v>148</v>
      </c>
      <c r="B16" s="46" t="s">
        <v>293</v>
      </c>
      <c r="C16" s="46"/>
      <c r="D16" s="46"/>
      <c r="E16" s="46"/>
      <c r="F16" s="46"/>
      <c r="G16" s="46"/>
      <c r="H16" s="46"/>
      <c r="I16" s="46"/>
      <c r="J16" s="46"/>
      <c r="K16" s="46"/>
      <c r="L16" s="46"/>
      <c r="M16" s="46"/>
      <c r="P16" s="40" t="s">
        <v>148</v>
      </c>
      <c r="Q16" s="46" t="s">
        <v>296</v>
      </c>
      <c r="R16" s="46"/>
      <c r="S16" s="46"/>
      <c r="T16" s="46"/>
      <c r="U16" s="46"/>
      <c r="V16" s="46"/>
      <c r="W16" s="46"/>
      <c r="X16" s="46"/>
      <c r="Y16" s="46"/>
      <c r="Z16" s="46"/>
      <c r="AA16" s="46"/>
      <c r="AB16" s="46"/>
    </row>
    <row r="17" spans="1:28" x14ac:dyDescent="0.25">
      <c r="A17" s="41" t="s">
        <v>540</v>
      </c>
      <c r="B17" s="46"/>
      <c r="C17" s="46"/>
      <c r="D17" s="46"/>
      <c r="E17" s="46"/>
      <c r="F17" s="46"/>
      <c r="G17" s="46"/>
      <c r="H17" s="46"/>
      <c r="I17" s="46"/>
      <c r="J17" s="46"/>
      <c r="K17" s="46"/>
      <c r="L17" s="46"/>
      <c r="M17" s="46"/>
      <c r="P17" s="41" t="s">
        <v>540</v>
      </c>
      <c r="Q17" s="46"/>
      <c r="R17" s="46"/>
      <c r="S17" s="46"/>
      <c r="T17" s="46"/>
      <c r="U17" s="46"/>
      <c r="V17" s="46"/>
      <c r="W17" s="46"/>
      <c r="X17" s="46"/>
      <c r="Y17" s="46"/>
      <c r="Z17" s="46"/>
      <c r="AA17" s="46"/>
      <c r="AB17" s="46"/>
    </row>
    <row r="18" spans="1:28" x14ac:dyDescent="0.25">
      <c r="A18" s="40" t="s">
        <v>150</v>
      </c>
      <c r="B18" s="48">
        <v>45107</v>
      </c>
      <c r="C18" s="48"/>
      <c r="D18" s="48"/>
      <c r="E18" s="48"/>
      <c r="F18" s="48"/>
      <c r="G18" s="48"/>
      <c r="H18" s="48"/>
      <c r="I18" s="48"/>
      <c r="J18" s="48"/>
      <c r="K18" s="48"/>
      <c r="L18" s="48"/>
      <c r="M18" s="48"/>
      <c r="P18" s="40" t="s">
        <v>150</v>
      </c>
      <c r="Q18" s="48">
        <v>45107</v>
      </c>
      <c r="R18" s="48"/>
      <c r="S18" s="48"/>
      <c r="T18" s="48"/>
      <c r="U18" s="48"/>
      <c r="V18" s="48"/>
      <c r="W18" s="48"/>
      <c r="X18" s="48"/>
      <c r="Y18" s="48"/>
      <c r="Z18" s="48"/>
      <c r="AA18" s="48"/>
      <c r="AB18" s="48"/>
    </row>
    <row r="19" spans="1:28" x14ac:dyDescent="0.25">
      <c r="A19" s="40" t="s">
        <v>151</v>
      </c>
      <c r="B19" s="48">
        <v>45110</v>
      </c>
      <c r="C19" s="48"/>
      <c r="D19" s="48"/>
      <c r="E19" s="48"/>
      <c r="F19" s="48"/>
      <c r="G19" s="48"/>
      <c r="H19" s="48"/>
      <c r="I19" s="48"/>
      <c r="J19" s="48"/>
      <c r="K19" s="48"/>
      <c r="L19" s="48"/>
      <c r="M19" s="48"/>
      <c r="P19" s="40" t="s">
        <v>151</v>
      </c>
      <c r="Q19" s="48">
        <v>45110</v>
      </c>
      <c r="R19" s="48"/>
      <c r="S19" s="48"/>
      <c r="T19" s="48"/>
      <c r="U19" s="48"/>
      <c r="V19" s="48"/>
      <c r="W19" s="48"/>
      <c r="X19" s="48"/>
      <c r="Y19" s="48"/>
      <c r="Z19" s="48"/>
      <c r="AA19" s="48"/>
      <c r="AB19" s="48"/>
    </row>
    <row r="20" spans="1:28" x14ac:dyDescent="0.25">
      <c r="A20" s="40" t="s">
        <v>152</v>
      </c>
      <c r="B20" s="46" t="s">
        <v>160</v>
      </c>
      <c r="C20" s="46"/>
      <c r="D20" s="46"/>
      <c r="E20" s="46"/>
      <c r="F20" s="46"/>
      <c r="G20" s="46"/>
      <c r="H20" s="46"/>
      <c r="I20" s="46"/>
      <c r="J20" s="46"/>
      <c r="K20" s="46"/>
      <c r="L20" s="46"/>
      <c r="M20" s="46"/>
      <c r="P20" s="40" t="s">
        <v>152</v>
      </c>
      <c r="Q20" s="46" t="s">
        <v>160</v>
      </c>
      <c r="R20" s="46"/>
      <c r="S20" s="46"/>
      <c r="T20" s="46"/>
      <c r="U20" s="46"/>
      <c r="V20" s="46"/>
      <c r="W20" s="46"/>
      <c r="X20" s="46"/>
      <c r="Y20" s="46"/>
      <c r="Z20" s="46"/>
      <c r="AA20" s="46"/>
      <c r="AB20" s="46"/>
    </row>
    <row r="21" spans="1:28" x14ac:dyDescent="0.25">
      <c r="A21" s="40" t="s">
        <v>541</v>
      </c>
      <c r="B21" s="46" t="s">
        <v>76</v>
      </c>
      <c r="C21" s="46"/>
      <c r="D21" s="46"/>
      <c r="E21" s="46"/>
      <c r="F21" s="46"/>
      <c r="G21" s="46"/>
      <c r="H21" s="46"/>
      <c r="I21" s="46"/>
      <c r="J21" s="46"/>
      <c r="K21" s="46"/>
      <c r="L21" s="46"/>
      <c r="M21" s="46"/>
      <c r="P21" s="40" t="s">
        <v>541</v>
      </c>
      <c r="Q21" s="46" t="s">
        <v>76</v>
      </c>
      <c r="R21" s="46"/>
      <c r="S21" s="46"/>
      <c r="T21" s="46"/>
      <c r="U21" s="46"/>
      <c r="V21" s="46"/>
      <c r="W21" s="46"/>
      <c r="X21" s="46"/>
      <c r="Y21" s="46"/>
      <c r="Z21" s="46"/>
      <c r="AA21" s="46"/>
      <c r="AB21" s="46"/>
    </row>
    <row r="23" spans="1:28" x14ac:dyDescent="0.25">
      <c r="A23" s="23" t="str">
        <f>HYPERLINK("#'Factor List'!A1", "Back to Factor List")</f>
        <v>Back to Factor List</v>
      </c>
      <c r="B23" s="23" t="str">
        <f>HYPERLINK("#'Assumptions'!A1", "Assumptions")</f>
        <v>Assumptions</v>
      </c>
    </row>
    <row r="26" spans="1:28" s="55" customFormat="1" ht="13" x14ac:dyDescent="0.25">
      <c r="A26" s="54" t="s">
        <v>581</v>
      </c>
      <c r="B26" s="54">
        <v>0</v>
      </c>
      <c r="C26" s="54">
        <v>1</v>
      </c>
      <c r="D26" s="54">
        <v>2</v>
      </c>
      <c r="E26" s="54">
        <v>3</v>
      </c>
      <c r="F26" s="54">
        <v>4</v>
      </c>
      <c r="G26" s="54">
        <v>5</v>
      </c>
      <c r="H26" s="54">
        <v>6</v>
      </c>
      <c r="I26" s="54">
        <v>7</v>
      </c>
      <c r="J26" s="54">
        <v>8</v>
      </c>
      <c r="K26" s="54">
        <v>9</v>
      </c>
      <c r="L26" s="54">
        <v>10</v>
      </c>
      <c r="M26" s="54">
        <v>11</v>
      </c>
      <c r="P26" s="54" t="s">
        <v>581</v>
      </c>
      <c r="Q26" s="54">
        <v>0</v>
      </c>
      <c r="R26" s="54">
        <v>1</v>
      </c>
      <c r="S26" s="54">
        <v>2</v>
      </c>
      <c r="T26" s="54">
        <v>3</v>
      </c>
      <c r="U26" s="54">
        <v>4</v>
      </c>
      <c r="V26" s="54">
        <v>5</v>
      </c>
      <c r="W26" s="54">
        <v>6</v>
      </c>
      <c r="X26" s="54">
        <v>7</v>
      </c>
      <c r="Y26" s="54">
        <v>8</v>
      </c>
      <c r="Z26" s="54">
        <v>9</v>
      </c>
      <c r="AA26" s="54">
        <v>10</v>
      </c>
      <c r="AB26" s="54">
        <v>11</v>
      </c>
    </row>
    <row r="27" spans="1:28" x14ac:dyDescent="0.25">
      <c r="A27" s="43">
        <v>50</v>
      </c>
      <c r="B27" s="44">
        <v>0.216</v>
      </c>
      <c r="C27" s="44">
        <v>0.21199999999999999</v>
      </c>
      <c r="D27" s="44">
        <v>0.20899999999999999</v>
      </c>
      <c r="E27" s="44">
        <v>0.20499999999999999</v>
      </c>
      <c r="F27" s="44">
        <v>0.20100000000000001</v>
      </c>
      <c r="G27" s="44">
        <v>0.19800000000000001</v>
      </c>
      <c r="H27" s="44">
        <v>0.19400000000000001</v>
      </c>
      <c r="I27" s="44">
        <v>0.191</v>
      </c>
      <c r="J27" s="44">
        <v>0.187</v>
      </c>
      <c r="K27" s="44">
        <v>0.183</v>
      </c>
      <c r="L27" s="44">
        <v>0.18</v>
      </c>
      <c r="M27" s="44">
        <v>0.17599999999999999</v>
      </c>
      <c r="P27" s="43">
        <v>50</v>
      </c>
      <c r="Q27" s="44">
        <v>1.0720000000000001</v>
      </c>
      <c r="R27" s="44">
        <v>1.0740000000000001</v>
      </c>
      <c r="S27" s="44">
        <v>1.0760000000000001</v>
      </c>
      <c r="T27" s="44">
        <v>1.077</v>
      </c>
      <c r="U27" s="44">
        <v>1.079</v>
      </c>
      <c r="V27" s="44">
        <v>1.081</v>
      </c>
      <c r="W27" s="44">
        <v>1.083</v>
      </c>
      <c r="X27" s="44">
        <v>1.085</v>
      </c>
      <c r="Y27" s="44">
        <v>1.0860000000000001</v>
      </c>
      <c r="Z27" s="44">
        <v>1.0880000000000001</v>
      </c>
      <c r="AA27" s="44">
        <v>1.0900000000000001</v>
      </c>
      <c r="AB27" s="44">
        <v>1.0920000000000001</v>
      </c>
    </row>
    <row r="28" spans="1:28" x14ac:dyDescent="0.25">
      <c r="A28" s="43">
        <v>51</v>
      </c>
      <c r="B28" s="44">
        <v>0.17299999999999999</v>
      </c>
      <c r="C28" s="44">
        <v>0.16900000000000001</v>
      </c>
      <c r="D28" s="44">
        <v>0.16600000000000001</v>
      </c>
      <c r="E28" s="44">
        <v>0.16200000000000001</v>
      </c>
      <c r="F28" s="44">
        <v>0.158</v>
      </c>
      <c r="G28" s="44">
        <v>0.155</v>
      </c>
      <c r="H28" s="44">
        <v>0.151</v>
      </c>
      <c r="I28" s="44">
        <v>0.14799999999999999</v>
      </c>
      <c r="J28" s="44">
        <v>0.14399999999999999</v>
      </c>
      <c r="K28" s="44">
        <v>0.14000000000000001</v>
      </c>
      <c r="L28" s="44">
        <v>0.13700000000000001</v>
      </c>
      <c r="M28" s="44">
        <v>0.13300000000000001</v>
      </c>
      <c r="P28" s="43">
        <v>51</v>
      </c>
      <c r="Q28" s="44">
        <v>1.093</v>
      </c>
      <c r="R28" s="44">
        <v>1.095</v>
      </c>
      <c r="S28" s="44">
        <v>1.097</v>
      </c>
      <c r="T28" s="44">
        <v>1.099</v>
      </c>
      <c r="U28" s="44">
        <v>1.101</v>
      </c>
      <c r="V28" s="44">
        <v>1.103</v>
      </c>
      <c r="W28" s="44">
        <v>1.1040000000000001</v>
      </c>
      <c r="X28" s="44">
        <v>1.1060000000000001</v>
      </c>
      <c r="Y28" s="44">
        <v>1.1080000000000001</v>
      </c>
      <c r="Z28" s="44">
        <v>1.1100000000000001</v>
      </c>
      <c r="AA28" s="44">
        <v>1.1120000000000001</v>
      </c>
      <c r="AB28" s="44">
        <v>1.1140000000000001</v>
      </c>
    </row>
    <row r="29" spans="1:28" x14ac:dyDescent="0.25">
      <c r="A29" s="43">
        <v>52</v>
      </c>
      <c r="B29" s="44">
        <v>0.13</v>
      </c>
      <c r="C29" s="44">
        <v>0.126</v>
      </c>
      <c r="D29" s="44">
        <v>0.122</v>
      </c>
      <c r="E29" s="44">
        <v>0.11899999999999999</v>
      </c>
      <c r="F29" s="44">
        <v>0.115</v>
      </c>
      <c r="G29" s="44">
        <v>0.112</v>
      </c>
      <c r="H29" s="44">
        <v>0.108</v>
      </c>
      <c r="I29" s="44">
        <v>0.105</v>
      </c>
      <c r="J29" s="44">
        <v>0.10100000000000001</v>
      </c>
      <c r="K29" s="44">
        <v>9.7000000000000003E-2</v>
      </c>
      <c r="L29" s="44">
        <v>9.4E-2</v>
      </c>
      <c r="M29" s="44">
        <v>0.09</v>
      </c>
      <c r="P29" s="43">
        <v>52</v>
      </c>
      <c r="Q29" s="44">
        <v>1.115</v>
      </c>
      <c r="R29" s="44">
        <v>1.117</v>
      </c>
      <c r="S29" s="44">
        <v>1.119</v>
      </c>
      <c r="T29" s="44">
        <v>1.121</v>
      </c>
      <c r="U29" s="44">
        <v>1.123</v>
      </c>
      <c r="V29" s="44">
        <v>1.125</v>
      </c>
      <c r="W29" s="44">
        <v>1.1259999999999999</v>
      </c>
      <c r="X29" s="44">
        <v>1.1279999999999999</v>
      </c>
      <c r="Y29" s="44">
        <v>1.1299999999999999</v>
      </c>
      <c r="Z29" s="44">
        <v>1.1319999999999999</v>
      </c>
      <c r="AA29" s="44">
        <v>1.1339999999999999</v>
      </c>
      <c r="AB29" s="44">
        <v>1.1359999999999999</v>
      </c>
    </row>
    <row r="30" spans="1:28" x14ac:dyDescent="0.25">
      <c r="A30" s="43">
        <v>53</v>
      </c>
      <c r="B30" s="44">
        <v>8.6999999999999994E-2</v>
      </c>
      <c r="C30" s="44">
        <v>8.3000000000000004E-2</v>
      </c>
      <c r="D30" s="44">
        <v>7.9000000000000001E-2</v>
      </c>
      <c r="E30" s="44">
        <v>7.5999999999999998E-2</v>
      </c>
      <c r="F30" s="44">
        <v>7.1999999999999995E-2</v>
      </c>
      <c r="G30" s="44">
        <v>6.9000000000000006E-2</v>
      </c>
      <c r="H30" s="44">
        <v>6.5000000000000002E-2</v>
      </c>
      <c r="I30" s="44">
        <v>6.0999999999999999E-2</v>
      </c>
      <c r="J30" s="44">
        <v>5.8000000000000003E-2</v>
      </c>
      <c r="K30" s="44">
        <v>5.3999999999999999E-2</v>
      </c>
      <c r="L30" s="44">
        <v>5.0999999999999997E-2</v>
      </c>
      <c r="M30" s="44">
        <v>4.7E-2</v>
      </c>
      <c r="P30" s="43">
        <v>53</v>
      </c>
      <c r="Q30" s="44">
        <v>1.1379999999999999</v>
      </c>
      <c r="R30" s="44">
        <v>1.1399999999999999</v>
      </c>
      <c r="S30" s="44">
        <v>1.141</v>
      </c>
      <c r="T30" s="44">
        <v>1.143</v>
      </c>
      <c r="U30" s="44">
        <v>1.145</v>
      </c>
      <c r="V30" s="44">
        <v>1.147</v>
      </c>
      <c r="W30" s="44">
        <v>1.149</v>
      </c>
      <c r="X30" s="44">
        <v>1.151</v>
      </c>
      <c r="Y30" s="44">
        <v>1.153</v>
      </c>
      <c r="Z30" s="44">
        <v>1.155</v>
      </c>
      <c r="AA30" s="44">
        <v>1.157</v>
      </c>
      <c r="AB30" s="44">
        <v>1.159</v>
      </c>
    </row>
    <row r="31" spans="1:28" x14ac:dyDescent="0.25">
      <c r="A31" s="43">
        <v>54</v>
      </c>
      <c r="B31" s="44">
        <v>4.2999999999999997E-2</v>
      </c>
      <c r="C31" s="44">
        <v>0.04</v>
      </c>
      <c r="D31" s="44">
        <v>3.5999999999999997E-2</v>
      </c>
      <c r="E31" s="44">
        <v>3.2000000000000001E-2</v>
      </c>
      <c r="F31" s="44">
        <v>2.9000000000000001E-2</v>
      </c>
      <c r="G31" s="44">
        <v>2.5000000000000001E-2</v>
      </c>
      <c r="H31" s="44">
        <v>2.1999999999999999E-2</v>
      </c>
      <c r="I31" s="44">
        <v>1.7999999999999999E-2</v>
      </c>
      <c r="J31" s="44">
        <v>1.4E-2</v>
      </c>
      <c r="K31" s="44">
        <v>1.0999999999999999E-2</v>
      </c>
      <c r="L31" s="44">
        <v>7.0000000000000001E-3</v>
      </c>
      <c r="M31" s="44">
        <v>4.0000000000000001E-3</v>
      </c>
      <c r="P31" s="43">
        <v>54</v>
      </c>
      <c r="Q31" s="44">
        <v>1.1599999999999999</v>
      </c>
      <c r="R31" s="44">
        <v>1.1619999999999999</v>
      </c>
      <c r="S31" s="44">
        <v>1.1639999999999999</v>
      </c>
      <c r="T31" s="44">
        <v>1.1659999999999999</v>
      </c>
      <c r="U31" s="44">
        <v>1.1679999999999999</v>
      </c>
      <c r="V31" s="44">
        <v>1.17</v>
      </c>
      <c r="W31" s="44">
        <v>1.1719999999999999</v>
      </c>
      <c r="X31" s="44">
        <v>1.1739999999999999</v>
      </c>
      <c r="Y31" s="44">
        <v>1.1759999999999999</v>
      </c>
      <c r="Z31" s="44">
        <v>1.1779999999999999</v>
      </c>
      <c r="AA31" s="44">
        <v>1.18</v>
      </c>
      <c r="AB31" s="44">
        <v>1.1819999999999999</v>
      </c>
    </row>
    <row r="32" spans="1:28" x14ac:dyDescent="0.25">
      <c r="A32" s="43">
        <v>55</v>
      </c>
      <c r="B32" s="44">
        <v>0</v>
      </c>
      <c r="C32" s="44"/>
      <c r="D32" s="44"/>
      <c r="E32" s="44"/>
      <c r="F32" s="44"/>
      <c r="G32" s="44"/>
      <c r="H32" s="44"/>
      <c r="I32" s="44"/>
      <c r="J32" s="44"/>
      <c r="K32" s="44"/>
      <c r="L32" s="44"/>
      <c r="M32" s="44"/>
      <c r="P32" s="43">
        <v>55</v>
      </c>
      <c r="Q32" s="44">
        <v>1.1839999999999999</v>
      </c>
      <c r="R32" s="44"/>
      <c r="S32" s="44"/>
      <c r="T32" s="44"/>
      <c r="U32" s="44"/>
      <c r="V32" s="44"/>
      <c r="W32" s="44"/>
      <c r="X32" s="44"/>
      <c r="Y32" s="44"/>
      <c r="Z32" s="44"/>
      <c r="AA32" s="44"/>
      <c r="AB32" s="44"/>
    </row>
  </sheetData>
  <sheetProtection algorithmName="SHA-512" hashValue="r4aeYI4Jb+HdCDJpTOpF4kqZdRHaSW8wP4a6IRLxCetv/V+Kf0OqjkPMQIKdDzYayWWNzQUefCdL1SGgvpcycw==" saltValue="Y+ZOu/xPbNgftRqWfPRokw==" spinCount="100000" sheet="1" objects="1" scenarios="1"/>
  <conditionalFormatting sqref="A6:A21">
    <cfRule type="expression" dxfId="801" priority="5" stopIfTrue="1">
      <formula>MOD(ROW(),2)=0</formula>
    </cfRule>
    <cfRule type="expression" dxfId="800" priority="6" stopIfTrue="1">
      <formula>MOD(ROW(),2)&lt;&gt;0</formula>
    </cfRule>
  </conditionalFormatting>
  <conditionalFormatting sqref="B6:M21">
    <cfRule type="expression" dxfId="799" priority="7" stopIfTrue="1">
      <formula>MOD(ROW(),2)=0</formula>
    </cfRule>
    <cfRule type="expression" dxfId="798" priority="8" stopIfTrue="1">
      <formula>MOD(ROW(),2)&lt;&gt;0</formula>
    </cfRule>
  </conditionalFormatting>
  <conditionalFormatting sqref="A26:A32">
    <cfRule type="expression" dxfId="797" priority="9" stopIfTrue="1">
      <formula>MOD(ROW(),2)=0</formula>
    </cfRule>
    <cfRule type="expression" dxfId="796" priority="10" stopIfTrue="1">
      <formula>MOD(ROW(),2)&lt;&gt;0</formula>
    </cfRule>
  </conditionalFormatting>
  <conditionalFormatting sqref="B26:M32">
    <cfRule type="expression" dxfId="795" priority="11" stopIfTrue="1">
      <formula>MOD(ROW(),2)=0</formula>
    </cfRule>
    <cfRule type="expression" dxfId="794" priority="12" stopIfTrue="1">
      <formula>MOD(ROW(),2)&lt;&gt;0</formula>
    </cfRule>
  </conditionalFormatting>
  <conditionalFormatting sqref="P6:P21">
    <cfRule type="expression" dxfId="793" priority="13" stopIfTrue="1">
      <formula>MOD(ROW(),2)=0</formula>
    </cfRule>
    <cfRule type="expression" dxfId="792" priority="14" stopIfTrue="1">
      <formula>MOD(ROW(),2)&lt;&gt;0</formula>
    </cfRule>
  </conditionalFormatting>
  <conditionalFormatting sqref="Q6:AB21">
    <cfRule type="expression" dxfId="791" priority="15" stopIfTrue="1">
      <formula>MOD(ROW(),2)=0</formula>
    </cfRule>
    <cfRule type="expression" dxfId="790" priority="16" stopIfTrue="1">
      <formula>MOD(ROW(),2)&lt;&gt;0</formula>
    </cfRule>
  </conditionalFormatting>
  <conditionalFormatting sqref="P26:P32">
    <cfRule type="expression" dxfId="789" priority="17" stopIfTrue="1">
      <formula>MOD(ROW(),2)=0</formula>
    </cfRule>
    <cfRule type="expression" dxfId="788" priority="18" stopIfTrue="1">
      <formula>MOD(ROW(),2)&lt;&gt;0</formula>
    </cfRule>
  </conditionalFormatting>
  <conditionalFormatting sqref="Q26:AB32">
    <cfRule type="expression" dxfId="787" priority="19" stopIfTrue="1">
      <formula>MOD(ROW(),2)=0</formula>
    </cfRule>
    <cfRule type="expression" dxfId="786" priority="20" stopIfTrue="1">
      <formula>MOD(ROW(),2)&lt;&gt;0</formula>
    </cfRule>
  </conditionalFormatting>
  <pageMargins left="0.7" right="0.7" top="0.75" bottom="0.75" header="0.3" footer="0.3"/>
  <tableParts count="2">
    <tablePart r:id="rId1"/>
    <tablePart r:id="rId2"/>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0E25E-DF61-4B9B-B32B-4C82CE156A05}">
  <sheetPr codeName="Sheet45"/>
  <dimension ref="A1:M37"/>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ERF - x-411</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v>2008</v>
      </c>
      <c r="C8" s="46"/>
      <c r="D8" s="46"/>
      <c r="E8" s="46"/>
      <c r="F8" s="46"/>
      <c r="G8" s="46"/>
      <c r="H8" s="46"/>
      <c r="I8" s="46"/>
      <c r="J8" s="46"/>
      <c r="K8" s="46"/>
      <c r="L8" s="46"/>
      <c r="M8" s="46"/>
    </row>
    <row r="9" spans="1:13" x14ac:dyDescent="0.25">
      <c r="A9" s="40" t="s">
        <v>142</v>
      </c>
      <c r="B9" s="46" t="s">
        <v>251</v>
      </c>
      <c r="C9" s="46"/>
      <c r="D9" s="46"/>
      <c r="E9" s="46"/>
      <c r="F9" s="46"/>
      <c r="G9" s="46"/>
      <c r="H9" s="46"/>
      <c r="I9" s="46"/>
      <c r="J9" s="46"/>
      <c r="K9" s="46"/>
      <c r="L9" s="46"/>
      <c r="M9" s="46"/>
    </row>
    <row r="10" spans="1:13" x14ac:dyDescent="0.25">
      <c r="A10" s="40" t="s">
        <v>6</v>
      </c>
      <c r="B10" s="46" t="s">
        <v>297</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253</v>
      </c>
      <c r="C12" s="46"/>
      <c r="D12" s="46"/>
      <c r="E12" s="46"/>
      <c r="F12" s="46"/>
      <c r="G12" s="46"/>
      <c r="H12" s="46"/>
      <c r="I12" s="46"/>
      <c r="J12" s="46"/>
      <c r="K12" s="46"/>
      <c r="L12" s="46"/>
      <c r="M12" s="46"/>
    </row>
    <row r="13" spans="1:13" x14ac:dyDescent="0.25">
      <c r="A13" s="40" t="s">
        <v>538</v>
      </c>
      <c r="B13" s="46">
        <v>2</v>
      </c>
      <c r="C13" s="46"/>
      <c r="D13" s="46"/>
      <c r="E13" s="46"/>
      <c r="F13" s="46"/>
      <c r="G13" s="46"/>
      <c r="H13" s="46"/>
      <c r="I13" s="46"/>
      <c r="J13" s="46"/>
      <c r="K13" s="46"/>
      <c r="L13" s="46"/>
      <c r="M13" s="46"/>
    </row>
    <row r="14" spans="1:13" x14ac:dyDescent="0.25">
      <c r="A14" s="40" t="s">
        <v>146</v>
      </c>
      <c r="B14" s="46">
        <v>411</v>
      </c>
      <c r="C14" s="46"/>
      <c r="D14" s="46"/>
      <c r="E14" s="46"/>
      <c r="F14" s="46"/>
      <c r="G14" s="46"/>
      <c r="H14" s="46"/>
      <c r="I14" s="46"/>
      <c r="J14" s="46"/>
      <c r="K14" s="46"/>
      <c r="L14" s="46"/>
      <c r="M14" s="46"/>
    </row>
    <row r="15" spans="1:13" x14ac:dyDescent="0.25">
      <c r="A15" s="40" t="s">
        <v>539</v>
      </c>
      <c r="B15" s="46" t="s">
        <v>298</v>
      </c>
      <c r="C15" s="46"/>
      <c r="D15" s="46"/>
      <c r="E15" s="46"/>
      <c r="F15" s="46"/>
      <c r="G15" s="46"/>
      <c r="H15" s="46"/>
      <c r="I15" s="46"/>
      <c r="J15" s="46"/>
      <c r="K15" s="46"/>
      <c r="L15" s="46"/>
      <c r="M15" s="46"/>
    </row>
    <row r="16" spans="1:13" x14ac:dyDescent="0.25">
      <c r="A16" s="40" t="s">
        <v>148</v>
      </c>
      <c r="B16" s="46" t="s">
        <v>299</v>
      </c>
      <c r="C16" s="46"/>
      <c r="D16" s="46"/>
      <c r="E16" s="46"/>
      <c r="F16" s="46"/>
      <c r="G16" s="46"/>
      <c r="H16" s="46"/>
      <c r="I16" s="46"/>
      <c r="J16" s="46"/>
      <c r="K16" s="46"/>
      <c r="L16" s="46"/>
      <c r="M16" s="46"/>
    </row>
    <row r="17" spans="1:13" x14ac:dyDescent="0.25">
      <c r="A17" s="41" t="s">
        <v>540</v>
      </c>
      <c r="B17" s="46"/>
      <c r="C17" s="46"/>
      <c r="D17" s="46"/>
      <c r="E17" s="46"/>
      <c r="F17" s="46"/>
      <c r="G17" s="46"/>
      <c r="H17" s="46"/>
      <c r="I17" s="46"/>
      <c r="J17" s="46"/>
      <c r="K17" s="46"/>
      <c r="L17" s="46"/>
      <c r="M17" s="46"/>
    </row>
    <row r="18" spans="1:13" x14ac:dyDescent="0.25">
      <c r="A18" s="40" t="s">
        <v>150</v>
      </c>
      <c r="B18" s="48">
        <v>45107</v>
      </c>
      <c r="C18" s="48"/>
      <c r="D18" s="48"/>
      <c r="E18" s="48"/>
      <c r="F18" s="48"/>
      <c r="G18" s="48"/>
      <c r="H18" s="48"/>
      <c r="I18" s="48"/>
      <c r="J18" s="48"/>
      <c r="K18" s="48"/>
      <c r="L18" s="48"/>
      <c r="M18" s="48"/>
    </row>
    <row r="19" spans="1:13" x14ac:dyDescent="0.25">
      <c r="A19" s="40" t="s">
        <v>151</v>
      </c>
      <c r="B19" s="48">
        <v>45110</v>
      </c>
      <c r="C19" s="48"/>
      <c r="D19" s="48"/>
      <c r="E19" s="48"/>
      <c r="F19" s="48"/>
      <c r="G19" s="48"/>
      <c r="H19" s="48"/>
      <c r="I19" s="48"/>
      <c r="J19" s="48"/>
      <c r="K19" s="48"/>
      <c r="L19" s="48"/>
      <c r="M19" s="48"/>
    </row>
    <row r="20" spans="1:13" x14ac:dyDescent="0.25">
      <c r="A20" s="40" t="s">
        <v>152</v>
      </c>
      <c r="B20" s="46" t="s">
        <v>160</v>
      </c>
      <c r="C20" s="46"/>
      <c r="D20" s="46"/>
      <c r="E20" s="46"/>
      <c r="F20" s="46"/>
      <c r="G20" s="46"/>
      <c r="H20" s="46"/>
      <c r="I20" s="46"/>
      <c r="J20" s="46"/>
      <c r="K20" s="46"/>
      <c r="L20" s="46"/>
      <c r="M20" s="46"/>
    </row>
    <row r="21" spans="1:13" x14ac:dyDescent="0.25">
      <c r="A21" s="40" t="s">
        <v>541</v>
      </c>
      <c r="B21" s="46" t="s">
        <v>76</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5" customFormat="1" ht="13" x14ac:dyDescent="0.25">
      <c r="A26" s="54" t="s">
        <v>581</v>
      </c>
      <c r="B26" s="54">
        <v>0</v>
      </c>
      <c r="C26" s="54">
        <v>1</v>
      </c>
      <c r="D26" s="54">
        <v>2</v>
      </c>
      <c r="E26" s="54">
        <v>3</v>
      </c>
      <c r="F26" s="54">
        <v>4</v>
      </c>
      <c r="G26" s="54">
        <v>5</v>
      </c>
      <c r="H26" s="54">
        <v>6</v>
      </c>
      <c r="I26" s="54">
        <v>7</v>
      </c>
      <c r="J26" s="54">
        <v>8</v>
      </c>
      <c r="K26" s="54">
        <v>9</v>
      </c>
      <c r="L26" s="54">
        <v>10</v>
      </c>
      <c r="M26" s="54">
        <v>11</v>
      </c>
    </row>
    <row r="27" spans="1:13" x14ac:dyDescent="0.25">
      <c r="A27" s="43">
        <v>55</v>
      </c>
      <c r="B27" s="44">
        <v>2.1999999999999999E-2</v>
      </c>
      <c r="C27" s="44">
        <v>2.1999999999999999E-2</v>
      </c>
      <c r="D27" s="44">
        <v>2.1999999999999999E-2</v>
      </c>
      <c r="E27" s="44">
        <v>2.1999999999999999E-2</v>
      </c>
      <c r="F27" s="44">
        <v>2.1999999999999999E-2</v>
      </c>
      <c r="G27" s="44">
        <v>2.1999999999999999E-2</v>
      </c>
      <c r="H27" s="44">
        <v>2.1999999999999999E-2</v>
      </c>
      <c r="I27" s="44">
        <v>2.1999999999999999E-2</v>
      </c>
      <c r="J27" s="44">
        <v>2.1000000000000001E-2</v>
      </c>
      <c r="K27" s="44">
        <v>2.1000000000000001E-2</v>
      </c>
      <c r="L27" s="44">
        <v>2.1000000000000001E-2</v>
      </c>
      <c r="M27" s="44">
        <v>2.1000000000000001E-2</v>
      </c>
    </row>
    <row r="28" spans="1:13" x14ac:dyDescent="0.25">
      <c r="A28" s="43">
        <v>56</v>
      </c>
      <c r="B28" s="44">
        <v>2.1000000000000001E-2</v>
      </c>
      <c r="C28" s="44">
        <v>2.1000000000000001E-2</v>
      </c>
      <c r="D28" s="44">
        <v>2.1000000000000001E-2</v>
      </c>
      <c r="E28" s="44">
        <v>2.1000000000000001E-2</v>
      </c>
      <c r="F28" s="44">
        <v>0.02</v>
      </c>
      <c r="G28" s="44">
        <v>0.02</v>
      </c>
      <c r="H28" s="44">
        <v>0.02</v>
      </c>
      <c r="I28" s="44">
        <v>0.02</v>
      </c>
      <c r="J28" s="44">
        <v>0.02</v>
      </c>
      <c r="K28" s="44">
        <v>0.02</v>
      </c>
      <c r="L28" s="44">
        <v>0.02</v>
      </c>
      <c r="M28" s="44">
        <v>0.02</v>
      </c>
    </row>
    <row r="29" spans="1:13" x14ac:dyDescent="0.25">
      <c r="A29" s="43">
        <v>57</v>
      </c>
      <c r="B29" s="44">
        <v>1.9E-2</v>
      </c>
      <c r="C29" s="44">
        <v>1.9E-2</v>
      </c>
      <c r="D29" s="44">
        <v>1.9E-2</v>
      </c>
      <c r="E29" s="44">
        <v>1.9E-2</v>
      </c>
      <c r="F29" s="44">
        <v>1.9E-2</v>
      </c>
      <c r="G29" s="44">
        <v>1.9E-2</v>
      </c>
      <c r="H29" s="44">
        <v>1.9E-2</v>
      </c>
      <c r="I29" s="44">
        <v>1.9E-2</v>
      </c>
      <c r="J29" s="44">
        <v>1.7999999999999999E-2</v>
      </c>
      <c r="K29" s="44">
        <v>1.7999999999999999E-2</v>
      </c>
      <c r="L29" s="44">
        <v>1.7999999999999999E-2</v>
      </c>
      <c r="M29" s="44">
        <v>1.7999999999999999E-2</v>
      </c>
    </row>
    <row r="30" spans="1:13" x14ac:dyDescent="0.25">
      <c r="A30" s="43">
        <v>58</v>
      </c>
      <c r="B30" s="44">
        <v>1.7999999999999999E-2</v>
      </c>
      <c r="C30" s="44">
        <v>1.7999999999999999E-2</v>
      </c>
      <c r="D30" s="44">
        <v>1.7999999999999999E-2</v>
      </c>
      <c r="E30" s="44">
        <v>1.7000000000000001E-2</v>
      </c>
      <c r="F30" s="44">
        <v>1.7000000000000001E-2</v>
      </c>
      <c r="G30" s="44">
        <v>1.7000000000000001E-2</v>
      </c>
      <c r="H30" s="44">
        <v>1.7000000000000001E-2</v>
      </c>
      <c r="I30" s="44">
        <v>1.7000000000000001E-2</v>
      </c>
      <c r="J30" s="44">
        <v>1.7000000000000001E-2</v>
      </c>
      <c r="K30" s="44">
        <v>1.7000000000000001E-2</v>
      </c>
      <c r="L30" s="44">
        <v>1.6E-2</v>
      </c>
      <c r="M30" s="44">
        <v>1.6E-2</v>
      </c>
    </row>
    <row r="31" spans="1:13" x14ac:dyDescent="0.25">
      <c r="A31" s="43">
        <v>59</v>
      </c>
      <c r="B31" s="44">
        <v>1.6E-2</v>
      </c>
      <c r="C31" s="44">
        <v>1.6E-2</v>
      </c>
      <c r="D31" s="44">
        <v>1.6E-2</v>
      </c>
      <c r="E31" s="44">
        <v>1.6E-2</v>
      </c>
      <c r="F31" s="44">
        <v>1.6E-2</v>
      </c>
      <c r="G31" s="44">
        <v>1.4999999999999999E-2</v>
      </c>
      <c r="H31" s="44">
        <v>1.4999999999999999E-2</v>
      </c>
      <c r="I31" s="44">
        <v>1.4999999999999999E-2</v>
      </c>
      <c r="J31" s="44">
        <v>1.4999999999999999E-2</v>
      </c>
      <c r="K31" s="44">
        <v>1.4999999999999999E-2</v>
      </c>
      <c r="L31" s="44">
        <v>1.4999999999999999E-2</v>
      </c>
      <c r="M31" s="44">
        <v>1.4E-2</v>
      </c>
    </row>
    <row r="32" spans="1:13" x14ac:dyDescent="0.25">
      <c r="A32" s="43">
        <v>60</v>
      </c>
      <c r="B32" s="44">
        <v>1.4E-2</v>
      </c>
      <c r="C32" s="44">
        <v>1.4E-2</v>
      </c>
      <c r="D32" s="44">
        <v>1.4E-2</v>
      </c>
      <c r="E32" s="44">
        <v>1.4E-2</v>
      </c>
      <c r="F32" s="44">
        <v>1.2999999999999999E-2</v>
      </c>
      <c r="G32" s="44">
        <v>1.2999999999999999E-2</v>
      </c>
      <c r="H32" s="44">
        <v>1.2999999999999999E-2</v>
      </c>
      <c r="I32" s="44">
        <v>1.2999999999999999E-2</v>
      </c>
      <c r="J32" s="44">
        <v>1.2999999999999999E-2</v>
      </c>
      <c r="K32" s="44">
        <v>1.2E-2</v>
      </c>
      <c r="L32" s="44">
        <v>1.2E-2</v>
      </c>
      <c r="M32" s="44">
        <v>1.2E-2</v>
      </c>
    </row>
    <row r="33" spans="1:13" x14ac:dyDescent="0.25">
      <c r="A33" s="43">
        <v>61</v>
      </c>
      <c r="B33" s="44">
        <v>1.2E-2</v>
      </c>
      <c r="C33" s="44">
        <v>1.2E-2</v>
      </c>
      <c r="D33" s="44">
        <v>1.0999999999999999E-2</v>
      </c>
      <c r="E33" s="44">
        <v>1.0999999999999999E-2</v>
      </c>
      <c r="F33" s="44">
        <v>1.0999999999999999E-2</v>
      </c>
      <c r="G33" s="44">
        <v>1.0999999999999999E-2</v>
      </c>
      <c r="H33" s="44">
        <v>1.0999999999999999E-2</v>
      </c>
      <c r="I33" s="44">
        <v>0.01</v>
      </c>
      <c r="J33" s="44">
        <v>0.01</v>
      </c>
      <c r="K33" s="44">
        <v>0.01</v>
      </c>
      <c r="L33" s="44">
        <v>0.01</v>
      </c>
      <c r="M33" s="44">
        <v>8.9999999999999993E-3</v>
      </c>
    </row>
    <row r="34" spans="1:13" x14ac:dyDescent="0.25">
      <c r="A34" s="43">
        <v>62</v>
      </c>
      <c r="B34" s="44">
        <v>8.9999999999999993E-3</v>
      </c>
      <c r="C34" s="44">
        <v>8.9999999999999993E-3</v>
      </c>
      <c r="D34" s="44">
        <v>8.9999999999999993E-3</v>
      </c>
      <c r="E34" s="44">
        <v>8.9999999999999993E-3</v>
      </c>
      <c r="F34" s="44">
        <v>8.0000000000000002E-3</v>
      </c>
      <c r="G34" s="44">
        <v>8.0000000000000002E-3</v>
      </c>
      <c r="H34" s="44">
        <v>8.0000000000000002E-3</v>
      </c>
      <c r="I34" s="44">
        <v>8.0000000000000002E-3</v>
      </c>
      <c r="J34" s="44">
        <v>7.0000000000000001E-3</v>
      </c>
      <c r="K34" s="44">
        <v>7.0000000000000001E-3</v>
      </c>
      <c r="L34" s="44">
        <v>7.0000000000000001E-3</v>
      </c>
      <c r="M34" s="44">
        <v>7.0000000000000001E-3</v>
      </c>
    </row>
    <row r="35" spans="1:13" x14ac:dyDescent="0.25">
      <c r="A35" s="43">
        <v>63</v>
      </c>
      <c r="B35" s="44">
        <v>6.0000000000000001E-3</v>
      </c>
      <c r="C35" s="44">
        <v>6.0000000000000001E-3</v>
      </c>
      <c r="D35" s="44">
        <v>6.0000000000000001E-3</v>
      </c>
      <c r="E35" s="44">
        <v>6.0000000000000001E-3</v>
      </c>
      <c r="F35" s="44">
        <v>5.0000000000000001E-3</v>
      </c>
      <c r="G35" s="44">
        <v>5.0000000000000001E-3</v>
      </c>
      <c r="H35" s="44">
        <v>5.0000000000000001E-3</v>
      </c>
      <c r="I35" s="44">
        <v>5.0000000000000001E-3</v>
      </c>
      <c r="J35" s="44">
        <v>4.0000000000000001E-3</v>
      </c>
      <c r="K35" s="44">
        <v>4.0000000000000001E-3</v>
      </c>
      <c r="L35" s="44">
        <v>4.0000000000000001E-3</v>
      </c>
      <c r="M35" s="44">
        <v>4.0000000000000001E-3</v>
      </c>
    </row>
    <row r="36" spans="1:13" x14ac:dyDescent="0.25">
      <c r="A36" s="43">
        <v>64</v>
      </c>
      <c r="B36" s="44">
        <v>3.0000000000000001E-3</v>
      </c>
      <c r="C36" s="44">
        <v>3.0000000000000001E-3</v>
      </c>
      <c r="D36" s="44">
        <v>3.0000000000000001E-3</v>
      </c>
      <c r="E36" s="44">
        <v>3.0000000000000001E-3</v>
      </c>
      <c r="F36" s="44">
        <v>2E-3</v>
      </c>
      <c r="G36" s="44">
        <v>2E-3</v>
      </c>
      <c r="H36" s="44">
        <v>2E-3</v>
      </c>
      <c r="I36" s="44">
        <v>1E-3</v>
      </c>
      <c r="J36" s="44">
        <v>1E-3</v>
      </c>
      <c r="K36" s="44">
        <v>1E-3</v>
      </c>
      <c r="L36" s="44">
        <v>1E-3</v>
      </c>
      <c r="M36" s="44">
        <v>0</v>
      </c>
    </row>
    <row r="37" spans="1:13" x14ac:dyDescent="0.25">
      <c r="A37" s="43">
        <v>65</v>
      </c>
      <c r="B37" s="44">
        <v>0</v>
      </c>
      <c r="C37" s="44"/>
      <c r="D37" s="44"/>
      <c r="E37" s="44"/>
      <c r="F37" s="44"/>
      <c r="G37" s="44"/>
      <c r="H37" s="44"/>
      <c r="I37" s="44"/>
      <c r="J37" s="44"/>
      <c r="K37" s="44"/>
      <c r="L37" s="44"/>
      <c r="M37" s="44"/>
    </row>
  </sheetData>
  <sheetProtection algorithmName="SHA-512" hashValue="qxh54pMlOSGZ+r6xjlDDTirnsAZPGrCFE6oLcsoG+b+E1gMOeQaZdRDYcC9XxwyXO9x0WpQTuszBP1dLG1crrQ==" saltValue="2zYsTcgx7qnwldvb77+VCQ==" spinCount="100000" sheet="1" objects="1" scenarios="1"/>
  <conditionalFormatting sqref="A6:A21">
    <cfRule type="expression" dxfId="781" priority="1" stopIfTrue="1">
      <formula>MOD(ROW(),2)=0</formula>
    </cfRule>
    <cfRule type="expression" dxfId="780" priority="2" stopIfTrue="1">
      <formula>MOD(ROW(),2)&lt;&gt;0</formula>
    </cfRule>
  </conditionalFormatting>
  <conditionalFormatting sqref="B6:M21">
    <cfRule type="expression" dxfId="779" priority="3" stopIfTrue="1">
      <formula>MOD(ROW(),2)=0</formula>
    </cfRule>
    <cfRule type="expression" dxfId="778" priority="4" stopIfTrue="1">
      <formula>MOD(ROW(),2)&lt;&gt;0</formula>
    </cfRule>
  </conditionalFormatting>
  <conditionalFormatting sqref="A26:A37">
    <cfRule type="expression" dxfId="777" priority="5" stopIfTrue="1">
      <formula>MOD(ROW(),2)=0</formula>
    </cfRule>
    <cfRule type="expression" dxfId="776" priority="6" stopIfTrue="1">
      <formula>MOD(ROW(),2)&lt;&gt;0</formula>
    </cfRule>
  </conditionalFormatting>
  <conditionalFormatting sqref="B26:M37">
    <cfRule type="expression" dxfId="775" priority="7" stopIfTrue="1">
      <formula>MOD(ROW(),2)=0</formula>
    </cfRule>
    <cfRule type="expression" dxfId="774" priority="8" stopIfTrue="1">
      <formula>MOD(ROW(),2)&lt;&gt;0</formula>
    </cfRule>
  </conditionalFormatting>
  <pageMargins left="0.7" right="0.7" top="0.75" bottom="0.75" header="0.3" footer="0.3"/>
  <tableParts count="1">
    <tablePart r:id="rId1"/>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88210-C6CA-44C5-8890-826044B85F7B}">
  <sheetPr codeName="Sheet46"/>
  <dimension ref="A1:M32"/>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ERF - x-412</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v>1995</v>
      </c>
      <c r="C8" s="46"/>
      <c r="D8" s="46"/>
      <c r="E8" s="46"/>
      <c r="F8" s="46"/>
      <c r="G8" s="46"/>
      <c r="H8" s="46"/>
      <c r="I8" s="46"/>
      <c r="J8" s="46"/>
      <c r="K8" s="46"/>
      <c r="L8" s="46"/>
      <c r="M8" s="46"/>
    </row>
    <row r="9" spans="1:13" x14ac:dyDescent="0.25">
      <c r="A9" s="40" t="s">
        <v>142</v>
      </c>
      <c r="B9" s="46" t="s">
        <v>251</v>
      </c>
      <c r="C9" s="46"/>
      <c r="D9" s="46"/>
      <c r="E9" s="46"/>
      <c r="F9" s="46"/>
      <c r="G9" s="46"/>
      <c r="H9" s="46"/>
      <c r="I9" s="46"/>
      <c r="J9" s="46"/>
      <c r="K9" s="46"/>
      <c r="L9" s="46"/>
      <c r="M9" s="46"/>
    </row>
    <row r="10" spans="1:13" x14ac:dyDescent="0.25">
      <c r="A10" s="40" t="s">
        <v>6</v>
      </c>
      <c r="B10" s="46" t="s">
        <v>300</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253</v>
      </c>
      <c r="C12" s="46"/>
      <c r="D12" s="46"/>
      <c r="E12" s="46"/>
      <c r="F12" s="46"/>
      <c r="G12" s="46"/>
      <c r="H12" s="46"/>
      <c r="I12" s="46"/>
      <c r="J12" s="46"/>
      <c r="K12" s="46"/>
      <c r="L12" s="46"/>
      <c r="M12" s="46"/>
    </row>
    <row r="13" spans="1:13" x14ac:dyDescent="0.25">
      <c r="A13" s="40" t="s">
        <v>538</v>
      </c>
      <c r="B13" s="46">
        <v>1</v>
      </c>
      <c r="C13" s="46"/>
      <c r="D13" s="46"/>
      <c r="E13" s="46"/>
      <c r="F13" s="46"/>
      <c r="G13" s="46"/>
      <c r="H13" s="46"/>
      <c r="I13" s="46"/>
      <c r="J13" s="46"/>
      <c r="K13" s="46"/>
      <c r="L13" s="46"/>
      <c r="M13" s="46"/>
    </row>
    <row r="14" spans="1:13" x14ac:dyDescent="0.25">
      <c r="A14" s="40" t="s">
        <v>146</v>
      </c>
      <c r="B14" s="46">
        <v>412</v>
      </c>
      <c r="C14" s="46"/>
      <c r="D14" s="46"/>
      <c r="E14" s="46"/>
      <c r="F14" s="46"/>
      <c r="G14" s="46"/>
      <c r="H14" s="46"/>
      <c r="I14" s="46"/>
      <c r="J14" s="46"/>
      <c r="K14" s="46"/>
      <c r="L14" s="46"/>
      <c r="M14" s="46"/>
    </row>
    <row r="15" spans="1:13" x14ac:dyDescent="0.25">
      <c r="A15" s="40" t="s">
        <v>539</v>
      </c>
      <c r="B15" s="46" t="s">
        <v>301</v>
      </c>
      <c r="C15" s="46"/>
      <c r="D15" s="46"/>
      <c r="E15" s="46"/>
      <c r="F15" s="46"/>
      <c r="G15" s="46"/>
      <c r="H15" s="46"/>
      <c r="I15" s="46"/>
      <c r="J15" s="46"/>
      <c r="K15" s="46"/>
      <c r="L15" s="46"/>
      <c r="M15" s="46"/>
    </row>
    <row r="16" spans="1:13" x14ac:dyDescent="0.25">
      <c r="A16" s="40" t="s">
        <v>148</v>
      </c>
      <c r="B16" s="46" t="s">
        <v>302</v>
      </c>
      <c r="C16" s="46"/>
      <c r="D16" s="46"/>
      <c r="E16" s="46"/>
      <c r="F16" s="46"/>
      <c r="G16" s="46"/>
      <c r="H16" s="46"/>
      <c r="I16" s="46"/>
      <c r="J16" s="46"/>
      <c r="K16" s="46"/>
      <c r="L16" s="46"/>
      <c r="M16" s="46"/>
    </row>
    <row r="17" spans="1:13" x14ac:dyDescent="0.25">
      <c r="A17" s="41" t="s">
        <v>540</v>
      </c>
      <c r="B17" s="46"/>
      <c r="C17" s="46"/>
      <c r="D17" s="46"/>
      <c r="E17" s="46"/>
      <c r="F17" s="46"/>
      <c r="G17" s="46"/>
      <c r="H17" s="46"/>
      <c r="I17" s="46"/>
      <c r="J17" s="46"/>
      <c r="K17" s="46"/>
      <c r="L17" s="46"/>
      <c r="M17" s="46"/>
    </row>
    <row r="18" spans="1:13" x14ac:dyDescent="0.25">
      <c r="A18" s="40" t="s">
        <v>150</v>
      </c>
      <c r="B18" s="48">
        <v>45107</v>
      </c>
      <c r="C18" s="48"/>
      <c r="D18" s="48"/>
      <c r="E18" s="48"/>
      <c r="F18" s="48"/>
      <c r="G18" s="48"/>
      <c r="H18" s="48"/>
      <c r="I18" s="48"/>
      <c r="J18" s="48"/>
      <c r="K18" s="48"/>
      <c r="L18" s="48"/>
      <c r="M18" s="48"/>
    </row>
    <row r="19" spans="1:13" x14ac:dyDescent="0.25">
      <c r="A19" s="40" t="s">
        <v>151</v>
      </c>
      <c r="B19" s="48">
        <v>45110</v>
      </c>
      <c r="C19" s="48"/>
      <c r="D19" s="48"/>
      <c r="E19" s="48"/>
      <c r="F19" s="48"/>
      <c r="G19" s="48"/>
      <c r="H19" s="48"/>
      <c r="I19" s="48"/>
      <c r="J19" s="48"/>
      <c r="K19" s="48"/>
      <c r="L19" s="48"/>
      <c r="M19" s="48"/>
    </row>
    <row r="20" spans="1:13" x14ac:dyDescent="0.25">
      <c r="A20" s="40" t="s">
        <v>152</v>
      </c>
      <c r="B20" s="46" t="s">
        <v>160</v>
      </c>
      <c r="C20" s="46"/>
      <c r="D20" s="46"/>
      <c r="E20" s="46"/>
      <c r="F20" s="46"/>
      <c r="G20" s="46"/>
      <c r="H20" s="46"/>
      <c r="I20" s="46"/>
      <c r="J20" s="46"/>
      <c r="K20" s="46"/>
      <c r="L20" s="46"/>
      <c r="M20" s="46"/>
    </row>
    <row r="21" spans="1:13" x14ac:dyDescent="0.25">
      <c r="A21" s="40" t="s">
        <v>541</v>
      </c>
      <c r="B21" s="46" t="s">
        <v>76</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5" customFormat="1" ht="13" x14ac:dyDescent="0.25">
      <c r="A26" s="54" t="s">
        <v>581</v>
      </c>
      <c r="B26" s="54">
        <v>0</v>
      </c>
      <c r="C26" s="54">
        <v>1</v>
      </c>
      <c r="D26" s="54">
        <v>2</v>
      </c>
      <c r="E26" s="54">
        <v>3</v>
      </c>
      <c r="F26" s="54">
        <v>4</v>
      </c>
      <c r="G26" s="54">
        <v>5</v>
      </c>
      <c r="H26" s="54">
        <v>6</v>
      </c>
      <c r="I26" s="54">
        <v>7</v>
      </c>
      <c r="J26" s="54">
        <v>8</v>
      </c>
      <c r="K26" s="54">
        <v>9</v>
      </c>
      <c r="L26" s="54">
        <v>10</v>
      </c>
      <c r="M26" s="54">
        <v>11</v>
      </c>
    </row>
    <row r="27" spans="1:13" x14ac:dyDescent="0.25">
      <c r="A27" s="43">
        <v>50</v>
      </c>
      <c r="B27" s="44">
        <v>0.83399999999999996</v>
      </c>
      <c r="C27" s="44">
        <v>0.83699999999999997</v>
      </c>
      <c r="D27" s="44">
        <v>0.83899999999999997</v>
      </c>
      <c r="E27" s="44">
        <v>0.84199999999999997</v>
      </c>
      <c r="F27" s="44">
        <v>0.84399999999999997</v>
      </c>
      <c r="G27" s="44">
        <v>0.84599999999999997</v>
      </c>
      <c r="H27" s="44">
        <v>0.84899999999999998</v>
      </c>
      <c r="I27" s="44">
        <v>0.85099999999999998</v>
      </c>
      <c r="J27" s="44">
        <v>0.85299999999999998</v>
      </c>
      <c r="K27" s="44">
        <v>0.85599999999999998</v>
      </c>
      <c r="L27" s="44">
        <v>0.85799999999999998</v>
      </c>
      <c r="M27" s="44">
        <v>0.86</v>
      </c>
    </row>
    <row r="28" spans="1:13" x14ac:dyDescent="0.25">
      <c r="A28" s="43">
        <v>51</v>
      </c>
      <c r="B28" s="44">
        <v>0.86299999999999999</v>
      </c>
      <c r="C28" s="44">
        <v>0.86499999999999999</v>
      </c>
      <c r="D28" s="44">
        <v>0.86799999999999999</v>
      </c>
      <c r="E28" s="44">
        <v>0.87</v>
      </c>
      <c r="F28" s="44">
        <v>0.873</v>
      </c>
      <c r="G28" s="44">
        <v>0.875</v>
      </c>
      <c r="H28" s="44">
        <v>0.878</v>
      </c>
      <c r="I28" s="44">
        <v>0.88100000000000001</v>
      </c>
      <c r="J28" s="44">
        <v>0.88300000000000001</v>
      </c>
      <c r="K28" s="44">
        <v>0.88600000000000001</v>
      </c>
      <c r="L28" s="44">
        <v>0.88800000000000001</v>
      </c>
      <c r="M28" s="44">
        <v>0.89100000000000001</v>
      </c>
    </row>
    <row r="29" spans="1:13" x14ac:dyDescent="0.25">
      <c r="A29" s="43">
        <v>52</v>
      </c>
      <c r="B29" s="44">
        <v>0.89300000000000002</v>
      </c>
      <c r="C29" s="44">
        <v>0.89600000000000002</v>
      </c>
      <c r="D29" s="44">
        <v>0.89900000000000002</v>
      </c>
      <c r="E29" s="44">
        <v>0.90100000000000002</v>
      </c>
      <c r="F29" s="44">
        <v>0.90400000000000003</v>
      </c>
      <c r="G29" s="44">
        <v>0.90700000000000003</v>
      </c>
      <c r="H29" s="44">
        <v>0.91</v>
      </c>
      <c r="I29" s="44">
        <v>0.91200000000000003</v>
      </c>
      <c r="J29" s="44">
        <v>0.91500000000000004</v>
      </c>
      <c r="K29" s="44">
        <v>0.91800000000000004</v>
      </c>
      <c r="L29" s="44">
        <v>0.92100000000000004</v>
      </c>
      <c r="M29" s="44">
        <v>0.92300000000000004</v>
      </c>
    </row>
    <row r="30" spans="1:13" x14ac:dyDescent="0.25">
      <c r="A30" s="43">
        <v>53</v>
      </c>
      <c r="B30" s="44">
        <v>0.92600000000000005</v>
      </c>
      <c r="C30" s="44">
        <v>0.92900000000000005</v>
      </c>
      <c r="D30" s="44">
        <v>0.93200000000000005</v>
      </c>
      <c r="E30" s="44">
        <v>0.93500000000000005</v>
      </c>
      <c r="F30" s="44">
        <v>0.93799999999999994</v>
      </c>
      <c r="G30" s="44">
        <v>0.94099999999999995</v>
      </c>
      <c r="H30" s="44">
        <v>0.94399999999999995</v>
      </c>
      <c r="I30" s="44">
        <v>0.94699999999999995</v>
      </c>
      <c r="J30" s="44">
        <v>0.95</v>
      </c>
      <c r="K30" s="44">
        <v>0.95299999999999996</v>
      </c>
      <c r="L30" s="44">
        <v>0.95599999999999996</v>
      </c>
      <c r="M30" s="44">
        <v>0.95899999999999996</v>
      </c>
    </row>
    <row r="31" spans="1:13" x14ac:dyDescent="0.25">
      <c r="A31" s="43">
        <v>54</v>
      </c>
      <c r="B31" s="44">
        <v>0.96199999999999997</v>
      </c>
      <c r="C31" s="44">
        <v>0.96499999999999997</v>
      </c>
      <c r="D31" s="44">
        <v>0.96799999999999997</v>
      </c>
      <c r="E31" s="44">
        <v>0.97099999999999997</v>
      </c>
      <c r="F31" s="44">
        <v>0.97399999999999998</v>
      </c>
      <c r="G31" s="44">
        <v>0.97799999999999998</v>
      </c>
      <c r="H31" s="44">
        <v>0.98099999999999998</v>
      </c>
      <c r="I31" s="44">
        <v>0.98399999999999999</v>
      </c>
      <c r="J31" s="44">
        <v>0.98699999999999999</v>
      </c>
      <c r="K31" s="44">
        <v>0.99</v>
      </c>
      <c r="L31" s="44">
        <v>0.99399999999999999</v>
      </c>
      <c r="M31" s="44">
        <v>0.997</v>
      </c>
    </row>
    <row r="32" spans="1:13" x14ac:dyDescent="0.25">
      <c r="A32" s="43">
        <v>55</v>
      </c>
      <c r="B32" s="44">
        <v>1</v>
      </c>
      <c r="C32" s="44"/>
      <c r="D32" s="44"/>
      <c r="E32" s="44"/>
      <c r="F32" s="44"/>
      <c r="G32" s="44"/>
      <c r="H32" s="44"/>
      <c r="I32" s="44"/>
      <c r="J32" s="44"/>
      <c r="K32" s="44"/>
      <c r="L32" s="44"/>
      <c r="M32" s="44"/>
    </row>
  </sheetData>
  <sheetProtection algorithmName="SHA-512" hashValue="IgQap4zRzW+tqhjWtexA7A0H42Bqw1OmLCMPn408hcODiAZ9kH7XmZ/maUeEMnuTJjI5hUT3lFShI/i2tUVWhQ==" saltValue="Hpw9izlllz7G24Bt+0SHvA==" spinCount="100000" sheet="1" objects="1" scenarios="1"/>
  <conditionalFormatting sqref="A6:A21">
    <cfRule type="expression" dxfId="771" priority="1" stopIfTrue="1">
      <formula>MOD(ROW(),2)=0</formula>
    </cfRule>
    <cfRule type="expression" dxfId="770" priority="2" stopIfTrue="1">
      <formula>MOD(ROW(),2)&lt;&gt;0</formula>
    </cfRule>
  </conditionalFormatting>
  <conditionalFormatting sqref="B6:M21">
    <cfRule type="expression" dxfId="769" priority="3" stopIfTrue="1">
      <formula>MOD(ROW(),2)=0</formula>
    </cfRule>
    <cfRule type="expression" dxfId="768" priority="4" stopIfTrue="1">
      <formula>MOD(ROW(),2)&lt;&gt;0</formula>
    </cfRule>
  </conditionalFormatting>
  <conditionalFormatting sqref="A26:A32">
    <cfRule type="expression" dxfId="767" priority="5" stopIfTrue="1">
      <formula>MOD(ROW(),2)=0</formula>
    </cfRule>
    <cfRule type="expression" dxfId="766" priority="6" stopIfTrue="1">
      <formula>MOD(ROW(),2)&lt;&gt;0</formula>
    </cfRule>
  </conditionalFormatting>
  <conditionalFormatting sqref="B26:M32">
    <cfRule type="expression" dxfId="765" priority="7" stopIfTrue="1">
      <formula>MOD(ROW(),2)=0</formula>
    </cfRule>
    <cfRule type="expression" dxfId="764" priority="8" stopIfTrue="1">
      <formula>MOD(ROW(),2)&lt;&gt;0</formula>
    </cfRule>
  </conditionalFormatting>
  <pageMargins left="0.7" right="0.7" top="0.75" bottom="0.75" header="0.3" footer="0.3"/>
  <tableParts count="1">
    <tablePart r:id="rId1"/>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E4189-B223-4DE7-8ACF-355EBB16E858}">
  <sheetPr codeName="Sheet47"/>
  <dimension ref="A1:M32"/>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ERF - x-413</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v>1995</v>
      </c>
      <c r="C8" s="46"/>
      <c r="D8" s="46"/>
      <c r="E8" s="46"/>
      <c r="F8" s="46"/>
      <c r="G8" s="46"/>
      <c r="H8" s="46"/>
      <c r="I8" s="46"/>
      <c r="J8" s="46"/>
      <c r="K8" s="46"/>
      <c r="L8" s="46"/>
      <c r="M8" s="46"/>
    </row>
    <row r="9" spans="1:13" x14ac:dyDescent="0.25">
      <c r="A9" s="40" t="s">
        <v>142</v>
      </c>
      <c r="B9" s="46" t="s">
        <v>251</v>
      </c>
      <c r="C9" s="46"/>
      <c r="D9" s="46"/>
      <c r="E9" s="46"/>
      <c r="F9" s="46"/>
      <c r="G9" s="46"/>
      <c r="H9" s="46"/>
      <c r="I9" s="46"/>
      <c r="J9" s="46"/>
      <c r="K9" s="46"/>
      <c r="L9" s="46"/>
      <c r="M9" s="46"/>
    </row>
    <row r="10" spans="1:13" x14ac:dyDescent="0.25">
      <c r="A10" s="40" t="s">
        <v>6</v>
      </c>
      <c r="B10" s="46" t="s">
        <v>303</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253</v>
      </c>
      <c r="C12" s="46"/>
      <c r="D12" s="46"/>
      <c r="E12" s="46"/>
      <c r="F12" s="46"/>
      <c r="G12" s="46"/>
      <c r="H12" s="46"/>
      <c r="I12" s="46"/>
      <c r="J12" s="46"/>
      <c r="K12" s="46"/>
      <c r="L12" s="46"/>
      <c r="M12" s="46"/>
    </row>
    <row r="13" spans="1:13" x14ac:dyDescent="0.25">
      <c r="A13" s="40" t="s">
        <v>538</v>
      </c>
      <c r="B13" s="46">
        <v>1</v>
      </c>
      <c r="C13" s="46"/>
      <c r="D13" s="46"/>
      <c r="E13" s="46"/>
      <c r="F13" s="46"/>
      <c r="G13" s="46"/>
      <c r="H13" s="46"/>
      <c r="I13" s="46"/>
      <c r="J13" s="46"/>
      <c r="K13" s="46"/>
      <c r="L13" s="46"/>
      <c r="M13" s="46"/>
    </row>
    <row r="14" spans="1:13" x14ac:dyDescent="0.25">
      <c r="A14" s="40" t="s">
        <v>146</v>
      </c>
      <c r="B14" s="46">
        <v>413</v>
      </c>
      <c r="C14" s="46"/>
      <c r="D14" s="46"/>
      <c r="E14" s="46"/>
      <c r="F14" s="46"/>
      <c r="G14" s="46"/>
      <c r="H14" s="46"/>
      <c r="I14" s="46"/>
      <c r="J14" s="46"/>
      <c r="K14" s="46"/>
      <c r="L14" s="46"/>
      <c r="M14" s="46"/>
    </row>
    <row r="15" spans="1:13" x14ac:dyDescent="0.25">
      <c r="A15" s="40" t="s">
        <v>539</v>
      </c>
      <c r="B15" s="46" t="s">
        <v>304</v>
      </c>
      <c r="C15" s="46"/>
      <c r="D15" s="46"/>
      <c r="E15" s="46"/>
      <c r="F15" s="46"/>
      <c r="G15" s="46"/>
      <c r="H15" s="46"/>
      <c r="I15" s="46"/>
      <c r="J15" s="46"/>
      <c r="K15" s="46"/>
      <c r="L15" s="46"/>
      <c r="M15" s="46"/>
    </row>
    <row r="16" spans="1:13" x14ac:dyDescent="0.25">
      <c r="A16" s="40" t="s">
        <v>148</v>
      </c>
      <c r="B16" s="46" t="s">
        <v>305</v>
      </c>
      <c r="C16" s="46"/>
      <c r="D16" s="46"/>
      <c r="E16" s="46"/>
      <c r="F16" s="46"/>
      <c r="G16" s="46"/>
      <c r="H16" s="46"/>
      <c r="I16" s="46"/>
      <c r="J16" s="46"/>
      <c r="K16" s="46"/>
      <c r="L16" s="46"/>
      <c r="M16" s="46"/>
    </row>
    <row r="17" spans="1:13" x14ac:dyDescent="0.25">
      <c r="A17" s="41" t="s">
        <v>540</v>
      </c>
      <c r="B17" s="46"/>
      <c r="C17" s="46"/>
      <c r="D17" s="46"/>
      <c r="E17" s="46"/>
      <c r="F17" s="46"/>
      <c r="G17" s="46"/>
      <c r="H17" s="46"/>
      <c r="I17" s="46"/>
      <c r="J17" s="46"/>
      <c r="K17" s="46"/>
      <c r="L17" s="46"/>
      <c r="M17" s="46"/>
    </row>
    <row r="18" spans="1:13" x14ac:dyDescent="0.25">
      <c r="A18" s="40" t="s">
        <v>150</v>
      </c>
      <c r="B18" s="48">
        <v>45107</v>
      </c>
      <c r="C18" s="48"/>
      <c r="D18" s="48"/>
      <c r="E18" s="48"/>
      <c r="F18" s="48"/>
      <c r="G18" s="48"/>
      <c r="H18" s="48"/>
      <c r="I18" s="48"/>
      <c r="J18" s="48"/>
      <c r="K18" s="48"/>
      <c r="L18" s="48"/>
      <c r="M18" s="48"/>
    </row>
    <row r="19" spans="1:13" x14ac:dyDescent="0.25">
      <c r="A19" s="40" t="s">
        <v>151</v>
      </c>
      <c r="B19" s="48">
        <v>45110</v>
      </c>
      <c r="C19" s="48"/>
      <c r="D19" s="48"/>
      <c r="E19" s="48"/>
      <c r="F19" s="48"/>
      <c r="G19" s="48"/>
      <c r="H19" s="48"/>
      <c r="I19" s="48"/>
      <c r="J19" s="48"/>
      <c r="K19" s="48"/>
      <c r="L19" s="48"/>
      <c r="M19" s="48"/>
    </row>
    <row r="20" spans="1:13" x14ac:dyDescent="0.25">
      <c r="A20" s="40" t="s">
        <v>152</v>
      </c>
      <c r="B20" s="46" t="s">
        <v>160</v>
      </c>
      <c r="C20" s="46"/>
      <c r="D20" s="46"/>
      <c r="E20" s="46"/>
      <c r="F20" s="46"/>
      <c r="G20" s="46"/>
      <c r="H20" s="46"/>
      <c r="I20" s="46"/>
      <c r="J20" s="46"/>
      <c r="K20" s="46"/>
      <c r="L20" s="46"/>
      <c r="M20" s="46"/>
    </row>
    <row r="21" spans="1:13" x14ac:dyDescent="0.25">
      <c r="A21" s="40" t="s">
        <v>541</v>
      </c>
      <c r="B21" s="46" t="s">
        <v>76</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5" customFormat="1" ht="13" x14ac:dyDescent="0.25">
      <c r="A26" s="54" t="s">
        <v>581</v>
      </c>
      <c r="B26" s="54">
        <v>0</v>
      </c>
      <c r="C26" s="54">
        <v>1</v>
      </c>
      <c r="D26" s="54">
        <v>2</v>
      </c>
      <c r="E26" s="54">
        <v>3</v>
      </c>
      <c r="F26" s="54">
        <v>4</v>
      </c>
      <c r="G26" s="54">
        <v>5</v>
      </c>
      <c r="H26" s="54">
        <v>6</v>
      </c>
      <c r="I26" s="54">
        <v>7</v>
      </c>
      <c r="J26" s="54">
        <v>8</v>
      </c>
      <c r="K26" s="54">
        <v>9</v>
      </c>
      <c r="L26" s="54">
        <v>10</v>
      </c>
      <c r="M26" s="54">
        <v>11</v>
      </c>
    </row>
    <row r="27" spans="1:13" x14ac:dyDescent="0.25">
      <c r="A27" s="43">
        <v>50</v>
      </c>
      <c r="B27" s="44">
        <v>0.91900000000000004</v>
      </c>
      <c r="C27" s="44">
        <v>0.92</v>
      </c>
      <c r="D27" s="44">
        <v>0.92200000000000004</v>
      </c>
      <c r="E27" s="44">
        <v>0.92300000000000004</v>
      </c>
      <c r="F27" s="44">
        <v>0.92400000000000004</v>
      </c>
      <c r="G27" s="44">
        <v>0.92600000000000005</v>
      </c>
      <c r="H27" s="44">
        <v>0.92700000000000005</v>
      </c>
      <c r="I27" s="44">
        <v>0.92800000000000005</v>
      </c>
      <c r="J27" s="44">
        <v>0.93</v>
      </c>
      <c r="K27" s="44">
        <v>0.93100000000000005</v>
      </c>
      <c r="L27" s="44">
        <v>0.93200000000000005</v>
      </c>
      <c r="M27" s="44">
        <v>0.93300000000000005</v>
      </c>
    </row>
    <row r="28" spans="1:13" x14ac:dyDescent="0.25">
      <c r="A28" s="43">
        <v>51</v>
      </c>
      <c r="B28" s="44">
        <v>0.93500000000000005</v>
      </c>
      <c r="C28" s="44">
        <v>0.93600000000000005</v>
      </c>
      <c r="D28" s="44">
        <v>0.93700000000000006</v>
      </c>
      <c r="E28" s="44">
        <v>0.93899999999999995</v>
      </c>
      <c r="F28" s="44">
        <v>0.94</v>
      </c>
      <c r="G28" s="44">
        <v>0.94099999999999995</v>
      </c>
      <c r="H28" s="44">
        <v>0.94299999999999995</v>
      </c>
      <c r="I28" s="44">
        <v>0.94399999999999995</v>
      </c>
      <c r="J28" s="44">
        <v>0.94499999999999995</v>
      </c>
      <c r="K28" s="44">
        <v>0.94699999999999995</v>
      </c>
      <c r="L28" s="44">
        <v>0.94799999999999995</v>
      </c>
      <c r="M28" s="44">
        <v>0.94899999999999995</v>
      </c>
    </row>
    <row r="29" spans="1:13" x14ac:dyDescent="0.25">
      <c r="A29" s="43">
        <v>52</v>
      </c>
      <c r="B29" s="44">
        <v>0.95099999999999996</v>
      </c>
      <c r="C29" s="44">
        <v>0.95199999999999996</v>
      </c>
      <c r="D29" s="44">
        <v>0.95299999999999996</v>
      </c>
      <c r="E29" s="44">
        <v>0.95499999999999996</v>
      </c>
      <c r="F29" s="44">
        <v>0.95599999999999996</v>
      </c>
      <c r="G29" s="44">
        <v>0.95699999999999996</v>
      </c>
      <c r="H29" s="44">
        <v>0.95899999999999996</v>
      </c>
      <c r="I29" s="44">
        <v>0.96</v>
      </c>
      <c r="J29" s="44">
        <v>0.96099999999999997</v>
      </c>
      <c r="K29" s="44">
        <v>0.96299999999999997</v>
      </c>
      <c r="L29" s="44">
        <v>0.96399999999999997</v>
      </c>
      <c r="M29" s="44">
        <v>0.96599999999999997</v>
      </c>
    </row>
    <row r="30" spans="1:13" x14ac:dyDescent="0.25">
      <c r="A30" s="43">
        <v>53</v>
      </c>
      <c r="B30" s="44">
        <v>0.96699999999999997</v>
      </c>
      <c r="C30" s="44">
        <v>0.96799999999999997</v>
      </c>
      <c r="D30" s="44">
        <v>0.97</v>
      </c>
      <c r="E30" s="44">
        <v>0.97099999999999997</v>
      </c>
      <c r="F30" s="44">
        <v>0.97199999999999998</v>
      </c>
      <c r="G30" s="44">
        <v>0.97399999999999998</v>
      </c>
      <c r="H30" s="44">
        <v>0.97499999999999998</v>
      </c>
      <c r="I30" s="44">
        <v>0.97599999999999998</v>
      </c>
      <c r="J30" s="44">
        <v>0.97799999999999998</v>
      </c>
      <c r="K30" s="44">
        <v>0.97899999999999998</v>
      </c>
      <c r="L30" s="44">
        <v>0.98099999999999998</v>
      </c>
      <c r="M30" s="44">
        <v>0.98199999999999998</v>
      </c>
    </row>
    <row r="31" spans="1:13" x14ac:dyDescent="0.25">
      <c r="A31" s="43">
        <v>54</v>
      </c>
      <c r="B31" s="44">
        <v>0.98299999999999998</v>
      </c>
      <c r="C31" s="44">
        <v>0.98499999999999999</v>
      </c>
      <c r="D31" s="44">
        <v>0.98599999999999999</v>
      </c>
      <c r="E31" s="44">
        <v>0.98699999999999999</v>
      </c>
      <c r="F31" s="44">
        <v>0.98899999999999999</v>
      </c>
      <c r="G31" s="44">
        <v>0.99</v>
      </c>
      <c r="H31" s="44">
        <v>0.99199999999999999</v>
      </c>
      <c r="I31" s="44">
        <v>0.99299999999999999</v>
      </c>
      <c r="J31" s="44">
        <v>0.99399999999999999</v>
      </c>
      <c r="K31" s="44">
        <v>0.996</v>
      </c>
      <c r="L31" s="44">
        <v>0.997</v>
      </c>
      <c r="M31" s="44">
        <v>0.999</v>
      </c>
    </row>
    <row r="32" spans="1:13" x14ac:dyDescent="0.25">
      <c r="A32" s="43">
        <v>55</v>
      </c>
      <c r="B32" s="44">
        <v>1</v>
      </c>
      <c r="C32" s="44"/>
      <c r="D32" s="44"/>
      <c r="E32" s="44"/>
      <c r="F32" s="44"/>
      <c r="G32" s="44"/>
      <c r="H32" s="44"/>
      <c r="I32" s="44"/>
      <c r="J32" s="44"/>
      <c r="K32" s="44"/>
      <c r="L32" s="44"/>
      <c r="M32" s="44"/>
    </row>
  </sheetData>
  <sheetProtection algorithmName="SHA-512" hashValue="Txno3QIFFEcXOqEjVzrkHEdiAyQQF/1UVBG3kaW2GCwMUEfBRqYTkXs6gltHTrNHwlxOVdzJriYWddfIyDFqmA==" saltValue="90jFatbiVj34KF2rQi+G8Q==" spinCount="100000" sheet="1" objects="1" scenarios="1"/>
  <conditionalFormatting sqref="A6:A21">
    <cfRule type="expression" dxfId="761" priority="1" stopIfTrue="1">
      <formula>MOD(ROW(),2)=0</formula>
    </cfRule>
    <cfRule type="expression" dxfId="760" priority="2" stopIfTrue="1">
      <formula>MOD(ROW(),2)&lt;&gt;0</formula>
    </cfRule>
  </conditionalFormatting>
  <conditionalFormatting sqref="B6:M21">
    <cfRule type="expression" dxfId="759" priority="3" stopIfTrue="1">
      <formula>MOD(ROW(),2)=0</formula>
    </cfRule>
    <cfRule type="expression" dxfId="758" priority="4" stopIfTrue="1">
      <formula>MOD(ROW(),2)&lt;&gt;0</formula>
    </cfRule>
  </conditionalFormatting>
  <conditionalFormatting sqref="A26:A32">
    <cfRule type="expression" dxfId="757" priority="5" stopIfTrue="1">
      <formula>MOD(ROW(),2)=0</formula>
    </cfRule>
    <cfRule type="expression" dxfId="756" priority="6" stopIfTrue="1">
      <formula>MOD(ROW(),2)&lt;&gt;0</formula>
    </cfRule>
  </conditionalFormatting>
  <conditionalFormatting sqref="B26:M32">
    <cfRule type="expression" dxfId="755" priority="7" stopIfTrue="1">
      <formula>MOD(ROW(),2)=0</formula>
    </cfRule>
    <cfRule type="expression" dxfId="754" priority="8" stopIfTrue="1">
      <formula>MOD(ROW(),2)&lt;&gt;0</formula>
    </cfRule>
  </conditionalFormatting>
  <pageMargins left="0.7" right="0.7" top="0.75" bottom="0.75" header="0.3" footer="0.3"/>
  <tableParts count="1">
    <tablePart r:id="rId1"/>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F5E03-7B22-4B2F-9193-369FA6666C85}">
  <sheetPr codeName="Sheet48"/>
  <dimension ref="A1:M32"/>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ERF - x-414</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v>1995</v>
      </c>
      <c r="C8" s="46"/>
      <c r="D8" s="46"/>
      <c r="E8" s="46"/>
      <c r="F8" s="46"/>
      <c r="G8" s="46"/>
      <c r="H8" s="46"/>
      <c r="I8" s="46"/>
      <c r="J8" s="46"/>
      <c r="K8" s="46"/>
      <c r="L8" s="46"/>
      <c r="M8" s="46"/>
    </row>
    <row r="9" spans="1:13" x14ac:dyDescent="0.25">
      <c r="A9" s="40" t="s">
        <v>142</v>
      </c>
      <c r="B9" s="46" t="s">
        <v>251</v>
      </c>
      <c r="C9" s="46"/>
      <c r="D9" s="46"/>
      <c r="E9" s="46"/>
      <c r="F9" s="46"/>
      <c r="G9" s="46"/>
      <c r="H9" s="46"/>
      <c r="I9" s="46"/>
      <c r="J9" s="46"/>
      <c r="K9" s="46"/>
      <c r="L9" s="46"/>
      <c r="M9" s="46"/>
    </row>
    <row r="10" spans="1:13" x14ac:dyDescent="0.25">
      <c r="A10" s="40" t="s">
        <v>6</v>
      </c>
      <c r="B10" s="46" t="s">
        <v>306</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253</v>
      </c>
      <c r="C12" s="46"/>
      <c r="D12" s="46"/>
      <c r="E12" s="46"/>
      <c r="F12" s="46"/>
      <c r="G12" s="46"/>
      <c r="H12" s="46"/>
      <c r="I12" s="46"/>
      <c r="J12" s="46"/>
      <c r="K12" s="46"/>
      <c r="L12" s="46"/>
      <c r="M12" s="46"/>
    </row>
    <row r="13" spans="1:13" x14ac:dyDescent="0.25">
      <c r="A13" s="40" t="s">
        <v>538</v>
      </c>
      <c r="B13" s="46">
        <v>1</v>
      </c>
      <c r="C13" s="46"/>
      <c r="D13" s="46"/>
      <c r="E13" s="46"/>
      <c r="F13" s="46"/>
      <c r="G13" s="46"/>
      <c r="H13" s="46"/>
      <c r="I13" s="46"/>
      <c r="J13" s="46"/>
      <c r="K13" s="46"/>
      <c r="L13" s="46"/>
      <c r="M13" s="46"/>
    </row>
    <row r="14" spans="1:13" x14ac:dyDescent="0.25">
      <c r="A14" s="40" t="s">
        <v>146</v>
      </c>
      <c r="B14" s="46">
        <v>414</v>
      </c>
      <c r="C14" s="46"/>
      <c r="D14" s="46"/>
      <c r="E14" s="46"/>
      <c r="F14" s="46"/>
      <c r="G14" s="46"/>
      <c r="H14" s="46"/>
      <c r="I14" s="46"/>
      <c r="J14" s="46"/>
      <c r="K14" s="46"/>
      <c r="L14" s="46"/>
      <c r="M14" s="46"/>
    </row>
    <row r="15" spans="1:13" x14ac:dyDescent="0.25">
      <c r="A15" s="40" t="s">
        <v>539</v>
      </c>
      <c r="B15" s="46" t="s">
        <v>307</v>
      </c>
      <c r="C15" s="46"/>
      <c r="D15" s="46"/>
      <c r="E15" s="46"/>
      <c r="F15" s="46"/>
      <c r="G15" s="46"/>
      <c r="H15" s="46"/>
      <c r="I15" s="46"/>
      <c r="J15" s="46"/>
      <c r="K15" s="46"/>
      <c r="L15" s="46"/>
      <c r="M15" s="46"/>
    </row>
    <row r="16" spans="1:13" x14ac:dyDescent="0.25">
      <c r="A16" s="40" t="s">
        <v>148</v>
      </c>
      <c r="B16" s="46" t="s">
        <v>308</v>
      </c>
      <c r="C16" s="46"/>
      <c r="D16" s="46"/>
      <c r="E16" s="46"/>
      <c r="F16" s="46"/>
      <c r="G16" s="46"/>
      <c r="H16" s="46"/>
      <c r="I16" s="46"/>
      <c r="J16" s="46"/>
      <c r="K16" s="46"/>
      <c r="L16" s="46"/>
      <c r="M16" s="46"/>
    </row>
    <row r="17" spans="1:13" x14ac:dyDescent="0.25">
      <c r="A17" s="41" t="s">
        <v>540</v>
      </c>
      <c r="B17" s="46"/>
      <c r="C17" s="46"/>
      <c r="D17" s="46"/>
      <c r="E17" s="46"/>
      <c r="F17" s="46"/>
      <c r="G17" s="46"/>
      <c r="H17" s="46"/>
      <c r="I17" s="46"/>
      <c r="J17" s="46"/>
      <c r="K17" s="46"/>
      <c r="L17" s="46"/>
      <c r="M17" s="46"/>
    </row>
    <row r="18" spans="1:13" x14ac:dyDescent="0.25">
      <c r="A18" s="40" t="s">
        <v>150</v>
      </c>
      <c r="B18" s="48">
        <v>45107</v>
      </c>
      <c r="C18" s="48"/>
      <c r="D18" s="48"/>
      <c r="E18" s="48"/>
      <c r="F18" s="48"/>
      <c r="G18" s="48"/>
      <c r="H18" s="48"/>
      <c r="I18" s="48"/>
      <c r="J18" s="48"/>
      <c r="K18" s="48"/>
      <c r="L18" s="48"/>
      <c r="M18" s="48"/>
    </row>
    <row r="19" spans="1:13" x14ac:dyDescent="0.25">
      <c r="A19" s="40" t="s">
        <v>151</v>
      </c>
      <c r="B19" s="48">
        <v>45110</v>
      </c>
      <c r="C19" s="48"/>
      <c r="D19" s="48"/>
      <c r="E19" s="48"/>
      <c r="F19" s="48"/>
      <c r="G19" s="48"/>
      <c r="H19" s="48"/>
      <c r="I19" s="48"/>
      <c r="J19" s="48"/>
      <c r="K19" s="48"/>
      <c r="L19" s="48"/>
      <c r="M19" s="48"/>
    </row>
    <row r="20" spans="1:13" x14ac:dyDescent="0.25">
      <c r="A20" s="40" t="s">
        <v>152</v>
      </c>
      <c r="B20" s="46" t="s">
        <v>160</v>
      </c>
      <c r="C20" s="46"/>
      <c r="D20" s="46"/>
      <c r="E20" s="46"/>
      <c r="F20" s="46"/>
      <c r="G20" s="46"/>
      <c r="H20" s="46"/>
      <c r="I20" s="46"/>
      <c r="J20" s="46"/>
      <c r="K20" s="46"/>
      <c r="L20" s="46"/>
      <c r="M20" s="46"/>
    </row>
    <row r="21" spans="1:13" x14ac:dyDescent="0.25">
      <c r="A21" s="40" t="s">
        <v>541</v>
      </c>
      <c r="B21" s="46" t="s">
        <v>76</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5" customFormat="1" ht="13" x14ac:dyDescent="0.25">
      <c r="A26" s="54" t="s">
        <v>581</v>
      </c>
      <c r="B26" s="54">
        <v>0</v>
      </c>
      <c r="C26" s="54">
        <v>1</v>
      </c>
      <c r="D26" s="54">
        <v>2</v>
      </c>
      <c r="E26" s="54">
        <v>3</v>
      </c>
      <c r="F26" s="54">
        <v>4</v>
      </c>
      <c r="G26" s="54">
        <v>5</v>
      </c>
      <c r="H26" s="54">
        <v>6</v>
      </c>
      <c r="I26" s="54">
        <v>7</v>
      </c>
      <c r="J26" s="54">
        <v>8</v>
      </c>
      <c r="K26" s="54">
        <v>9</v>
      </c>
      <c r="L26" s="54">
        <v>10</v>
      </c>
      <c r="M26" s="54">
        <v>11</v>
      </c>
    </row>
    <row r="27" spans="1:13" x14ac:dyDescent="0.25">
      <c r="A27" s="43">
        <v>50</v>
      </c>
      <c r="B27" s="44">
        <v>0.19800000000000001</v>
      </c>
      <c r="C27" s="44">
        <v>0.19500000000000001</v>
      </c>
      <c r="D27" s="44">
        <v>0.192</v>
      </c>
      <c r="E27" s="44">
        <v>0.189</v>
      </c>
      <c r="F27" s="44">
        <v>0.185</v>
      </c>
      <c r="G27" s="44">
        <v>0.182</v>
      </c>
      <c r="H27" s="44">
        <v>0.17899999999999999</v>
      </c>
      <c r="I27" s="44">
        <v>0.17499999999999999</v>
      </c>
      <c r="J27" s="44">
        <v>0.17199999999999999</v>
      </c>
      <c r="K27" s="44">
        <v>0.16900000000000001</v>
      </c>
      <c r="L27" s="44">
        <v>0.16600000000000001</v>
      </c>
      <c r="M27" s="44">
        <v>0.16200000000000001</v>
      </c>
    </row>
    <row r="28" spans="1:13" x14ac:dyDescent="0.25">
      <c r="A28" s="43">
        <v>51</v>
      </c>
      <c r="B28" s="44">
        <v>0.159</v>
      </c>
      <c r="C28" s="44">
        <v>0.156</v>
      </c>
      <c r="D28" s="44">
        <v>0.152</v>
      </c>
      <c r="E28" s="44">
        <v>0.14899999999999999</v>
      </c>
      <c r="F28" s="44">
        <v>0.14599999999999999</v>
      </c>
      <c r="G28" s="44">
        <v>0.14299999999999999</v>
      </c>
      <c r="H28" s="44">
        <v>0.13900000000000001</v>
      </c>
      <c r="I28" s="44">
        <v>0.13600000000000001</v>
      </c>
      <c r="J28" s="44">
        <v>0.13300000000000001</v>
      </c>
      <c r="K28" s="44">
        <v>0.129</v>
      </c>
      <c r="L28" s="44">
        <v>0.126</v>
      </c>
      <c r="M28" s="44">
        <v>0.123</v>
      </c>
    </row>
    <row r="29" spans="1:13" x14ac:dyDescent="0.25">
      <c r="A29" s="43">
        <v>52</v>
      </c>
      <c r="B29" s="44">
        <v>0.12</v>
      </c>
      <c r="C29" s="44">
        <v>0.11600000000000001</v>
      </c>
      <c r="D29" s="44">
        <v>0.113</v>
      </c>
      <c r="E29" s="44">
        <v>0.11</v>
      </c>
      <c r="F29" s="44">
        <v>0.106</v>
      </c>
      <c r="G29" s="44">
        <v>0.10299999999999999</v>
      </c>
      <c r="H29" s="44">
        <v>0.1</v>
      </c>
      <c r="I29" s="44">
        <v>9.6000000000000002E-2</v>
      </c>
      <c r="J29" s="44">
        <v>9.2999999999999999E-2</v>
      </c>
      <c r="K29" s="44">
        <v>0.09</v>
      </c>
      <c r="L29" s="44">
        <v>8.5999999999999993E-2</v>
      </c>
      <c r="M29" s="44">
        <v>8.3000000000000004E-2</v>
      </c>
    </row>
    <row r="30" spans="1:13" x14ac:dyDescent="0.25">
      <c r="A30" s="43">
        <v>53</v>
      </c>
      <c r="B30" s="44">
        <v>0.08</v>
      </c>
      <c r="C30" s="44">
        <v>7.6999999999999999E-2</v>
      </c>
      <c r="D30" s="44">
        <v>7.2999999999999995E-2</v>
      </c>
      <c r="E30" s="44">
        <v>7.0000000000000007E-2</v>
      </c>
      <c r="F30" s="44">
        <v>6.7000000000000004E-2</v>
      </c>
      <c r="G30" s="44">
        <v>6.3E-2</v>
      </c>
      <c r="H30" s="44">
        <v>0.06</v>
      </c>
      <c r="I30" s="44">
        <v>5.7000000000000002E-2</v>
      </c>
      <c r="J30" s="44">
        <v>5.2999999999999999E-2</v>
      </c>
      <c r="K30" s="44">
        <v>0.05</v>
      </c>
      <c r="L30" s="44">
        <v>4.7E-2</v>
      </c>
      <c r="M30" s="44">
        <v>4.2999999999999997E-2</v>
      </c>
    </row>
    <row r="31" spans="1:13" x14ac:dyDescent="0.25">
      <c r="A31" s="43">
        <v>54</v>
      </c>
      <c r="B31" s="44">
        <v>0.04</v>
      </c>
      <c r="C31" s="44">
        <v>3.6999999999999998E-2</v>
      </c>
      <c r="D31" s="44">
        <v>3.3000000000000002E-2</v>
      </c>
      <c r="E31" s="44">
        <v>0.03</v>
      </c>
      <c r="F31" s="44">
        <v>2.7E-2</v>
      </c>
      <c r="G31" s="44">
        <v>2.3E-2</v>
      </c>
      <c r="H31" s="44">
        <v>0.02</v>
      </c>
      <c r="I31" s="44">
        <v>1.7000000000000001E-2</v>
      </c>
      <c r="J31" s="44">
        <v>1.2999999999999999E-2</v>
      </c>
      <c r="K31" s="44">
        <v>0.01</v>
      </c>
      <c r="L31" s="44">
        <v>7.0000000000000001E-3</v>
      </c>
      <c r="M31" s="44">
        <v>3.0000000000000001E-3</v>
      </c>
    </row>
    <row r="32" spans="1:13" x14ac:dyDescent="0.25">
      <c r="A32" s="43">
        <v>55</v>
      </c>
      <c r="B32" s="44">
        <v>0</v>
      </c>
      <c r="C32" s="44"/>
      <c r="D32" s="44"/>
      <c r="E32" s="44"/>
      <c r="F32" s="44"/>
      <c r="G32" s="44"/>
      <c r="H32" s="44"/>
      <c r="I32" s="44"/>
      <c r="J32" s="44"/>
      <c r="K32" s="44"/>
      <c r="L32" s="44"/>
      <c r="M32" s="44"/>
    </row>
  </sheetData>
  <sheetProtection algorithmName="SHA-512" hashValue="PXTN3F2SycOj9n5gKUgke5+S90fSb1nAWngTvfone5sDzRoed4SCPEN5aemh7RMYcw0lSBvkv7CpBBKL1QBw3A==" saltValue="B0Vh7wL0sSgryT4rOn812Q==" spinCount="100000" sheet="1" objects="1" scenarios="1"/>
  <conditionalFormatting sqref="A6:A21">
    <cfRule type="expression" dxfId="751" priority="1" stopIfTrue="1">
      <formula>MOD(ROW(),2)=0</formula>
    </cfRule>
    <cfRule type="expression" dxfId="750" priority="2" stopIfTrue="1">
      <formula>MOD(ROW(),2)&lt;&gt;0</formula>
    </cfRule>
  </conditionalFormatting>
  <conditionalFormatting sqref="B6:M21">
    <cfRule type="expression" dxfId="749" priority="3" stopIfTrue="1">
      <formula>MOD(ROW(),2)=0</formula>
    </cfRule>
    <cfRule type="expression" dxfId="748" priority="4" stopIfTrue="1">
      <formula>MOD(ROW(),2)&lt;&gt;0</formula>
    </cfRule>
  </conditionalFormatting>
  <conditionalFormatting sqref="A26:A32">
    <cfRule type="expression" dxfId="747" priority="5" stopIfTrue="1">
      <formula>MOD(ROW(),2)=0</formula>
    </cfRule>
    <cfRule type="expression" dxfId="746" priority="6" stopIfTrue="1">
      <formula>MOD(ROW(),2)&lt;&gt;0</formula>
    </cfRule>
  </conditionalFormatting>
  <conditionalFormatting sqref="B26:M32">
    <cfRule type="expression" dxfId="745" priority="7" stopIfTrue="1">
      <formula>MOD(ROW(),2)=0</formula>
    </cfRule>
    <cfRule type="expression" dxfId="744" priority="8" stopIfTrue="1">
      <formula>MOD(ROW(),2)&lt;&gt;0</formula>
    </cfRule>
  </conditionalFormatting>
  <pageMargins left="0.7" right="0.7" top="0.75" bottom="0.75" header="0.3" footer="0.3"/>
  <tableParts count="1">
    <tablePart r:id="rId1"/>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678E3-41EA-4046-9F36-4F85FADDA197}">
  <sheetPr codeName="Sheet49"/>
  <dimension ref="A1:AB32"/>
  <sheetViews>
    <sheetView showGridLines="0" workbookViewId="0">
      <selection activeCell="A6" sqref="A6"/>
    </sheetView>
  </sheetViews>
  <sheetFormatPr defaultRowHeight="12.5" x14ac:dyDescent="0.25"/>
  <cols>
    <col min="1" max="1" width="31.54296875" customWidth="1"/>
    <col min="2" max="13" width="22.54296875" customWidth="1"/>
    <col min="16" max="16" width="31.54296875" customWidth="1"/>
    <col min="17" max="28" width="22.54296875" customWidth="1"/>
  </cols>
  <sheetData>
    <row r="1" spans="1:28" s="1" customFormat="1" ht="20" x14ac:dyDescent="0.4">
      <c r="A1" s="2" t="s">
        <v>0</v>
      </c>
    </row>
    <row r="2" spans="1:28" s="1" customFormat="1" ht="15.5" x14ac:dyDescent="0.35">
      <c r="A2" s="30" t="s">
        <v>1</v>
      </c>
      <c r="B2" s="3" t="str">
        <f>wb_title</f>
        <v>NHS_S - Consolidated Factor Spreadsheet</v>
      </c>
    </row>
    <row r="3" spans="1:28" s="1" customFormat="1" ht="15.5" x14ac:dyDescent="0.35">
      <c r="A3" s="30" t="s">
        <v>2</v>
      </c>
      <c r="B3" s="3" t="str">
        <f>TABLE_FACTOR_TYPE_1 &amp; " - x-" &amp; TABLE_SERIES_NUMBER_1</f>
        <v>ERF - x-415</v>
      </c>
    </row>
    <row r="6" spans="1:28" x14ac:dyDescent="0.25">
      <c r="A6" s="40" t="s">
        <v>535</v>
      </c>
      <c r="B6" s="46" t="s">
        <v>536</v>
      </c>
      <c r="C6" s="46"/>
      <c r="D6" s="46"/>
      <c r="E6" s="46"/>
      <c r="F6" s="46"/>
      <c r="G6" s="46"/>
      <c r="H6" s="46"/>
      <c r="I6" s="46"/>
      <c r="J6" s="46"/>
      <c r="K6" s="46"/>
      <c r="L6" s="46"/>
      <c r="M6" s="46"/>
      <c r="P6" s="40" t="s">
        <v>535</v>
      </c>
      <c r="Q6" s="46" t="s">
        <v>536</v>
      </c>
      <c r="R6" s="46"/>
      <c r="S6" s="46"/>
      <c r="T6" s="46"/>
      <c r="U6" s="46"/>
      <c r="V6" s="46"/>
      <c r="W6" s="46"/>
      <c r="X6" s="46"/>
      <c r="Y6" s="46"/>
      <c r="Z6" s="46"/>
      <c r="AA6" s="46"/>
      <c r="AB6" s="46"/>
    </row>
    <row r="7" spans="1:28" x14ac:dyDescent="0.25">
      <c r="A7" s="40" t="s">
        <v>537</v>
      </c>
      <c r="B7" s="46" t="s">
        <v>31</v>
      </c>
      <c r="C7" s="46"/>
      <c r="D7" s="46"/>
      <c r="E7" s="46"/>
      <c r="F7" s="46"/>
      <c r="G7" s="46"/>
      <c r="H7" s="46"/>
      <c r="I7" s="46"/>
      <c r="J7" s="46"/>
      <c r="K7" s="46"/>
      <c r="L7" s="46"/>
      <c r="M7" s="46"/>
      <c r="P7" s="40" t="s">
        <v>537</v>
      </c>
      <c r="Q7" s="46" t="s">
        <v>31</v>
      </c>
      <c r="R7" s="46"/>
      <c r="S7" s="46"/>
      <c r="T7" s="46"/>
      <c r="U7" s="46"/>
      <c r="V7" s="46"/>
      <c r="W7" s="46"/>
      <c r="X7" s="46"/>
      <c r="Y7" s="46"/>
      <c r="Z7" s="46"/>
      <c r="AA7" s="46"/>
      <c r="AB7" s="46"/>
    </row>
    <row r="8" spans="1:28" x14ac:dyDescent="0.25">
      <c r="A8" s="40" t="s">
        <v>141</v>
      </c>
      <c r="B8" s="46">
        <v>1995</v>
      </c>
      <c r="C8" s="46"/>
      <c r="D8" s="46"/>
      <c r="E8" s="46"/>
      <c r="F8" s="46"/>
      <c r="G8" s="46"/>
      <c r="H8" s="46"/>
      <c r="I8" s="46"/>
      <c r="J8" s="46"/>
      <c r="K8" s="46"/>
      <c r="L8" s="46"/>
      <c r="M8" s="46"/>
      <c r="P8" s="40" t="s">
        <v>141</v>
      </c>
      <c r="Q8" s="46">
        <v>1995</v>
      </c>
      <c r="R8" s="46"/>
      <c r="S8" s="46"/>
      <c r="T8" s="46"/>
      <c r="U8" s="46"/>
      <c r="V8" s="46"/>
      <c r="W8" s="46"/>
      <c r="X8" s="46"/>
      <c r="Y8" s="46"/>
      <c r="Z8" s="46"/>
      <c r="AA8" s="46"/>
      <c r="AB8" s="46"/>
    </row>
    <row r="9" spans="1:28" x14ac:dyDescent="0.25">
      <c r="A9" s="40" t="s">
        <v>142</v>
      </c>
      <c r="B9" s="46" t="s">
        <v>251</v>
      </c>
      <c r="C9" s="46"/>
      <c r="D9" s="46"/>
      <c r="E9" s="46"/>
      <c r="F9" s="46"/>
      <c r="G9" s="46"/>
      <c r="H9" s="46"/>
      <c r="I9" s="46"/>
      <c r="J9" s="46"/>
      <c r="K9" s="46"/>
      <c r="L9" s="46"/>
      <c r="M9" s="46"/>
      <c r="P9" s="40" t="s">
        <v>142</v>
      </c>
      <c r="Q9" s="46" t="s">
        <v>251</v>
      </c>
      <c r="R9" s="46"/>
      <c r="S9" s="46"/>
      <c r="T9" s="46"/>
      <c r="U9" s="46"/>
      <c r="V9" s="46"/>
      <c r="W9" s="46"/>
      <c r="X9" s="46"/>
      <c r="Y9" s="46"/>
      <c r="Z9" s="46"/>
      <c r="AA9" s="46"/>
      <c r="AB9" s="46"/>
    </row>
    <row r="10" spans="1:28" x14ac:dyDescent="0.25">
      <c r="A10" s="40" t="s">
        <v>6</v>
      </c>
      <c r="B10" s="46" t="s">
        <v>309</v>
      </c>
      <c r="C10" s="46"/>
      <c r="D10" s="46"/>
      <c r="E10" s="46"/>
      <c r="F10" s="46"/>
      <c r="G10" s="46"/>
      <c r="H10" s="46"/>
      <c r="I10" s="46"/>
      <c r="J10" s="46"/>
      <c r="K10" s="46"/>
      <c r="L10" s="46"/>
      <c r="M10" s="46"/>
      <c r="P10" s="40" t="s">
        <v>6</v>
      </c>
      <c r="Q10" s="46" t="s">
        <v>312</v>
      </c>
      <c r="R10" s="46"/>
      <c r="S10" s="46"/>
      <c r="T10" s="46"/>
      <c r="U10" s="46"/>
      <c r="V10" s="46"/>
      <c r="W10" s="46"/>
      <c r="X10" s="46"/>
      <c r="Y10" s="46"/>
      <c r="Z10" s="46"/>
      <c r="AA10" s="46"/>
      <c r="AB10" s="46"/>
    </row>
    <row r="11" spans="1:28" x14ac:dyDescent="0.25">
      <c r="A11" s="40" t="s">
        <v>143</v>
      </c>
      <c r="B11" s="46" t="s">
        <v>201</v>
      </c>
      <c r="C11" s="46"/>
      <c r="D11" s="46"/>
      <c r="E11" s="46"/>
      <c r="F11" s="46"/>
      <c r="G11" s="46"/>
      <c r="H11" s="46"/>
      <c r="I11" s="46"/>
      <c r="J11" s="46"/>
      <c r="K11" s="46"/>
      <c r="L11" s="46"/>
      <c r="M11" s="46"/>
      <c r="P11" s="40" t="s">
        <v>143</v>
      </c>
      <c r="Q11" s="46" t="s">
        <v>201</v>
      </c>
      <c r="R11" s="46"/>
      <c r="S11" s="46"/>
      <c r="T11" s="46"/>
      <c r="U11" s="46"/>
      <c r="V11" s="46"/>
      <c r="W11" s="46"/>
      <c r="X11" s="46"/>
      <c r="Y11" s="46"/>
      <c r="Z11" s="46"/>
      <c r="AA11" s="46"/>
      <c r="AB11" s="46"/>
    </row>
    <row r="12" spans="1:28" x14ac:dyDescent="0.25">
      <c r="A12" s="40" t="s">
        <v>144</v>
      </c>
      <c r="B12" s="46" t="s">
        <v>253</v>
      </c>
      <c r="C12" s="46"/>
      <c r="D12" s="46"/>
      <c r="E12" s="46"/>
      <c r="F12" s="46"/>
      <c r="G12" s="46"/>
      <c r="H12" s="46"/>
      <c r="I12" s="46"/>
      <c r="J12" s="46"/>
      <c r="K12" s="46"/>
      <c r="L12" s="46"/>
      <c r="M12" s="46"/>
      <c r="P12" s="40" t="s">
        <v>144</v>
      </c>
      <c r="Q12" s="46" t="s">
        <v>253</v>
      </c>
      <c r="R12" s="46"/>
      <c r="S12" s="46"/>
      <c r="T12" s="46"/>
      <c r="U12" s="46"/>
      <c r="V12" s="46"/>
      <c r="W12" s="46"/>
      <c r="X12" s="46"/>
      <c r="Y12" s="46"/>
      <c r="Z12" s="46"/>
      <c r="AA12" s="46"/>
      <c r="AB12" s="46"/>
    </row>
    <row r="13" spans="1:28" x14ac:dyDescent="0.25">
      <c r="A13" s="40" t="s">
        <v>538</v>
      </c>
      <c r="B13" s="46">
        <v>1</v>
      </c>
      <c r="C13" s="46"/>
      <c r="D13" s="46"/>
      <c r="E13" s="46"/>
      <c r="F13" s="46"/>
      <c r="G13" s="46"/>
      <c r="H13" s="46"/>
      <c r="I13" s="46"/>
      <c r="J13" s="46"/>
      <c r="K13" s="46"/>
      <c r="L13" s="46"/>
      <c r="M13" s="46"/>
      <c r="P13" s="40" t="s">
        <v>538</v>
      </c>
      <c r="Q13" s="46">
        <v>1</v>
      </c>
      <c r="R13" s="46"/>
      <c r="S13" s="46"/>
      <c r="T13" s="46"/>
      <c r="U13" s="46"/>
      <c r="V13" s="46"/>
      <c r="W13" s="46"/>
      <c r="X13" s="46"/>
      <c r="Y13" s="46"/>
      <c r="Z13" s="46"/>
      <c r="AA13" s="46"/>
      <c r="AB13" s="46"/>
    </row>
    <row r="14" spans="1:28" x14ac:dyDescent="0.25">
      <c r="A14" s="40" t="s">
        <v>146</v>
      </c>
      <c r="B14" s="46">
        <v>415</v>
      </c>
      <c r="C14" s="46"/>
      <c r="D14" s="46"/>
      <c r="E14" s="46"/>
      <c r="F14" s="46"/>
      <c r="G14" s="46"/>
      <c r="H14" s="46"/>
      <c r="I14" s="46"/>
      <c r="J14" s="46"/>
      <c r="K14" s="46"/>
      <c r="L14" s="46"/>
      <c r="M14" s="46"/>
      <c r="P14" s="40" t="s">
        <v>146</v>
      </c>
      <c r="Q14" s="46">
        <v>415</v>
      </c>
      <c r="R14" s="46"/>
      <c r="S14" s="46"/>
      <c r="T14" s="46"/>
      <c r="U14" s="46"/>
      <c r="V14" s="46"/>
      <c r="W14" s="46"/>
      <c r="X14" s="46"/>
      <c r="Y14" s="46"/>
      <c r="Z14" s="46"/>
      <c r="AA14" s="46"/>
      <c r="AB14" s="46"/>
    </row>
    <row r="15" spans="1:28" x14ac:dyDescent="0.25">
      <c r="A15" s="40" t="s">
        <v>539</v>
      </c>
      <c r="B15" s="46" t="s">
        <v>310</v>
      </c>
      <c r="C15" s="46"/>
      <c r="D15" s="46"/>
      <c r="E15" s="46"/>
      <c r="F15" s="46"/>
      <c r="G15" s="46"/>
      <c r="H15" s="46"/>
      <c r="I15" s="46"/>
      <c r="J15" s="46"/>
      <c r="K15" s="46"/>
      <c r="L15" s="46"/>
      <c r="M15" s="46"/>
      <c r="P15" s="40" t="s">
        <v>539</v>
      </c>
      <c r="Q15" s="46" t="s">
        <v>313</v>
      </c>
      <c r="R15" s="46"/>
      <c r="S15" s="46"/>
      <c r="T15" s="46"/>
      <c r="U15" s="46"/>
      <c r="V15" s="46"/>
      <c r="W15" s="46"/>
      <c r="X15" s="46"/>
      <c r="Y15" s="46"/>
      <c r="Z15" s="46"/>
      <c r="AA15" s="46"/>
      <c r="AB15" s="46"/>
    </row>
    <row r="16" spans="1:28" x14ac:dyDescent="0.25">
      <c r="A16" s="40" t="s">
        <v>148</v>
      </c>
      <c r="B16" s="46" t="s">
        <v>311</v>
      </c>
      <c r="C16" s="46"/>
      <c r="D16" s="46"/>
      <c r="E16" s="46"/>
      <c r="F16" s="46"/>
      <c r="G16" s="46"/>
      <c r="H16" s="46"/>
      <c r="I16" s="46"/>
      <c r="J16" s="46"/>
      <c r="K16" s="46"/>
      <c r="L16" s="46"/>
      <c r="M16" s="46"/>
      <c r="P16" s="40" t="s">
        <v>148</v>
      </c>
      <c r="Q16" s="46" t="s">
        <v>314</v>
      </c>
      <c r="R16" s="46"/>
      <c r="S16" s="46"/>
      <c r="T16" s="46"/>
      <c r="U16" s="46"/>
      <c r="V16" s="46"/>
      <c r="W16" s="46"/>
      <c r="X16" s="46"/>
      <c r="Y16" s="46"/>
      <c r="Z16" s="46"/>
      <c r="AA16" s="46"/>
      <c r="AB16" s="46"/>
    </row>
    <row r="17" spans="1:28" x14ac:dyDescent="0.25">
      <c r="A17" s="41" t="s">
        <v>540</v>
      </c>
      <c r="B17" s="46"/>
      <c r="C17" s="46"/>
      <c r="D17" s="46"/>
      <c r="E17" s="46"/>
      <c r="F17" s="46"/>
      <c r="G17" s="46"/>
      <c r="H17" s="46"/>
      <c r="I17" s="46"/>
      <c r="J17" s="46"/>
      <c r="K17" s="46"/>
      <c r="L17" s="46"/>
      <c r="M17" s="46"/>
      <c r="P17" s="41" t="s">
        <v>540</v>
      </c>
      <c r="Q17" s="46"/>
      <c r="R17" s="46"/>
      <c r="S17" s="46"/>
      <c r="T17" s="46"/>
      <c r="U17" s="46"/>
      <c r="V17" s="46"/>
      <c r="W17" s="46"/>
      <c r="X17" s="46"/>
      <c r="Y17" s="46"/>
      <c r="Z17" s="46"/>
      <c r="AA17" s="46"/>
      <c r="AB17" s="46"/>
    </row>
    <row r="18" spans="1:28" x14ac:dyDescent="0.25">
      <c r="A18" s="40" t="s">
        <v>150</v>
      </c>
      <c r="B18" s="48">
        <v>45107</v>
      </c>
      <c r="C18" s="48"/>
      <c r="D18" s="48"/>
      <c r="E18" s="48"/>
      <c r="F18" s="48"/>
      <c r="G18" s="48"/>
      <c r="H18" s="48"/>
      <c r="I18" s="48"/>
      <c r="J18" s="48"/>
      <c r="K18" s="48"/>
      <c r="L18" s="48"/>
      <c r="M18" s="48"/>
      <c r="P18" s="40" t="s">
        <v>150</v>
      </c>
      <c r="Q18" s="48">
        <v>45107</v>
      </c>
      <c r="R18" s="48"/>
      <c r="S18" s="48"/>
      <c r="T18" s="48"/>
      <c r="U18" s="48"/>
      <c r="V18" s="48"/>
      <c r="W18" s="48"/>
      <c r="X18" s="48"/>
      <c r="Y18" s="48"/>
      <c r="Z18" s="48"/>
      <c r="AA18" s="48"/>
      <c r="AB18" s="48"/>
    </row>
    <row r="19" spans="1:28" x14ac:dyDescent="0.25">
      <c r="A19" s="40" t="s">
        <v>151</v>
      </c>
      <c r="B19" s="48">
        <v>45110</v>
      </c>
      <c r="C19" s="48"/>
      <c r="D19" s="48"/>
      <c r="E19" s="48"/>
      <c r="F19" s="48"/>
      <c r="G19" s="48"/>
      <c r="H19" s="48"/>
      <c r="I19" s="48"/>
      <c r="J19" s="48"/>
      <c r="K19" s="48"/>
      <c r="L19" s="48"/>
      <c r="M19" s="48"/>
      <c r="P19" s="40" t="s">
        <v>151</v>
      </c>
      <c r="Q19" s="48">
        <v>45110</v>
      </c>
      <c r="R19" s="48"/>
      <c r="S19" s="48"/>
      <c r="T19" s="48"/>
      <c r="U19" s="48"/>
      <c r="V19" s="48"/>
      <c r="W19" s="48"/>
      <c r="X19" s="48"/>
      <c r="Y19" s="48"/>
      <c r="Z19" s="48"/>
      <c r="AA19" s="48"/>
      <c r="AB19" s="48"/>
    </row>
    <row r="20" spans="1:28" x14ac:dyDescent="0.25">
      <c r="A20" s="40" t="s">
        <v>152</v>
      </c>
      <c r="B20" s="46" t="s">
        <v>160</v>
      </c>
      <c r="C20" s="46"/>
      <c r="D20" s="46"/>
      <c r="E20" s="46"/>
      <c r="F20" s="46"/>
      <c r="G20" s="46"/>
      <c r="H20" s="46"/>
      <c r="I20" s="46"/>
      <c r="J20" s="46"/>
      <c r="K20" s="46"/>
      <c r="L20" s="46"/>
      <c r="M20" s="46"/>
      <c r="P20" s="40" t="s">
        <v>152</v>
      </c>
      <c r="Q20" s="46" t="s">
        <v>160</v>
      </c>
      <c r="R20" s="46"/>
      <c r="S20" s="46"/>
      <c r="T20" s="46"/>
      <c r="U20" s="46"/>
      <c r="V20" s="46"/>
      <c r="W20" s="46"/>
      <c r="X20" s="46"/>
      <c r="Y20" s="46"/>
      <c r="Z20" s="46"/>
      <c r="AA20" s="46"/>
      <c r="AB20" s="46"/>
    </row>
    <row r="21" spans="1:28" x14ac:dyDescent="0.25">
      <c r="A21" s="40" t="s">
        <v>541</v>
      </c>
      <c r="B21" s="46" t="s">
        <v>76</v>
      </c>
      <c r="C21" s="46"/>
      <c r="D21" s="46"/>
      <c r="E21" s="46"/>
      <c r="F21" s="46"/>
      <c r="G21" s="46"/>
      <c r="H21" s="46"/>
      <c r="I21" s="46"/>
      <c r="J21" s="46"/>
      <c r="K21" s="46"/>
      <c r="L21" s="46"/>
      <c r="M21" s="46"/>
      <c r="P21" s="40" t="s">
        <v>541</v>
      </c>
      <c r="Q21" s="46" t="s">
        <v>76</v>
      </c>
      <c r="R21" s="46"/>
      <c r="S21" s="46"/>
      <c r="T21" s="46"/>
      <c r="U21" s="46"/>
      <c r="V21" s="46"/>
      <c r="W21" s="46"/>
      <c r="X21" s="46"/>
      <c r="Y21" s="46"/>
      <c r="Z21" s="46"/>
      <c r="AA21" s="46"/>
      <c r="AB21" s="46"/>
    </row>
    <row r="23" spans="1:28" x14ac:dyDescent="0.25">
      <c r="A23" s="23" t="str">
        <f>HYPERLINK("#'Factor List'!A1", "Back to Factor List")</f>
        <v>Back to Factor List</v>
      </c>
      <c r="B23" s="23" t="str">
        <f>HYPERLINK("#'Assumptions'!A1", "Assumptions")</f>
        <v>Assumptions</v>
      </c>
    </row>
    <row r="26" spans="1:28" s="55" customFormat="1" ht="13" x14ac:dyDescent="0.25">
      <c r="A26" s="54" t="s">
        <v>581</v>
      </c>
      <c r="B26" s="54">
        <v>0</v>
      </c>
      <c r="C26" s="54">
        <v>1</v>
      </c>
      <c r="D26" s="54">
        <v>2</v>
      </c>
      <c r="E26" s="54">
        <v>3</v>
      </c>
      <c r="F26" s="54">
        <v>4</v>
      </c>
      <c r="G26" s="54">
        <v>5</v>
      </c>
      <c r="H26" s="54">
        <v>6</v>
      </c>
      <c r="I26" s="54">
        <v>7</v>
      </c>
      <c r="J26" s="54">
        <v>8</v>
      </c>
      <c r="K26" s="54">
        <v>9</v>
      </c>
      <c r="L26" s="54">
        <v>10</v>
      </c>
      <c r="M26" s="54">
        <v>11</v>
      </c>
      <c r="P26" s="54" t="s">
        <v>581</v>
      </c>
      <c r="Q26" s="54">
        <v>0</v>
      </c>
      <c r="R26" s="54">
        <v>1</v>
      </c>
      <c r="S26" s="54">
        <v>2</v>
      </c>
      <c r="T26" s="54">
        <v>3</v>
      </c>
      <c r="U26" s="54">
        <v>4</v>
      </c>
      <c r="V26" s="54">
        <v>5</v>
      </c>
      <c r="W26" s="54">
        <v>6</v>
      </c>
      <c r="X26" s="54">
        <v>7</v>
      </c>
      <c r="Y26" s="54">
        <v>8</v>
      </c>
      <c r="Z26" s="54">
        <v>9</v>
      </c>
      <c r="AA26" s="54">
        <v>10</v>
      </c>
      <c r="AB26" s="54">
        <v>11</v>
      </c>
    </row>
    <row r="27" spans="1:28" x14ac:dyDescent="0.25">
      <c r="A27" s="43">
        <v>50</v>
      </c>
      <c r="B27" s="44">
        <v>0.182</v>
      </c>
      <c r="C27" s="44">
        <v>0.17899999999999999</v>
      </c>
      <c r="D27" s="44">
        <v>0.17599999999999999</v>
      </c>
      <c r="E27" s="44">
        <v>0.17299999999999999</v>
      </c>
      <c r="F27" s="44">
        <v>0.17</v>
      </c>
      <c r="G27" s="44">
        <v>0.16700000000000001</v>
      </c>
      <c r="H27" s="44">
        <v>0.16400000000000001</v>
      </c>
      <c r="I27" s="44">
        <v>0.161</v>
      </c>
      <c r="J27" s="44">
        <v>0.158</v>
      </c>
      <c r="K27" s="44">
        <v>0.155</v>
      </c>
      <c r="L27" s="44">
        <v>0.152</v>
      </c>
      <c r="M27" s="44">
        <v>0.14899999999999999</v>
      </c>
      <c r="P27" s="43">
        <v>50</v>
      </c>
      <c r="Q27" s="44">
        <v>0.90600000000000003</v>
      </c>
      <c r="R27" s="44">
        <v>0.90700000000000003</v>
      </c>
      <c r="S27" s="44">
        <v>0.90900000000000003</v>
      </c>
      <c r="T27" s="44">
        <v>0.91</v>
      </c>
      <c r="U27" s="44">
        <v>0.91200000000000003</v>
      </c>
      <c r="V27" s="44">
        <v>0.91300000000000003</v>
      </c>
      <c r="W27" s="44">
        <v>0.91500000000000004</v>
      </c>
      <c r="X27" s="44">
        <v>0.91600000000000004</v>
      </c>
      <c r="Y27" s="44">
        <v>0.91800000000000004</v>
      </c>
      <c r="Z27" s="44">
        <v>0.91900000000000004</v>
      </c>
      <c r="AA27" s="44">
        <v>0.92100000000000004</v>
      </c>
      <c r="AB27" s="44">
        <v>0.92200000000000004</v>
      </c>
    </row>
    <row r="28" spans="1:28" x14ac:dyDescent="0.25">
      <c r="A28" s="43">
        <v>51</v>
      </c>
      <c r="B28" s="44">
        <v>0.14599999999999999</v>
      </c>
      <c r="C28" s="44">
        <v>0.14299999999999999</v>
      </c>
      <c r="D28" s="44">
        <v>0.14000000000000001</v>
      </c>
      <c r="E28" s="44">
        <v>0.13700000000000001</v>
      </c>
      <c r="F28" s="44">
        <v>0.13400000000000001</v>
      </c>
      <c r="G28" s="44">
        <v>0.13100000000000001</v>
      </c>
      <c r="H28" s="44">
        <v>0.128</v>
      </c>
      <c r="I28" s="44">
        <v>0.125</v>
      </c>
      <c r="J28" s="44">
        <v>0.122</v>
      </c>
      <c r="K28" s="44">
        <v>0.11899999999999999</v>
      </c>
      <c r="L28" s="44">
        <v>0.11600000000000001</v>
      </c>
      <c r="M28" s="44">
        <v>0.113</v>
      </c>
      <c r="P28" s="43">
        <v>51</v>
      </c>
      <c r="Q28" s="44">
        <v>0.92400000000000004</v>
      </c>
      <c r="R28" s="44">
        <v>0.92500000000000004</v>
      </c>
      <c r="S28" s="44">
        <v>0.92700000000000005</v>
      </c>
      <c r="T28" s="44">
        <v>0.92800000000000005</v>
      </c>
      <c r="U28" s="44">
        <v>0.93</v>
      </c>
      <c r="V28" s="44">
        <v>0.93200000000000005</v>
      </c>
      <c r="W28" s="44">
        <v>0.93300000000000005</v>
      </c>
      <c r="X28" s="44">
        <v>0.93500000000000005</v>
      </c>
      <c r="Y28" s="44">
        <v>0.93600000000000005</v>
      </c>
      <c r="Z28" s="44">
        <v>0.93799999999999994</v>
      </c>
      <c r="AA28" s="44">
        <v>0.93899999999999995</v>
      </c>
      <c r="AB28" s="44">
        <v>0.94099999999999995</v>
      </c>
    </row>
    <row r="29" spans="1:28" x14ac:dyDescent="0.25">
      <c r="A29" s="43">
        <v>52</v>
      </c>
      <c r="B29" s="44">
        <v>0.11</v>
      </c>
      <c r="C29" s="44">
        <v>0.107</v>
      </c>
      <c r="D29" s="44">
        <v>0.10299999999999999</v>
      </c>
      <c r="E29" s="44">
        <v>0.1</v>
      </c>
      <c r="F29" s="44">
        <v>9.7000000000000003E-2</v>
      </c>
      <c r="G29" s="44">
        <v>9.4E-2</v>
      </c>
      <c r="H29" s="44">
        <v>9.0999999999999998E-2</v>
      </c>
      <c r="I29" s="44">
        <v>8.7999999999999995E-2</v>
      </c>
      <c r="J29" s="44">
        <v>8.5000000000000006E-2</v>
      </c>
      <c r="K29" s="44">
        <v>8.2000000000000003E-2</v>
      </c>
      <c r="L29" s="44">
        <v>7.9000000000000001E-2</v>
      </c>
      <c r="M29" s="44">
        <v>7.5999999999999998E-2</v>
      </c>
      <c r="P29" s="43">
        <v>52</v>
      </c>
      <c r="Q29" s="44">
        <v>0.94199999999999995</v>
      </c>
      <c r="R29" s="44">
        <v>0.94399999999999995</v>
      </c>
      <c r="S29" s="44">
        <v>0.94499999999999995</v>
      </c>
      <c r="T29" s="44">
        <v>0.94699999999999995</v>
      </c>
      <c r="U29" s="44">
        <v>0.94899999999999995</v>
      </c>
      <c r="V29" s="44">
        <v>0.95</v>
      </c>
      <c r="W29" s="44">
        <v>0.95199999999999996</v>
      </c>
      <c r="X29" s="44">
        <v>0.95299999999999996</v>
      </c>
      <c r="Y29" s="44">
        <v>0.95499999999999996</v>
      </c>
      <c r="Z29" s="44">
        <v>0.95599999999999996</v>
      </c>
      <c r="AA29" s="44">
        <v>0.95799999999999996</v>
      </c>
      <c r="AB29" s="44">
        <v>0.96</v>
      </c>
    </row>
    <row r="30" spans="1:28" x14ac:dyDescent="0.25">
      <c r="A30" s="43">
        <v>53</v>
      </c>
      <c r="B30" s="44">
        <v>7.2999999999999995E-2</v>
      </c>
      <c r="C30" s="44">
        <v>7.0000000000000007E-2</v>
      </c>
      <c r="D30" s="44">
        <v>6.7000000000000004E-2</v>
      </c>
      <c r="E30" s="44">
        <v>6.4000000000000001E-2</v>
      </c>
      <c r="F30" s="44">
        <v>6.0999999999999999E-2</v>
      </c>
      <c r="G30" s="44">
        <v>5.8000000000000003E-2</v>
      </c>
      <c r="H30" s="44">
        <v>5.5E-2</v>
      </c>
      <c r="I30" s="44">
        <v>5.1999999999999998E-2</v>
      </c>
      <c r="J30" s="44">
        <v>4.9000000000000002E-2</v>
      </c>
      <c r="K30" s="44">
        <v>4.5999999999999999E-2</v>
      </c>
      <c r="L30" s="44">
        <v>4.2999999999999997E-2</v>
      </c>
      <c r="M30" s="44">
        <v>0.04</v>
      </c>
      <c r="P30" s="43">
        <v>53</v>
      </c>
      <c r="Q30" s="44">
        <v>0.96099999999999997</v>
      </c>
      <c r="R30" s="44">
        <v>0.96299999999999997</v>
      </c>
      <c r="S30" s="44">
        <v>0.96399999999999997</v>
      </c>
      <c r="T30" s="44">
        <v>0.96599999999999997</v>
      </c>
      <c r="U30" s="44">
        <v>0.96799999999999997</v>
      </c>
      <c r="V30" s="44">
        <v>0.96899999999999997</v>
      </c>
      <c r="W30" s="44">
        <v>0.97099999999999997</v>
      </c>
      <c r="X30" s="44">
        <v>0.97199999999999998</v>
      </c>
      <c r="Y30" s="44">
        <v>0.97399999999999998</v>
      </c>
      <c r="Z30" s="44">
        <v>0.97599999999999998</v>
      </c>
      <c r="AA30" s="44">
        <v>0.97699999999999998</v>
      </c>
      <c r="AB30" s="44">
        <v>0.97899999999999998</v>
      </c>
    </row>
    <row r="31" spans="1:28" x14ac:dyDescent="0.25">
      <c r="A31" s="43">
        <v>54</v>
      </c>
      <c r="B31" s="44">
        <v>3.6999999999999998E-2</v>
      </c>
      <c r="C31" s="44">
        <v>3.4000000000000002E-2</v>
      </c>
      <c r="D31" s="44">
        <v>3.1E-2</v>
      </c>
      <c r="E31" s="44">
        <v>2.7E-2</v>
      </c>
      <c r="F31" s="44">
        <v>2.4E-2</v>
      </c>
      <c r="G31" s="44">
        <v>2.1000000000000001E-2</v>
      </c>
      <c r="H31" s="44">
        <v>1.7999999999999999E-2</v>
      </c>
      <c r="I31" s="44">
        <v>1.4999999999999999E-2</v>
      </c>
      <c r="J31" s="44">
        <v>1.2E-2</v>
      </c>
      <c r="K31" s="44">
        <v>8.9999999999999993E-3</v>
      </c>
      <c r="L31" s="44">
        <v>6.0000000000000001E-3</v>
      </c>
      <c r="M31" s="44">
        <v>3.0000000000000001E-3</v>
      </c>
      <c r="P31" s="43">
        <v>54</v>
      </c>
      <c r="Q31" s="44">
        <v>0.98</v>
      </c>
      <c r="R31" s="44">
        <v>0.98199999999999998</v>
      </c>
      <c r="S31" s="44">
        <v>0.98399999999999999</v>
      </c>
      <c r="T31" s="44">
        <v>0.98499999999999999</v>
      </c>
      <c r="U31" s="44">
        <v>0.98699999999999999</v>
      </c>
      <c r="V31" s="44">
        <v>0.98899999999999999</v>
      </c>
      <c r="W31" s="44">
        <v>0.99</v>
      </c>
      <c r="X31" s="44">
        <v>0.99199999999999999</v>
      </c>
      <c r="Y31" s="44">
        <v>0.99299999999999999</v>
      </c>
      <c r="Z31" s="44">
        <v>0.995</v>
      </c>
      <c r="AA31" s="44">
        <v>0.997</v>
      </c>
      <c r="AB31" s="44">
        <v>0.998</v>
      </c>
    </row>
    <row r="32" spans="1:28" x14ac:dyDescent="0.25">
      <c r="A32" s="43">
        <v>55</v>
      </c>
      <c r="B32" s="44">
        <v>0</v>
      </c>
      <c r="C32" s="44"/>
      <c r="D32" s="44"/>
      <c r="E32" s="44"/>
      <c r="F32" s="44"/>
      <c r="G32" s="44"/>
      <c r="H32" s="44"/>
      <c r="I32" s="44"/>
      <c r="J32" s="44"/>
      <c r="K32" s="44"/>
      <c r="L32" s="44"/>
      <c r="M32" s="44"/>
      <c r="P32" s="43">
        <v>55</v>
      </c>
      <c r="Q32" s="44">
        <v>1</v>
      </c>
      <c r="R32" s="44"/>
      <c r="S32" s="44"/>
      <c r="T32" s="44"/>
      <c r="U32" s="44"/>
      <c r="V32" s="44"/>
      <c r="W32" s="44"/>
      <c r="X32" s="44"/>
      <c r="Y32" s="44"/>
      <c r="Z32" s="44"/>
      <c r="AA32" s="44"/>
      <c r="AB32" s="44"/>
    </row>
  </sheetData>
  <sheetProtection algorithmName="SHA-512" hashValue="pbZFH6Ugnx3MONQLC1NVkz6Vv3k/4ueWw/FHGTTsleUnnFgV4r0XmfhckX4u7GDxmcZBW7v8dTTVeyZMpBJydw==" saltValue="+NRZl1vmOOEAxqfmotZfeQ==" spinCount="100000" sheet="1" objects="1" scenarios="1"/>
  <conditionalFormatting sqref="A6:A21">
    <cfRule type="expression" dxfId="741" priority="5" stopIfTrue="1">
      <formula>MOD(ROW(),2)=0</formula>
    </cfRule>
    <cfRule type="expression" dxfId="740" priority="6" stopIfTrue="1">
      <formula>MOD(ROW(),2)&lt;&gt;0</formula>
    </cfRule>
  </conditionalFormatting>
  <conditionalFormatting sqref="B6:M21">
    <cfRule type="expression" dxfId="739" priority="7" stopIfTrue="1">
      <formula>MOD(ROW(),2)=0</formula>
    </cfRule>
    <cfRule type="expression" dxfId="738" priority="8" stopIfTrue="1">
      <formula>MOD(ROW(),2)&lt;&gt;0</formula>
    </cfRule>
  </conditionalFormatting>
  <conditionalFormatting sqref="A26:A32">
    <cfRule type="expression" dxfId="737" priority="9" stopIfTrue="1">
      <formula>MOD(ROW(),2)=0</formula>
    </cfRule>
    <cfRule type="expression" dxfId="736" priority="10" stopIfTrue="1">
      <formula>MOD(ROW(),2)&lt;&gt;0</formula>
    </cfRule>
  </conditionalFormatting>
  <conditionalFormatting sqref="B26:M32">
    <cfRule type="expression" dxfId="735" priority="11" stopIfTrue="1">
      <formula>MOD(ROW(),2)=0</formula>
    </cfRule>
    <cfRule type="expression" dxfId="734" priority="12" stopIfTrue="1">
      <formula>MOD(ROW(),2)&lt;&gt;0</formula>
    </cfRule>
  </conditionalFormatting>
  <conditionalFormatting sqref="P6:P21">
    <cfRule type="expression" dxfId="733" priority="13" stopIfTrue="1">
      <formula>MOD(ROW(),2)=0</formula>
    </cfRule>
    <cfRule type="expression" dxfId="732" priority="14" stopIfTrue="1">
      <formula>MOD(ROW(),2)&lt;&gt;0</formula>
    </cfRule>
  </conditionalFormatting>
  <conditionalFormatting sqref="Q6:AB21">
    <cfRule type="expression" dxfId="731" priority="15" stopIfTrue="1">
      <formula>MOD(ROW(),2)=0</formula>
    </cfRule>
    <cfRule type="expression" dxfId="730" priority="16" stopIfTrue="1">
      <formula>MOD(ROW(),2)&lt;&gt;0</formula>
    </cfRule>
  </conditionalFormatting>
  <conditionalFormatting sqref="P26:P32">
    <cfRule type="expression" dxfId="729" priority="17" stopIfTrue="1">
      <formula>MOD(ROW(),2)=0</formula>
    </cfRule>
    <cfRule type="expression" dxfId="728" priority="18" stopIfTrue="1">
      <formula>MOD(ROW(),2)&lt;&gt;0</formula>
    </cfRule>
  </conditionalFormatting>
  <conditionalFormatting sqref="Q26:AB32">
    <cfRule type="expression" dxfId="727" priority="19" stopIfTrue="1">
      <formula>MOD(ROW(),2)=0</formula>
    </cfRule>
    <cfRule type="expression" dxfId="726" priority="20" stopIfTrue="1">
      <formula>MOD(ROW(),2)&lt;&gt;0</formula>
    </cfRule>
  </conditionalFormatting>
  <pageMargins left="0.7" right="0.7" top="0.75" bottom="0.75" header="0.3" footer="0.3"/>
  <tableParts count="2">
    <tablePart r:id="rId1"/>
    <tablePart r:id="rId2"/>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F32CA-9D34-4027-9888-1DEA75FC4899}">
  <sheetPr codeName="Sheet50"/>
  <dimension ref="A1:M40"/>
  <sheetViews>
    <sheetView showGridLines="0" workbookViewId="0">
      <selection activeCell="B8" sqref="B8"/>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ERF - x-416</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v>2015</v>
      </c>
      <c r="C8" s="46"/>
      <c r="D8" s="46"/>
      <c r="E8" s="46"/>
      <c r="F8" s="46"/>
      <c r="G8" s="46"/>
      <c r="H8" s="46"/>
      <c r="I8" s="46"/>
      <c r="J8" s="46"/>
      <c r="K8" s="46"/>
      <c r="L8" s="46"/>
      <c r="M8" s="46"/>
    </row>
    <row r="9" spans="1:13" x14ac:dyDescent="0.25">
      <c r="A9" s="40" t="s">
        <v>142</v>
      </c>
      <c r="B9" s="46" t="s">
        <v>251</v>
      </c>
      <c r="C9" s="46"/>
      <c r="D9" s="46"/>
      <c r="E9" s="46"/>
      <c r="F9" s="46"/>
      <c r="G9" s="46"/>
      <c r="H9" s="46"/>
      <c r="I9" s="46"/>
      <c r="J9" s="46"/>
      <c r="K9" s="46"/>
      <c r="L9" s="46"/>
      <c r="M9" s="46"/>
    </row>
    <row r="10" spans="1:13" x14ac:dyDescent="0.25">
      <c r="A10" s="40" t="s">
        <v>6</v>
      </c>
      <c r="B10" s="46" t="s">
        <v>621</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315</v>
      </c>
      <c r="C12" s="46"/>
      <c r="D12" s="46"/>
      <c r="E12" s="46"/>
      <c r="F12" s="46"/>
      <c r="G12" s="46"/>
      <c r="H12" s="46"/>
      <c r="I12" s="46"/>
      <c r="J12" s="46"/>
      <c r="K12" s="46"/>
      <c r="L12" s="46"/>
      <c r="M12" s="46"/>
    </row>
    <row r="13" spans="1:13" x14ac:dyDescent="0.25">
      <c r="A13" s="40" t="s">
        <v>538</v>
      </c>
      <c r="B13" s="46">
        <v>0</v>
      </c>
      <c r="C13" s="46"/>
      <c r="D13" s="46"/>
      <c r="E13" s="46"/>
      <c r="F13" s="46"/>
      <c r="G13" s="46"/>
      <c r="H13" s="46"/>
      <c r="I13" s="46"/>
      <c r="J13" s="46"/>
      <c r="K13" s="46"/>
      <c r="L13" s="46"/>
      <c r="M13" s="46"/>
    </row>
    <row r="14" spans="1:13" x14ac:dyDescent="0.25">
      <c r="A14" s="40" t="s">
        <v>146</v>
      </c>
      <c r="B14" s="46">
        <v>416</v>
      </c>
      <c r="C14" s="46"/>
      <c r="D14" s="46"/>
      <c r="E14" s="46"/>
      <c r="F14" s="46"/>
      <c r="G14" s="46"/>
      <c r="H14" s="46"/>
      <c r="I14" s="46"/>
      <c r="J14" s="46"/>
      <c r="K14" s="46"/>
      <c r="L14" s="46"/>
      <c r="M14" s="46"/>
    </row>
    <row r="15" spans="1:13" x14ac:dyDescent="0.25">
      <c r="A15" s="40" t="s">
        <v>539</v>
      </c>
      <c r="B15" s="46" t="s">
        <v>316</v>
      </c>
      <c r="C15" s="46"/>
      <c r="D15" s="46"/>
      <c r="E15" s="46"/>
      <c r="F15" s="46"/>
      <c r="G15" s="46"/>
      <c r="H15" s="46"/>
      <c r="I15" s="46"/>
      <c r="J15" s="46"/>
      <c r="K15" s="46"/>
      <c r="L15" s="46"/>
      <c r="M15" s="46"/>
    </row>
    <row r="16" spans="1:13" x14ac:dyDescent="0.25">
      <c r="A16" s="40" t="s">
        <v>148</v>
      </c>
      <c r="B16" s="46" t="s">
        <v>317</v>
      </c>
      <c r="C16" s="46"/>
      <c r="D16" s="46"/>
      <c r="E16" s="46"/>
      <c r="F16" s="46"/>
      <c r="G16" s="46"/>
      <c r="H16" s="46"/>
      <c r="I16" s="46"/>
      <c r="J16" s="46"/>
      <c r="K16" s="46"/>
      <c r="L16" s="46"/>
      <c r="M16" s="46"/>
    </row>
    <row r="17" spans="1:13" x14ac:dyDescent="0.25">
      <c r="A17" s="41" t="s">
        <v>540</v>
      </c>
      <c r="B17" s="46"/>
      <c r="C17" s="46"/>
      <c r="D17" s="46"/>
      <c r="E17" s="46"/>
      <c r="F17" s="46"/>
      <c r="G17" s="46"/>
      <c r="H17" s="46"/>
      <c r="I17" s="46"/>
      <c r="J17" s="46"/>
      <c r="K17" s="46"/>
      <c r="L17" s="46"/>
      <c r="M17" s="46"/>
    </row>
    <row r="18" spans="1:13" x14ac:dyDescent="0.25">
      <c r="A18" s="40" t="s">
        <v>150</v>
      </c>
      <c r="B18" s="48">
        <v>45107</v>
      </c>
      <c r="C18" s="48"/>
      <c r="D18" s="48"/>
      <c r="E18" s="48"/>
      <c r="F18" s="48"/>
      <c r="G18" s="48"/>
      <c r="H18" s="48"/>
      <c r="I18" s="48"/>
      <c r="J18" s="48"/>
      <c r="K18" s="48"/>
      <c r="L18" s="48"/>
      <c r="M18" s="48"/>
    </row>
    <row r="19" spans="1:13" x14ac:dyDescent="0.25">
      <c r="A19" s="40" t="s">
        <v>151</v>
      </c>
      <c r="B19" s="48">
        <v>45110</v>
      </c>
      <c r="C19" s="48"/>
      <c r="D19" s="48"/>
      <c r="E19" s="48"/>
      <c r="F19" s="48"/>
      <c r="G19" s="48"/>
      <c r="H19" s="48"/>
      <c r="I19" s="48"/>
      <c r="J19" s="48"/>
      <c r="K19" s="48"/>
      <c r="L19" s="48"/>
      <c r="M19" s="48"/>
    </row>
    <row r="20" spans="1:13" x14ac:dyDescent="0.25">
      <c r="A20" s="40" t="s">
        <v>152</v>
      </c>
      <c r="B20" s="46" t="s">
        <v>160</v>
      </c>
      <c r="C20" s="46"/>
      <c r="D20" s="46"/>
      <c r="E20" s="46"/>
      <c r="F20" s="46"/>
      <c r="G20" s="46"/>
      <c r="H20" s="46"/>
      <c r="I20" s="46"/>
      <c r="J20" s="46"/>
      <c r="K20" s="46"/>
      <c r="L20" s="46"/>
      <c r="M20" s="46"/>
    </row>
    <row r="21" spans="1:13" x14ac:dyDescent="0.25">
      <c r="A21" s="40" t="s">
        <v>541</v>
      </c>
      <c r="B21" s="46" t="s">
        <v>76</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5" customFormat="1" ht="13" x14ac:dyDescent="0.25">
      <c r="A26" s="54" t="s">
        <v>583</v>
      </c>
      <c r="B26" s="54">
        <v>0</v>
      </c>
      <c r="C26" s="54">
        <v>1</v>
      </c>
      <c r="D26" s="54">
        <v>2</v>
      </c>
      <c r="E26" s="54">
        <v>3</v>
      </c>
      <c r="F26" s="54">
        <v>4</v>
      </c>
      <c r="G26" s="54">
        <v>5</v>
      </c>
      <c r="H26" s="54">
        <v>6</v>
      </c>
      <c r="I26" s="54">
        <v>7</v>
      </c>
      <c r="J26" s="54">
        <v>8</v>
      </c>
      <c r="K26" s="54">
        <v>9</v>
      </c>
      <c r="L26" s="54">
        <v>10</v>
      </c>
      <c r="M26" s="54">
        <v>11</v>
      </c>
    </row>
    <row r="27" spans="1:13" x14ac:dyDescent="0.25">
      <c r="A27" s="43">
        <v>0</v>
      </c>
      <c r="B27" s="44">
        <v>1</v>
      </c>
      <c r="C27" s="44">
        <v>0.995</v>
      </c>
      <c r="D27" s="44">
        <v>0.99099999999999999</v>
      </c>
      <c r="E27" s="44">
        <v>0.98599999999999999</v>
      </c>
      <c r="F27" s="44">
        <v>0.98199999999999998</v>
      </c>
      <c r="G27" s="44">
        <v>0.97699999999999998</v>
      </c>
      <c r="H27" s="44">
        <v>0.97299999999999998</v>
      </c>
      <c r="I27" s="44">
        <v>0.96799999999999997</v>
      </c>
      <c r="J27" s="44">
        <v>0.96399999999999997</v>
      </c>
      <c r="K27" s="44">
        <v>0.95899999999999996</v>
      </c>
      <c r="L27" s="44">
        <v>0.95499999999999996</v>
      </c>
      <c r="M27" s="44">
        <v>0.95</v>
      </c>
    </row>
    <row r="28" spans="1:13" x14ac:dyDescent="0.25">
      <c r="A28" s="43">
        <v>1</v>
      </c>
      <c r="B28" s="44">
        <v>0.94599999999999995</v>
      </c>
      <c r="C28" s="44">
        <v>0.94199999999999995</v>
      </c>
      <c r="D28" s="44">
        <v>0.93799999999999994</v>
      </c>
      <c r="E28" s="44">
        <v>0.93400000000000005</v>
      </c>
      <c r="F28" s="44">
        <v>0.93</v>
      </c>
      <c r="G28" s="44">
        <v>0.92500000000000004</v>
      </c>
      <c r="H28" s="44">
        <v>0.92100000000000004</v>
      </c>
      <c r="I28" s="44">
        <v>0.91700000000000004</v>
      </c>
      <c r="J28" s="44">
        <v>0.91300000000000003</v>
      </c>
      <c r="K28" s="44">
        <v>0.90900000000000003</v>
      </c>
      <c r="L28" s="44">
        <v>0.90500000000000003</v>
      </c>
      <c r="M28" s="44">
        <v>0.90100000000000002</v>
      </c>
    </row>
    <row r="29" spans="1:13" x14ac:dyDescent="0.25">
      <c r="A29" s="43">
        <v>2</v>
      </c>
      <c r="B29" s="44">
        <v>0.89700000000000002</v>
      </c>
      <c r="C29" s="44">
        <v>0.89300000000000002</v>
      </c>
      <c r="D29" s="44">
        <v>0.88900000000000001</v>
      </c>
      <c r="E29" s="44">
        <v>0.88500000000000001</v>
      </c>
      <c r="F29" s="44">
        <v>0.88200000000000001</v>
      </c>
      <c r="G29" s="44">
        <v>0.878</v>
      </c>
      <c r="H29" s="44">
        <v>0.874</v>
      </c>
      <c r="I29" s="44">
        <v>0.87</v>
      </c>
      <c r="J29" s="44">
        <v>0.86699999999999999</v>
      </c>
      <c r="K29" s="44">
        <v>0.86299999999999999</v>
      </c>
      <c r="L29" s="44">
        <v>0.85899999999999999</v>
      </c>
      <c r="M29" s="44">
        <v>0.85499999999999998</v>
      </c>
    </row>
    <row r="30" spans="1:13" x14ac:dyDescent="0.25">
      <c r="A30" s="43">
        <v>3</v>
      </c>
      <c r="B30" s="44">
        <v>0.85199999999999998</v>
      </c>
      <c r="C30" s="44">
        <v>0.84799999999999998</v>
      </c>
      <c r="D30" s="44">
        <v>0.84499999999999997</v>
      </c>
      <c r="E30" s="44">
        <v>0.84099999999999997</v>
      </c>
      <c r="F30" s="44">
        <v>0.83799999999999997</v>
      </c>
      <c r="G30" s="44">
        <v>0.83399999999999996</v>
      </c>
      <c r="H30" s="44">
        <v>0.83099999999999996</v>
      </c>
      <c r="I30" s="44">
        <v>0.82699999999999996</v>
      </c>
      <c r="J30" s="44">
        <v>0.82399999999999995</v>
      </c>
      <c r="K30" s="44">
        <v>0.82</v>
      </c>
      <c r="L30" s="44">
        <v>0.81699999999999995</v>
      </c>
      <c r="M30" s="44">
        <v>0.81399999999999995</v>
      </c>
    </row>
    <row r="31" spans="1:13" x14ac:dyDescent="0.25">
      <c r="A31" s="43">
        <v>4</v>
      </c>
      <c r="B31" s="44">
        <v>0.81</v>
      </c>
      <c r="C31" s="44">
        <v>0.80700000000000005</v>
      </c>
      <c r="D31" s="44">
        <v>0.80400000000000005</v>
      </c>
      <c r="E31" s="44">
        <v>0.80100000000000005</v>
      </c>
      <c r="F31" s="44">
        <v>0.79700000000000004</v>
      </c>
      <c r="G31" s="44">
        <v>0.79400000000000004</v>
      </c>
      <c r="H31" s="44">
        <v>0.79100000000000004</v>
      </c>
      <c r="I31" s="44">
        <v>0.78800000000000003</v>
      </c>
      <c r="J31" s="44">
        <v>0.78500000000000003</v>
      </c>
      <c r="K31" s="44">
        <v>0.78200000000000003</v>
      </c>
      <c r="L31" s="44">
        <v>0.77800000000000002</v>
      </c>
      <c r="M31" s="44">
        <v>0.77500000000000002</v>
      </c>
    </row>
    <row r="32" spans="1:13" x14ac:dyDescent="0.25">
      <c r="A32" s="43">
        <v>5</v>
      </c>
      <c r="B32" s="44">
        <v>0.77200000000000002</v>
      </c>
      <c r="C32" s="44">
        <v>0.76900000000000002</v>
      </c>
      <c r="D32" s="44">
        <v>0.76600000000000001</v>
      </c>
      <c r="E32" s="44">
        <v>0.76300000000000001</v>
      </c>
      <c r="F32" s="44">
        <v>0.76</v>
      </c>
      <c r="G32" s="44">
        <v>0.75700000000000001</v>
      </c>
      <c r="H32" s="44">
        <v>0.754</v>
      </c>
      <c r="I32" s="44">
        <v>0.751</v>
      </c>
      <c r="J32" s="44">
        <v>0.749</v>
      </c>
      <c r="K32" s="44">
        <v>0.746</v>
      </c>
      <c r="L32" s="44">
        <v>0.74299999999999999</v>
      </c>
      <c r="M32" s="44">
        <v>0.74</v>
      </c>
    </row>
    <row r="33" spans="1:13" x14ac:dyDescent="0.25">
      <c r="A33" s="43">
        <v>6</v>
      </c>
      <c r="B33" s="44">
        <v>0.73699999999999999</v>
      </c>
      <c r="C33" s="44">
        <v>0.73399999999999999</v>
      </c>
      <c r="D33" s="44">
        <v>0.73099999999999998</v>
      </c>
      <c r="E33" s="44">
        <v>0.72899999999999998</v>
      </c>
      <c r="F33" s="44">
        <v>0.72599999999999998</v>
      </c>
      <c r="G33" s="44">
        <v>0.72299999999999998</v>
      </c>
      <c r="H33" s="44">
        <v>0.72099999999999997</v>
      </c>
      <c r="I33" s="44">
        <v>0.71799999999999997</v>
      </c>
      <c r="J33" s="44">
        <v>0.71499999999999997</v>
      </c>
      <c r="K33" s="44">
        <v>0.71199999999999997</v>
      </c>
      <c r="L33" s="44">
        <v>0.71</v>
      </c>
      <c r="M33" s="44">
        <v>0.70699999999999996</v>
      </c>
    </row>
    <row r="34" spans="1:13" x14ac:dyDescent="0.25">
      <c r="A34" s="43">
        <v>7</v>
      </c>
      <c r="B34" s="44">
        <v>0.70399999999999996</v>
      </c>
      <c r="C34" s="44">
        <v>0.70199999999999996</v>
      </c>
      <c r="D34" s="44">
        <v>0.69899999999999995</v>
      </c>
      <c r="E34" s="44">
        <v>0.69699999999999995</v>
      </c>
      <c r="F34" s="44">
        <v>0.69399999999999995</v>
      </c>
      <c r="G34" s="44">
        <v>0.69199999999999995</v>
      </c>
      <c r="H34" s="44">
        <v>0.68899999999999995</v>
      </c>
      <c r="I34" s="44">
        <v>0.68700000000000006</v>
      </c>
      <c r="J34" s="44">
        <v>0.68400000000000005</v>
      </c>
      <c r="K34" s="44">
        <v>0.68200000000000005</v>
      </c>
      <c r="L34" s="44">
        <v>0.67900000000000005</v>
      </c>
      <c r="M34" s="44">
        <v>0.67700000000000005</v>
      </c>
    </row>
    <row r="35" spans="1:13" x14ac:dyDescent="0.25">
      <c r="A35" s="43">
        <v>8</v>
      </c>
      <c r="B35" s="44">
        <v>0.67400000000000004</v>
      </c>
      <c r="C35" s="44">
        <v>0.67200000000000004</v>
      </c>
      <c r="D35" s="44">
        <v>0.66900000000000004</v>
      </c>
      <c r="E35" s="44">
        <v>0.66700000000000004</v>
      </c>
      <c r="F35" s="44">
        <v>0.66500000000000004</v>
      </c>
      <c r="G35" s="44">
        <v>0.66200000000000003</v>
      </c>
      <c r="H35" s="44">
        <v>0.66</v>
      </c>
      <c r="I35" s="44">
        <v>0.65800000000000003</v>
      </c>
      <c r="J35" s="44">
        <v>0.65500000000000003</v>
      </c>
      <c r="K35" s="44">
        <v>0.65300000000000002</v>
      </c>
      <c r="L35" s="44">
        <v>0.65100000000000002</v>
      </c>
      <c r="M35" s="44">
        <v>0.64800000000000002</v>
      </c>
    </row>
    <row r="36" spans="1:13" x14ac:dyDescent="0.25">
      <c r="A36" s="43">
        <v>9</v>
      </c>
      <c r="B36" s="44">
        <v>0.64600000000000002</v>
      </c>
      <c r="C36" s="44">
        <v>0.64400000000000002</v>
      </c>
      <c r="D36" s="44">
        <v>0.64200000000000002</v>
      </c>
      <c r="E36" s="44">
        <v>0.63900000000000001</v>
      </c>
      <c r="F36" s="44">
        <v>0.63700000000000001</v>
      </c>
      <c r="G36" s="44">
        <v>0.63500000000000001</v>
      </c>
      <c r="H36" s="44">
        <v>0.63300000000000001</v>
      </c>
      <c r="I36" s="44">
        <v>0.63100000000000001</v>
      </c>
      <c r="J36" s="44">
        <v>0.628</v>
      </c>
      <c r="K36" s="44">
        <v>0.626</v>
      </c>
      <c r="L36" s="44">
        <v>0.624</v>
      </c>
      <c r="M36" s="44">
        <v>0.622</v>
      </c>
    </row>
    <row r="37" spans="1:13" x14ac:dyDescent="0.25">
      <c r="A37" s="43">
        <v>10</v>
      </c>
      <c r="B37" s="44">
        <v>0.62</v>
      </c>
      <c r="C37" s="44">
        <v>0.61799999999999999</v>
      </c>
      <c r="D37" s="44">
        <v>0.61599999999999999</v>
      </c>
      <c r="E37" s="44">
        <v>0.61399999999999999</v>
      </c>
      <c r="F37" s="44">
        <v>0.61199999999999999</v>
      </c>
      <c r="G37" s="44">
        <v>0.60899999999999999</v>
      </c>
      <c r="H37" s="44">
        <v>0.60699999999999998</v>
      </c>
      <c r="I37" s="44">
        <v>0.60499999999999998</v>
      </c>
      <c r="J37" s="44">
        <v>0.60299999999999998</v>
      </c>
      <c r="K37" s="44">
        <v>0.60099999999999998</v>
      </c>
      <c r="L37" s="44">
        <v>0.59899999999999998</v>
      </c>
      <c r="M37" s="44">
        <v>0.59699999999999998</v>
      </c>
    </row>
    <row r="38" spans="1:13" x14ac:dyDescent="0.25">
      <c r="A38" s="43">
        <v>11</v>
      </c>
      <c r="B38" s="44">
        <v>0.59499999999999997</v>
      </c>
      <c r="C38" s="44">
        <v>0.59299999999999997</v>
      </c>
      <c r="D38" s="44">
        <v>0.59099999999999997</v>
      </c>
      <c r="E38" s="44">
        <v>0.58899999999999997</v>
      </c>
      <c r="F38" s="44">
        <v>0.58799999999999997</v>
      </c>
      <c r="G38" s="44">
        <v>0.58599999999999997</v>
      </c>
      <c r="H38" s="44">
        <v>0.58399999999999996</v>
      </c>
      <c r="I38" s="44">
        <v>0.58199999999999996</v>
      </c>
      <c r="J38" s="44">
        <v>0.57999999999999996</v>
      </c>
      <c r="K38" s="44">
        <v>0.57799999999999996</v>
      </c>
      <c r="L38" s="44">
        <v>0.57599999999999996</v>
      </c>
      <c r="M38" s="44">
        <v>0.57399999999999995</v>
      </c>
    </row>
    <row r="39" spans="1:13" x14ac:dyDescent="0.25">
      <c r="A39" s="43">
        <v>12</v>
      </c>
      <c r="B39" s="44">
        <v>0.57199999999999995</v>
      </c>
      <c r="C39" s="44">
        <v>0.56999999999999995</v>
      </c>
      <c r="D39" s="44">
        <v>0.56899999999999995</v>
      </c>
      <c r="E39" s="44">
        <v>0.56699999999999995</v>
      </c>
      <c r="F39" s="44">
        <v>0.56499999999999995</v>
      </c>
      <c r="G39" s="44">
        <v>0.56299999999999994</v>
      </c>
      <c r="H39" s="44">
        <v>0.56200000000000006</v>
      </c>
      <c r="I39" s="44">
        <v>0.56000000000000005</v>
      </c>
      <c r="J39" s="44">
        <v>0.55800000000000005</v>
      </c>
      <c r="K39" s="44">
        <v>0.55600000000000005</v>
      </c>
      <c r="L39" s="44">
        <v>0.55400000000000005</v>
      </c>
      <c r="M39" s="44">
        <v>0.55300000000000005</v>
      </c>
    </row>
    <row r="40" spans="1:13" x14ac:dyDescent="0.25">
      <c r="A40" s="43">
        <v>13</v>
      </c>
      <c r="B40" s="44">
        <v>0.55100000000000005</v>
      </c>
      <c r="C40" s="44"/>
      <c r="D40" s="44"/>
      <c r="E40" s="44"/>
      <c r="F40" s="44"/>
      <c r="G40" s="44"/>
      <c r="H40" s="44"/>
      <c r="I40" s="44"/>
      <c r="J40" s="44"/>
      <c r="K40" s="44"/>
      <c r="L40" s="44"/>
      <c r="M40" s="44"/>
    </row>
  </sheetData>
  <sheetProtection algorithmName="SHA-512" hashValue="wghGw8Mph9G6oV4dI22pxHyHDcAeBB3UsyfsPgNeX1e52Tzu6T8KwyVuBMk/KpaqZb9dZclJvaxdqiJ9kcOK2g==" saltValue="zN4iDYCtRYIkb9vguvjsgw==" spinCount="100000" sheet="1" objects="1" scenarios="1"/>
  <conditionalFormatting sqref="A6:A21">
    <cfRule type="expression" dxfId="721" priority="1" stopIfTrue="1">
      <formula>MOD(ROW(),2)=0</formula>
    </cfRule>
    <cfRule type="expression" dxfId="720" priority="2" stopIfTrue="1">
      <formula>MOD(ROW(),2)&lt;&gt;0</formula>
    </cfRule>
  </conditionalFormatting>
  <conditionalFormatting sqref="B6:M21">
    <cfRule type="expression" dxfId="719" priority="3" stopIfTrue="1">
      <formula>MOD(ROW(),2)=0</formula>
    </cfRule>
    <cfRule type="expression" dxfId="718" priority="4" stopIfTrue="1">
      <formula>MOD(ROW(),2)&lt;&gt;0</formula>
    </cfRule>
  </conditionalFormatting>
  <conditionalFormatting sqref="A26:A40">
    <cfRule type="expression" dxfId="717" priority="5" stopIfTrue="1">
      <formula>MOD(ROW(),2)=0</formula>
    </cfRule>
    <cfRule type="expression" dxfId="716" priority="6" stopIfTrue="1">
      <formula>MOD(ROW(),2)&lt;&gt;0</formula>
    </cfRule>
  </conditionalFormatting>
  <conditionalFormatting sqref="B26:M40">
    <cfRule type="expression" dxfId="715" priority="7" stopIfTrue="1">
      <formula>MOD(ROW(),2)=0</formula>
    </cfRule>
    <cfRule type="expression" dxfId="714" priority="8" stopIfTrue="1">
      <formula>MOD(ROW(),2)&lt;&gt;0</formula>
    </cfRule>
  </conditionalFormatting>
  <pageMargins left="0.7" right="0.7" top="0.75" bottom="0.75" header="0.3" footer="0.3"/>
  <tableParts count="1">
    <tablePart r:id="rId1"/>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B2C39-A7E0-4215-AD28-E5E2B64AFD49}">
  <sheetPr codeName="Sheet51"/>
  <dimension ref="A1:M37"/>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LRF - x-417</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v>2008</v>
      </c>
      <c r="C8" s="46"/>
      <c r="D8" s="46"/>
      <c r="E8" s="46"/>
      <c r="F8" s="46"/>
      <c r="G8" s="46"/>
      <c r="H8" s="46"/>
      <c r="I8" s="46"/>
      <c r="J8" s="46"/>
      <c r="K8" s="46"/>
      <c r="L8" s="46"/>
      <c r="M8" s="46"/>
    </row>
    <row r="9" spans="1:13" x14ac:dyDescent="0.25">
      <c r="A9" s="40" t="s">
        <v>142</v>
      </c>
      <c r="B9" s="46" t="s">
        <v>318</v>
      </c>
      <c r="C9" s="46"/>
      <c r="D9" s="46"/>
      <c r="E9" s="46"/>
      <c r="F9" s="46"/>
      <c r="G9" s="46"/>
      <c r="H9" s="46"/>
      <c r="I9" s="46"/>
      <c r="J9" s="46"/>
      <c r="K9" s="46"/>
      <c r="L9" s="46"/>
      <c r="M9" s="46"/>
    </row>
    <row r="10" spans="1:13" x14ac:dyDescent="0.25">
      <c r="A10" s="40" t="s">
        <v>6</v>
      </c>
      <c r="B10" s="46" t="s">
        <v>319</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253</v>
      </c>
      <c r="C12" s="46"/>
      <c r="D12" s="46"/>
      <c r="E12" s="46"/>
      <c r="F12" s="46"/>
      <c r="G12" s="46"/>
      <c r="H12" s="46"/>
      <c r="I12" s="46"/>
      <c r="J12" s="46"/>
      <c r="K12" s="46"/>
      <c r="L12" s="46"/>
      <c r="M12" s="46"/>
    </row>
    <row r="13" spans="1:13" x14ac:dyDescent="0.25">
      <c r="A13" s="40" t="s">
        <v>538</v>
      </c>
      <c r="B13" s="46">
        <v>2</v>
      </c>
      <c r="C13" s="46"/>
      <c r="D13" s="46"/>
      <c r="E13" s="46"/>
      <c r="F13" s="46"/>
      <c r="G13" s="46"/>
      <c r="H13" s="46"/>
      <c r="I13" s="46"/>
      <c r="J13" s="46"/>
      <c r="K13" s="46"/>
      <c r="L13" s="46"/>
      <c r="M13" s="46"/>
    </row>
    <row r="14" spans="1:13" x14ac:dyDescent="0.25">
      <c r="A14" s="40" t="s">
        <v>146</v>
      </c>
      <c r="B14" s="46">
        <v>417</v>
      </c>
      <c r="C14" s="46"/>
      <c r="D14" s="46"/>
      <c r="E14" s="46"/>
      <c r="F14" s="46"/>
      <c r="G14" s="46"/>
      <c r="H14" s="46"/>
      <c r="I14" s="46"/>
      <c r="J14" s="46"/>
      <c r="K14" s="46"/>
      <c r="L14" s="46"/>
      <c r="M14" s="46"/>
    </row>
    <row r="15" spans="1:13" x14ac:dyDescent="0.25">
      <c r="A15" s="40" t="s">
        <v>539</v>
      </c>
      <c r="B15" s="46" t="s">
        <v>320</v>
      </c>
      <c r="C15" s="46"/>
      <c r="D15" s="46"/>
      <c r="E15" s="46"/>
      <c r="F15" s="46"/>
      <c r="G15" s="46"/>
      <c r="H15" s="46"/>
      <c r="I15" s="46"/>
      <c r="J15" s="46"/>
      <c r="K15" s="46"/>
      <c r="L15" s="46"/>
      <c r="M15" s="46"/>
    </row>
    <row r="16" spans="1:13" x14ac:dyDescent="0.25">
      <c r="A16" s="40" t="s">
        <v>148</v>
      </c>
      <c r="B16" s="46" t="s">
        <v>321</v>
      </c>
      <c r="C16" s="46"/>
      <c r="D16" s="46"/>
      <c r="E16" s="46"/>
      <c r="F16" s="46"/>
      <c r="G16" s="46"/>
      <c r="H16" s="46"/>
      <c r="I16" s="46"/>
      <c r="J16" s="46"/>
      <c r="K16" s="46"/>
      <c r="L16" s="46"/>
      <c r="M16" s="46"/>
    </row>
    <row r="17" spans="1:13" x14ac:dyDescent="0.25">
      <c r="A17" s="41" t="s">
        <v>540</v>
      </c>
      <c r="B17" s="46"/>
      <c r="C17" s="46"/>
      <c r="D17" s="46"/>
      <c r="E17" s="46"/>
      <c r="F17" s="46"/>
      <c r="G17" s="46"/>
      <c r="H17" s="46"/>
      <c r="I17" s="46"/>
      <c r="J17" s="46"/>
      <c r="K17" s="46"/>
      <c r="L17" s="46"/>
      <c r="M17" s="46"/>
    </row>
    <row r="18" spans="1:13" x14ac:dyDescent="0.25">
      <c r="A18" s="40" t="s">
        <v>150</v>
      </c>
      <c r="B18" s="48">
        <v>45107</v>
      </c>
      <c r="C18" s="48"/>
      <c r="D18" s="48"/>
      <c r="E18" s="48"/>
      <c r="F18" s="48"/>
      <c r="G18" s="48"/>
      <c r="H18" s="48"/>
      <c r="I18" s="48"/>
      <c r="J18" s="48"/>
      <c r="K18" s="48"/>
      <c r="L18" s="48"/>
      <c r="M18" s="48"/>
    </row>
    <row r="19" spans="1:13" x14ac:dyDescent="0.25">
      <c r="A19" s="40" t="s">
        <v>151</v>
      </c>
      <c r="B19" s="48">
        <v>45110</v>
      </c>
      <c r="C19" s="48"/>
      <c r="D19" s="48"/>
      <c r="E19" s="48"/>
      <c r="F19" s="48"/>
      <c r="G19" s="48"/>
      <c r="H19" s="48"/>
      <c r="I19" s="48"/>
      <c r="J19" s="48"/>
      <c r="K19" s="48"/>
      <c r="L19" s="48"/>
      <c r="M19" s="48"/>
    </row>
    <row r="20" spans="1:13" x14ac:dyDescent="0.25">
      <c r="A20" s="40" t="s">
        <v>152</v>
      </c>
      <c r="B20" s="46" t="s">
        <v>160</v>
      </c>
      <c r="C20" s="46"/>
      <c r="D20" s="46"/>
      <c r="E20" s="46"/>
      <c r="F20" s="46"/>
      <c r="G20" s="46"/>
      <c r="H20" s="46"/>
      <c r="I20" s="46"/>
      <c r="J20" s="46"/>
      <c r="K20" s="46"/>
      <c r="L20" s="46"/>
      <c r="M20" s="46"/>
    </row>
    <row r="21" spans="1:13" x14ac:dyDescent="0.25">
      <c r="A21" s="40" t="s">
        <v>541</v>
      </c>
      <c r="B21" s="46" t="s">
        <v>76</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5" customFormat="1" ht="13" x14ac:dyDescent="0.25">
      <c r="A26" s="54" t="s">
        <v>581</v>
      </c>
      <c r="B26" s="54">
        <v>0</v>
      </c>
      <c r="C26" s="54">
        <v>1</v>
      </c>
      <c r="D26" s="54">
        <v>2</v>
      </c>
      <c r="E26" s="54">
        <v>3</v>
      </c>
      <c r="F26" s="54">
        <v>4</v>
      </c>
      <c r="G26" s="54">
        <v>5</v>
      </c>
      <c r="H26" s="54">
        <v>6</v>
      </c>
      <c r="I26" s="54">
        <v>7</v>
      </c>
      <c r="J26" s="54">
        <v>8</v>
      </c>
      <c r="K26" s="54">
        <v>9</v>
      </c>
      <c r="L26" s="54">
        <v>10</v>
      </c>
      <c r="M26" s="54">
        <v>11</v>
      </c>
    </row>
    <row r="27" spans="1:13" x14ac:dyDescent="0.25">
      <c r="A27" s="43">
        <v>65</v>
      </c>
      <c r="B27" s="44">
        <v>1</v>
      </c>
      <c r="C27" s="44">
        <v>1.0029999999999999</v>
      </c>
      <c r="D27" s="44">
        <v>1.006</v>
      </c>
      <c r="E27" s="44">
        <v>1.0089999999999999</v>
      </c>
      <c r="F27" s="44">
        <v>1.012</v>
      </c>
      <c r="G27" s="44">
        <v>1.0149999999999999</v>
      </c>
      <c r="H27" s="44">
        <v>1.018</v>
      </c>
      <c r="I27" s="44">
        <v>1.0209999999999999</v>
      </c>
      <c r="J27" s="44">
        <v>1.024</v>
      </c>
      <c r="K27" s="44">
        <v>1.0269999999999999</v>
      </c>
      <c r="L27" s="44">
        <v>1.03</v>
      </c>
      <c r="M27" s="44">
        <v>1.0329999999999999</v>
      </c>
    </row>
    <row r="28" spans="1:13" x14ac:dyDescent="0.25">
      <c r="A28" s="43">
        <v>66</v>
      </c>
      <c r="B28" s="44">
        <v>1.036</v>
      </c>
      <c r="C28" s="44">
        <v>1.0389999999999999</v>
      </c>
      <c r="D28" s="44">
        <v>1.042</v>
      </c>
      <c r="E28" s="44">
        <v>1.0449999999999999</v>
      </c>
      <c r="F28" s="44">
        <v>1.0489999999999999</v>
      </c>
      <c r="G28" s="44">
        <v>1.052</v>
      </c>
      <c r="H28" s="44">
        <v>1.0549999999999999</v>
      </c>
      <c r="I28" s="44">
        <v>1.0580000000000001</v>
      </c>
      <c r="J28" s="44">
        <v>1.0620000000000001</v>
      </c>
      <c r="K28" s="44">
        <v>1.0649999999999999</v>
      </c>
      <c r="L28" s="44">
        <v>1.0680000000000001</v>
      </c>
      <c r="M28" s="44">
        <v>1.071</v>
      </c>
    </row>
    <row r="29" spans="1:13" x14ac:dyDescent="0.25">
      <c r="A29" s="43">
        <v>67</v>
      </c>
      <c r="B29" s="44">
        <v>1.0740000000000001</v>
      </c>
      <c r="C29" s="44">
        <v>1.0780000000000001</v>
      </c>
      <c r="D29" s="44">
        <v>1.0820000000000001</v>
      </c>
      <c r="E29" s="44">
        <v>1.085</v>
      </c>
      <c r="F29" s="44">
        <v>1.089</v>
      </c>
      <c r="G29" s="44">
        <v>1.0920000000000001</v>
      </c>
      <c r="H29" s="44">
        <v>1.0960000000000001</v>
      </c>
      <c r="I29" s="44">
        <v>1.099</v>
      </c>
      <c r="J29" s="44">
        <v>1.103</v>
      </c>
      <c r="K29" s="44">
        <v>1.1060000000000001</v>
      </c>
      <c r="L29" s="44">
        <v>1.1100000000000001</v>
      </c>
      <c r="M29" s="44">
        <v>1.1140000000000001</v>
      </c>
    </row>
    <row r="30" spans="1:13" x14ac:dyDescent="0.25">
      <c r="A30" s="43">
        <v>68</v>
      </c>
      <c r="B30" s="44">
        <v>1.117</v>
      </c>
      <c r="C30" s="44">
        <v>1.121</v>
      </c>
      <c r="D30" s="44">
        <v>1.125</v>
      </c>
      <c r="E30" s="44">
        <v>1.129</v>
      </c>
      <c r="F30" s="44">
        <v>1.133</v>
      </c>
      <c r="G30" s="44">
        <v>1.137</v>
      </c>
      <c r="H30" s="44">
        <v>1.1399999999999999</v>
      </c>
      <c r="I30" s="44">
        <v>1.1439999999999999</v>
      </c>
      <c r="J30" s="44">
        <v>1.1479999999999999</v>
      </c>
      <c r="K30" s="44">
        <v>1.1519999999999999</v>
      </c>
      <c r="L30" s="44">
        <v>1.1559999999999999</v>
      </c>
      <c r="M30" s="44">
        <v>1.1599999999999999</v>
      </c>
    </row>
    <row r="31" spans="1:13" x14ac:dyDescent="0.25">
      <c r="A31" s="43">
        <v>69</v>
      </c>
      <c r="B31" s="44">
        <v>1.1639999999999999</v>
      </c>
      <c r="C31" s="44">
        <v>1.1679999999999999</v>
      </c>
      <c r="D31" s="44">
        <v>1.1719999999999999</v>
      </c>
      <c r="E31" s="44">
        <v>1.177</v>
      </c>
      <c r="F31" s="44">
        <v>1.181</v>
      </c>
      <c r="G31" s="44">
        <v>1.1850000000000001</v>
      </c>
      <c r="H31" s="44">
        <v>1.19</v>
      </c>
      <c r="I31" s="44">
        <v>1.194</v>
      </c>
      <c r="J31" s="44">
        <v>1.198</v>
      </c>
      <c r="K31" s="44">
        <v>1.202</v>
      </c>
      <c r="L31" s="44">
        <v>1.2070000000000001</v>
      </c>
      <c r="M31" s="44">
        <v>1.2110000000000001</v>
      </c>
    </row>
    <row r="32" spans="1:13" x14ac:dyDescent="0.25">
      <c r="A32" s="43">
        <v>70</v>
      </c>
      <c r="B32" s="44">
        <v>1.2150000000000001</v>
      </c>
      <c r="C32" s="44">
        <v>1.22</v>
      </c>
      <c r="D32" s="44">
        <v>1.2250000000000001</v>
      </c>
      <c r="E32" s="44">
        <v>1.2290000000000001</v>
      </c>
      <c r="F32" s="44">
        <v>1.234</v>
      </c>
      <c r="G32" s="44">
        <v>1.2390000000000001</v>
      </c>
      <c r="H32" s="44">
        <v>1.244</v>
      </c>
      <c r="I32" s="44">
        <v>1.248</v>
      </c>
      <c r="J32" s="44">
        <v>1.2529999999999999</v>
      </c>
      <c r="K32" s="44">
        <v>1.258</v>
      </c>
      <c r="L32" s="44">
        <v>1.262</v>
      </c>
      <c r="M32" s="44">
        <v>1.2669999999999999</v>
      </c>
    </row>
    <row r="33" spans="1:13" x14ac:dyDescent="0.25">
      <c r="A33" s="43">
        <v>71</v>
      </c>
      <c r="B33" s="44">
        <v>1.272</v>
      </c>
      <c r="C33" s="44">
        <v>1.2769999999999999</v>
      </c>
      <c r="D33" s="44">
        <v>1.282</v>
      </c>
      <c r="E33" s="44">
        <v>1.2869999999999999</v>
      </c>
      <c r="F33" s="44">
        <v>1.2929999999999999</v>
      </c>
      <c r="G33" s="44">
        <v>1.298</v>
      </c>
      <c r="H33" s="44">
        <v>1.3029999999999999</v>
      </c>
      <c r="I33" s="44">
        <v>1.3080000000000001</v>
      </c>
      <c r="J33" s="44">
        <v>1.3129999999999999</v>
      </c>
      <c r="K33" s="44">
        <v>1.3180000000000001</v>
      </c>
      <c r="L33" s="44">
        <v>1.3240000000000001</v>
      </c>
      <c r="M33" s="44">
        <v>1.329</v>
      </c>
    </row>
    <row r="34" spans="1:13" x14ac:dyDescent="0.25">
      <c r="A34" s="43">
        <v>72</v>
      </c>
      <c r="B34" s="44">
        <v>1.3340000000000001</v>
      </c>
      <c r="C34" s="44">
        <v>1.34</v>
      </c>
      <c r="D34" s="44">
        <v>1.345</v>
      </c>
      <c r="E34" s="44">
        <v>1.351</v>
      </c>
      <c r="F34" s="44">
        <v>1.357</v>
      </c>
      <c r="G34" s="44">
        <v>1.3620000000000001</v>
      </c>
      <c r="H34" s="44">
        <v>1.3680000000000001</v>
      </c>
      <c r="I34" s="44">
        <v>1.3740000000000001</v>
      </c>
      <c r="J34" s="44">
        <v>1.379</v>
      </c>
      <c r="K34" s="44">
        <v>1.385</v>
      </c>
      <c r="L34" s="44">
        <v>1.391</v>
      </c>
      <c r="M34" s="44">
        <v>1.3959999999999999</v>
      </c>
    </row>
    <row r="35" spans="1:13" x14ac:dyDescent="0.25">
      <c r="A35" s="43">
        <v>73</v>
      </c>
      <c r="B35" s="44">
        <v>1.4019999999999999</v>
      </c>
      <c r="C35" s="44">
        <v>1.4079999999999999</v>
      </c>
      <c r="D35" s="44">
        <v>1.4139999999999999</v>
      </c>
      <c r="E35" s="44">
        <v>1.421</v>
      </c>
      <c r="F35" s="44">
        <v>1.427</v>
      </c>
      <c r="G35" s="44">
        <v>1.4330000000000001</v>
      </c>
      <c r="H35" s="44">
        <v>1.4390000000000001</v>
      </c>
      <c r="I35" s="44">
        <v>1.4450000000000001</v>
      </c>
      <c r="J35" s="44">
        <v>1.452</v>
      </c>
      <c r="K35" s="44">
        <v>1.458</v>
      </c>
      <c r="L35" s="44">
        <v>1.464</v>
      </c>
      <c r="M35" s="44">
        <v>1.47</v>
      </c>
    </row>
    <row r="36" spans="1:13" x14ac:dyDescent="0.25">
      <c r="A36" s="43">
        <v>74</v>
      </c>
      <c r="B36" s="44">
        <v>1.4770000000000001</v>
      </c>
      <c r="C36" s="44">
        <v>1.4830000000000001</v>
      </c>
      <c r="D36" s="44">
        <v>1.49</v>
      </c>
      <c r="E36" s="44">
        <v>1.4970000000000001</v>
      </c>
      <c r="F36" s="44">
        <v>1.504</v>
      </c>
      <c r="G36" s="44">
        <v>1.5109999999999999</v>
      </c>
      <c r="H36" s="44">
        <v>1.518</v>
      </c>
      <c r="I36" s="44">
        <v>1.5249999999999999</v>
      </c>
      <c r="J36" s="44">
        <v>1.5309999999999999</v>
      </c>
      <c r="K36" s="44">
        <v>1.538</v>
      </c>
      <c r="L36" s="44">
        <v>1.5449999999999999</v>
      </c>
      <c r="M36" s="44">
        <v>1.552</v>
      </c>
    </row>
    <row r="37" spans="1:13" x14ac:dyDescent="0.25">
      <c r="A37" s="43">
        <v>75</v>
      </c>
      <c r="B37" s="44">
        <v>1.5589999999999999</v>
      </c>
      <c r="C37" s="44"/>
      <c r="D37" s="44"/>
      <c r="E37" s="44"/>
      <c r="F37" s="44"/>
      <c r="G37" s="44"/>
      <c r="H37" s="44"/>
      <c r="I37" s="44"/>
      <c r="J37" s="44"/>
      <c r="K37" s="44"/>
      <c r="L37" s="44"/>
      <c r="M37" s="44"/>
    </row>
  </sheetData>
  <sheetProtection algorithmName="SHA-512" hashValue="hyB0sy+Iyq5Y7bsinvLN5Tk1dQgJmfnXnzOn+zBoH3NllROW4rgxwIortJv81IxO/NcOQm6fFr9i4CZ2m0fscA==" saltValue="ipAF+X/dNmOS06MihArAuQ==" spinCount="100000" sheet="1" objects="1" scenarios="1"/>
  <conditionalFormatting sqref="A6:A21">
    <cfRule type="expression" dxfId="711" priority="1" stopIfTrue="1">
      <formula>MOD(ROW(),2)=0</formula>
    </cfRule>
    <cfRule type="expression" dxfId="710" priority="2" stopIfTrue="1">
      <formula>MOD(ROW(),2)&lt;&gt;0</formula>
    </cfRule>
  </conditionalFormatting>
  <conditionalFormatting sqref="B6:M21">
    <cfRule type="expression" dxfId="709" priority="3" stopIfTrue="1">
      <formula>MOD(ROW(),2)=0</formula>
    </cfRule>
    <cfRule type="expression" dxfId="708" priority="4" stopIfTrue="1">
      <formula>MOD(ROW(),2)&lt;&gt;0</formula>
    </cfRule>
  </conditionalFormatting>
  <conditionalFormatting sqref="A26:A37">
    <cfRule type="expression" dxfId="707" priority="5" stopIfTrue="1">
      <formula>MOD(ROW(),2)=0</formula>
    </cfRule>
    <cfRule type="expression" dxfId="706" priority="6" stopIfTrue="1">
      <formula>MOD(ROW(),2)&lt;&gt;0</formula>
    </cfRule>
  </conditionalFormatting>
  <conditionalFormatting sqref="B26:M37">
    <cfRule type="expression" dxfId="705" priority="7" stopIfTrue="1">
      <formula>MOD(ROW(),2)=0</formula>
    </cfRule>
    <cfRule type="expression" dxfId="704" priority="8" stopIfTrue="1">
      <formula>MOD(ROW(),2)&lt;&gt;0</formula>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945E7-850F-4917-BC8C-3B548600CB0D}">
  <sheetPr codeName="Sheet6">
    <tabColor theme="8" tint="0.59999389629810485"/>
  </sheetPr>
  <dimension ref="A1:P125"/>
  <sheetViews>
    <sheetView showGridLines="0" tabSelected="1" zoomScaleNormal="100" workbookViewId="0">
      <selection activeCell="A6" sqref="A6"/>
    </sheetView>
  </sheetViews>
  <sheetFormatPr defaultColWidth="9.26953125" defaultRowHeight="12.5" x14ac:dyDescent="0.25"/>
  <cols>
    <col min="1" max="4" width="12.54296875" style="32" customWidth="1"/>
    <col min="5" max="5" width="48.54296875" style="32" customWidth="1"/>
    <col min="6" max="6" width="12.54296875" style="32" customWidth="1"/>
    <col min="7" max="7" width="48.54296875" style="32" customWidth="1"/>
    <col min="8" max="9" width="12.54296875" style="32" customWidth="1"/>
    <col min="10" max="10" width="18.54296875" style="32" customWidth="1"/>
    <col min="11" max="11" width="12.54296875" style="32" customWidth="1"/>
    <col min="12" max="12" width="48.54296875" style="32" hidden="1" customWidth="1"/>
    <col min="13" max="14" width="12.54296875" style="33" customWidth="1"/>
    <col min="15" max="16" width="12.54296875" style="32" customWidth="1"/>
    <col min="17" max="16384" width="9.26953125" style="32"/>
  </cols>
  <sheetData>
    <row r="1" spans="1:16" s="1" customFormat="1" ht="20" x14ac:dyDescent="0.4">
      <c r="A1" s="2" t="s">
        <v>0</v>
      </c>
      <c r="M1" s="31"/>
      <c r="N1" s="31"/>
    </row>
    <row r="2" spans="1:16" s="1" customFormat="1" ht="15.5" x14ac:dyDescent="0.35">
      <c r="A2" s="30" t="s">
        <v>1</v>
      </c>
      <c r="B2" s="3" t="str">
        <f>wb_title</f>
        <v>NHS_S - Consolidated Factor Spreadsheet</v>
      </c>
      <c r="M2" s="31"/>
      <c r="N2" s="31"/>
    </row>
    <row r="3" spans="1:16" s="1" customFormat="1" ht="15.5" x14ac:dyDescent="0.35">
      <c r="A3" s="30" t="s">
        <v>2</v>
      </c>
      <c r="B3" s="3" t="s">
        <v>138</v>
      </c>
      <c r="M3" s="31"/>
      <c r="N3" s="31"/>
    </row>
    <row r="6" spans="1:16" ht="13" x14ac:dyDescent="0.3">
      <c r="A6" s="34" t="s">
        <v>138</v>
      </c>
    </row>
    <row r="7" spans="1:16" s="35" customFormat="1" ht="37.5" x14ac:dyDescent="0.25">
      <c r="A7" s="35" t="s">
        <v>139</v>
      </c>
      <c r="B7" s="35" t="s">
        <v>140</v>
      </c>
      <c r="C7" s="35" t="s">
        <v>141</v>
      </c>
      <c r="D7" s="35" t="s">
        <v>142</v>
      </c>
      <c r="E7" s="35" t="s">
        <v>6</v>
      </c>
      <c r="F7" s="35" t="s">
        <v>143</v>
      </c>
      <c r="G7" s="35" t="s">
        <v>144</v>
      </c>
      <c r="H7" s="35" t="s">
        <v>145</v>
      </c>
      <c r="I7" s="35" t="s">
        <v>146</v>
      </c>
      <c r="J7" s="35" t="s">
        <v>147</v>
      </c>
      <c r="K7" s="35" t="s">
        <v>148</v>
      </c>
      <c r="L7" s="35" t="s">
        <v>149</v>
      </c>
      <c r="M7" s="36" t="s">
        <v>150</v>
      </c>
      <c r="N7" s="36" t="s">
        <v>151</v>
      </c>
      <c r="O7" s="35" t="s">
        <v>152</v>
      </c>
      <c r="P7" s="35" t="s">
        <v>153</v>
      </c>
    </row>
    <row r="8" spans="1:16" ht="50" x14ac:dyDescent="0.25">
      <c r="A8" s="58" t="str">
        <f>HYPERLINK("#'x-" &amp; factor_list_table[[#This Row],[Series Number]] &amp; "'!A1", "x-" &amp; factor_list_table[[#This Row],[Series Number]])</f>
        <v>x-101</v>
      </c>
      <c r="B8" s="59" t="s">
        <v>31</v>
      </c>
      <c r="C8" s="60">
        <v>2015</v>
      </c>
      <c r="D8" s="59" t="s">
        <v>154</v>
      </c>
      <c r="E8" s="59" t="s">
        <v>155</v>
      </c>
      <c r="F8" s="59" t="s">
        <v>156</v>
      </c>
      <c r="G8" s="59" t="s">
        <v>157</v>
      </c>
      <c r="H8" s="60">
        <v>0</v>
      </c>
      <c r="I8" s="60">
        <v>101</v>
      </c>
      <c r="J8" s="60" t="s">
        <v>158</v>
      </c>
      <c r="K8" s="60" t="s">
        <v>159</v>
      </c>
      <c r="L8" s="59"/>
      <c r="M8" s="61">
        <v>45202</v>
      </c>
      <c r="N8" s="61">
        <v>45200</v>
      </c>
      <c r="O8" s="59" t="s">
        <v>160</v>
      </c>
      <c r="P8" s="59" t="s">
        <v>76</v>
      </c>
    </row>
    <row r="9" spans="1:16" ht="50" x14ac:dyDescent="0.25">
      <c r="A9" s="58" t="str">
        <f>HYPERLINK("#'x-" &amp; factor_list_table[[#This Row],[Series Number]] &amp; "'!A1", "x-" &amp; factor_list_table[[#This Row],[Series Number]])</f>
        <v>x-102</v>
      </c>
      <c r="B9" s="59" t="s">
        <v>31</v>
      </c>
      <c r="C9" s="60">
        <v>2015</v>
      </c>
      <c r="D9" s="59" t="s">
        <v>154</v>
      </c>
      <c r="E9" s="59" t="s">
        <v>161</v>
      </c>
      <c r="F9" s="59" t="s">
        <v>156</v>
      </c>
      <c r="G9" s="59" t="s">
        <v>157</v>
      </c>
      <c r="H9" s="60">
        <v>0</v>
      </c>
      <c r="I9" s="60">
        <v>102</v>
      </c>
      <c r="J9" s="60" t="s">
        <v>162</v>
      </c>
      <c r="K9" s="60" t="s">
        <v>163</v>
      </c>
      <c r="L9" s="59"/>
      <c r="M9" s="61">
        <v>45202</v>
      </c>
      <c r="N9" s="61">
        <v>45200</v>
      </c>
      <c r="O9" s="59" t="s">
        <v>160</v>
      </c>
      <c r="P9" s="59" t="s">
        <v>76</v>
      </c>
    </row>
    <row r="10" spans="1:16" ht="50" x14ac:dyDescent="0.25">
      <c r="A10" s="58" t="str">
        <f>HYPERLINK("#'x-" &amp; factor_list_table[[#This Row],[Series Number]] &amp; "'!A1", "x-" &amp; factor_list_table[[#This Row],[Series Number]])</f>
        <v>x-103</v>
      </c>
      <c r="B10" s="59" t="s">
        <v>31</v>
      </c>
      <c r="C10" s="60">
        <v>2015</v>
      </c>
      <c r="D10" s="59" t="s">
        <v>154</v>
      </c>
      <c r="E10" s="59" t="s">
        <v>164</v>
      </c>
      <c r="F10" s="59" t="s">
        <v>156</v>
      </c>
      <c r="G10" s="59" t="s">
        <v>157</v>
      </c>
      <c r="H10" s="60">
        <v>0</v>
      </c>
      <c r="I10" s="60">
        <v>103</v>
      </c>
      <c r="J10" s="60" t="s">
        <v>165</v>
      </c>
      <c r="K10" s="60" t="s">
        <v>166</v>
      </c>
      <c r="L10" s="59"/>
      <c r="M10" s="61">
        <v>45202</v>
      </c>
      <c r="N10" s="61">
        <v>45200</v>
      </c>
      <c r="O10" s="59" t="s">
        <v>160</v>
      </c>
      <c r="P10" s="59" t="s">
        <v>76</v>
      </c>
    </row>
    <row r="11" spans="1:16" ht="50" x14ac:dyDescent="0.25">
      <c r="A11" s="58" t="str">
        <f>HYPERLINK("#'x-" &amp; factor_list_table[[#This Row],[Series Number]] &amp; "'!A1", "x-" &amp; factor_list_table[[#This Row],[Series Number]])</f>
        <v>x-104</v>
      </c>
      <c r="B11" s="59" t="s">
        <v>31</v>
      </c>
      <c r="C11" s="60">
        <v>2015</v>
      </c>
      <c r="D11" s="59" t="s">
        <v>154</v>
      </c>
      <c r="E11" s="59" t="s">
        <v>167</v>
      </c>
      <c r="F11" s="59" t="s">
        <v>156</v>
      </c>
      <c r="G11" s="59" t="s">
        <v>157</v>
      </c>
      <c r="H11" s="60">
        <v>0</v>
      </c>
      <c r="I11" s="60">
        <v>104</v>
      </c>
      <c r="J11" s="60" t="s">
        <v>168</v>
      </c>
      <c r="K11" s="60" t="s">
        <v>169</v>
      </c>
      <c r="L11" s="59"/>
      <c r="M11" s="61">
        <v>45202</v>
      </c>
      <c r="N11" s="61">
        <v>45200</v>
      </c>
      <c r="O11" s="59" t="s">
        <v>160</v>
      </c>
      <c r="P11" s="59" t="s">
        <v>76</v>
      </c>
    </row>
    <row r="12" spans="1:16" ht="25" x14ac:dyDescent="0.25">
      <c r="A12" s="58" t="str">
        <f>HYPERLINK("#'x-" &amp; factor_list_table[[#This Row],[Series Number]] &amp; "'!A1", "x-" &amp; factor_list_table[[#This Row],[Series Number]])</f>
        <v>x-201</v>
      </c>
      <c r="B12" s="59" t="s">
        <v>31</v>
      </c>
      <c r="C12" s="60">
        <v>1995</v>
      </c>
      <c r="D12" s="59" t="s">
        <v>170</v>
      </c>
      <c r="E12" s="59" t="s">
        <v>171</v>
      </c>
      <c r="F12" s="59" t="s">
        <v>172</v>
      </c>
      <c r="G12" s="59" t="s">
        <v>157</v>
      </c>
      <c r="H12" s="60">
        <v>1</v>
      </c>
      <c r="I12" s="60">
        <v>201</v>
      </c>
      <c r="J12" s="60" t="s">
        <v>173</v>
      </c>
      <c r="K12" s="60" t="s">
        <v>174</v>
      </c>
      <c r="L12" s="59"/>
      <c r="M12" s="61">
        <v>46175</v>
      </c>
      <c r="N12" s="61">
        <v>46161</v>
      </c>
      <c r="O12" s="59" t="s">
        <v>160</v>
      </c>
      <c r="P12" s="59" t="s">
        <v>75</v>
      </c>
    </row>
    <row r="13" spans="1:16" ht="25" x14ac:dyDescent="0.25">
      <c r="A13" s="58" t="str">
        <f>HYPERLINK("#'x-" &amp; factor_list_table[[#This Row],[Series Number]] &amp; "'!A1", "x-" &amp; factor_list_table[[#This Row],[Series Number]])</f>
        <v>x-202</v>
      </c>
      <c r="B13" s="59" t="s">
        <v>31</v>
      </c>
      <c r="C13" s="60">
        <v>1995</v>
      </c>
      <c r="D13" s="59" t="s">
        <v>170</v>
      </c>
      <c r="E13" s="59" t="s">
        <v>175</v>
      </c>
      <c r="F13" s="59" t="s">
        <v>176</v>
      </c>
      <c r="G13" s="59" t="s">
        <v>157</v>
      </c>
      <c r="H13" s="60">
        <v>1</v>
      </c>
      <c r="I13" s="60">
        <v>202</v>
      </c>
      <c r="J13" s="60" t="s">
        <v>177</v>
      </c>
      <c r="K13" s="60" t="s">
        <v>178</v>
      </c>
      <c r="L13" s="59"/>
      <c r="M13" s="61">
        <v>46175</v>
      </c>
      <c r="N13" s="61">
        <v>46161</v>
      </c>
      <c r="O13" s="59" t="s">
        <v>160</v>
      </c>
      <c r="P13" s="59" t="s">
        <v>75</v>
      </c>
    </row>
    <row r="14" spans="1:16" ht="25" x14ac:dyDescent="0.25">
      <c r="A14" s="58" t="str">
        <f>HYPERLINK("#'x-" &amp; factor_list_table[[#This Row],[Series Number]] &amp; "'!A1", "x-" &amp; factor_list_table[[#This Row],[Series Number]])</f>
        <v>x-203</v>
      </c>
      <c r="B14" s="59" t="s">
        <v>31</v>
      </c>
      <c r="C14" s="60">
        <v>2008</v>
      </c>
      <c r="D14" s="59" t="s">
        <v>170</v>
      </c>
      <c r="E14" s="59" t="s">
        <v>179</v>
      </c>
      <c r="F14" s="59" t="s">
        <v>172</v>
      </c>
      <c r="G14" s="59" t="s">
        <v>157</v>
      </c>
      <c r="H14" s="60">
        <v>2</v>
      </c>
      <c r="I14" s="60">
        <v>203</v>
      </c>
      <c r="J14" s="60" t="s">
        <v>180</v>
      </c>
      <c r="K14" s="60" t="s">
        <v>181</v>
      </c>
      <c r="L14" s="59"/>
      <c r="M14" s="61">
        <v>46175</v>
      </c>
      <c r="N14" s="61">
        <v>46161</v>
      </c>
      <c r="O14" s="59" t="s">
        <v>160</v>
      </c>
      <c r="P14" s="59" t="s">
        <v>75</v>
      </c>
    </row>
    <row r="15" spans="1:16" ht="25" x14ac:dyDescent="0.25">
      <c r="A15" s="58" t="str">
        <f>HYPERLINK("#'x-" &amp; factor_list_table[[#This Row],[Series Number]] &amp; "'!A1", "x-" &amp; factor_list_table[[#This Row],[Series Number]])</f>
        <v>x-204</v>
      </c>
      <c r="B15" s="59" t="s">
        <v>31</v>
      </c>
      <c r="C15" s="60">
        <v>2008</v>
      </c>
      <c r="D15" s="59" t="s">
        <v>170</v>
      </c>
      <c r="E15" s="59" t="s">
        <v>182</v>
      </c>
      <c r="F15" s="59" t="s">
        <v>176</v>
      </c>
      <c r="G15" s="59" t="s">
        <v>157</v>
      </c>
      <c r="H15" s="60">
        <v>2</v>
      </c>
      <c r="I15" s="60">
        <v>204</v>
      </c>
      <c r="J15" s="60" t="s">
        <v>183</v>
      </c>
      <c r="K15" s="60" t="s">
        <v>184</v>
      </c>
      <c r="L15" s="59"/>
      <c r="M15" s="61">
        <v>46175</v>
      </c>
      <c r="N15" s="61">
        <v>46161</v>
      </c>
      <c r="O15" s="59" t="s">
        <v>160</v>
      </c>
      <c r="P15" s="59" t="s">
        <v>75</v>
      </c>
    </row>
    <row r="16" spans="1:16" ht="25" x14ac:dyDescent="0.25">
      <c r="A16" s="58" t="str">
        <f>HYPERLINK("#'x-" &amp; factor_list_table[[#This Row],[Series Number]] &amp; "'!A1", "x-" &amp; factor_list_table[[#This Row],[Series Number]])</f>
        <v>x-204</v>
      </c>
      <c r="B16" s="59" t="s">
        <v>31</v>
      </c>
      <c r="C16" s="60">
        <v>2008</v>
      </c>
      <c r="D16" s="59" t="s">
        <v>170</v>
      </c>
      <c r="E16" s="59" t="s">
        <v>186</v>
      </c>
      <c r="F16" s="59" t="s">
        <v>176</v>
      </c>
      <c r="G16" s="59" t="s">
        <v>157</v>
      </c>
      <c r="H16" s="60">
        <v>2</v>
      </c>
      <c r="I16" s="60">
        <v>204</v>
      </c>
      <c r="J16" s="60" t="s">
        <v>187</v>
      </c>
      <c r="K16" s="60" t="s">
        <v>184</v>
      </c>
      <c r="L16" s="59"/>
      <c r="M16" s="61">
        <v>46175</v>
      </c>
      <c r="N16" s="61">
        <v>46161</v>
      </c>
      <c r="O16" s="59" t="s">
        <v>160</v>
      </c>
      <c r="P16" s="59" t="s">
        <v>75</v>
      </c>
    </row>
    <row r="17" spans="1:16" ht="25" x14ac:dyDescent="0.25">
      <c r="A17" s="58" t="str">
        <f>HYPERLINK("#'x-" &amp; factor_list_table[[#This Row],[Series Number]] &amp; "'!A1", "x-" &amp; factor_list_table[[#This Row],[Series Number]])</f>
        <v>x-205</v>
      </c>
      <c r="B17" s="59" t="s">
        <v>31</v>
      </c>
      <c r="C17" s="60">
        <v>1995</v>
      </c>
      <c r="D17" s="59" t="s">
        <v>170</v>
      </c>
      <c r="E17" s="59" t="s">
        <v>188</v>
      </c>
      <c r="F17" s="59" t="s">
        <v>172</v>
      </c>
      <c r="G17" s="59" t="s">
        <v>157</v>
      </c>
      <c r="H17" s="60">
        <v>1</v>
      </c>
      <c r="I17" s="60">
        <v>205</v>
      </c>
      <c r="J17" s="60" t="s">
        <v>189</v>
      </c>
      <c r="K17" s="60" t="s">
        <v>190</v>
      </c>
      <c r="L17" s="59"/>
      <c r="M17" s="61">
        <v>46175</v>
      </c>
      <c r="N17" s="61">
        <v>46161</v>
      </c>
      <c r="O17" s="59" t="s">
        <v>160</v>
      </c>
      <c r="P17" s="59" t="s">
        <v>75</v>
      </c>
    </row>
    <row r="18" spans="1:16" ht="25" x14ac:dyDescent="0.25">
      <c r="A18" s="58" t="str">
        <f>HYPERLINK("#'x-" &amp; factor_list_table[[#This Row],[Series Number]] &amp; "'!A1", "x-" &amp; factor_list_table[[#This Row],[Series Number]])</f>
        <v>x-206</v>
      </c>
      <c r="B18" s="59" t="s">
        <v>31</v>
      </c>
      <c r="C18" s="60">
        <v>1995</v>
      </c>
      <c r="D18" s="59" t="s">
        <v>170</v>
      </c>
      <c r="E18" s="59" t="s">
        <v>191</v>
      </c>
      <c r="F18" s="59" t="s">
        <v>176</v>
      </c>
      <c r="G18" s="59" t="s">
        <v>157</v>
      </c>
      <c r="H18" s="60">
        <v>1</v>
      </c>
      <c r="I18" s="60">
        <v>206</v>
      </c>
      <c r="J18" s="60" t="s">
        <v>192</v>
      </c>
      <c r="K18" s="60" t="s">
        <v>193</v>
      </c>
      <c r="L18" s="59"/>
      <c r="M18" s="61">
        <v>46175</v>
      </c>
      <c r="N18" s="61">
        <v>46161</v>
      </c>
      <c r="O18" s="59" t="s">
        <v>160</v>
      </c>
      <c r="P18" s="59" t="s">
        <v>75</v>
      </c>
    </row>
    <row r="19" spans="1:16" ht="25" x14ac:dyDescent="0.25">
      <c r="A19" s="58" t="str">
        <f>HYPERLINK("#'x-" &amp; factor_list_table[[#This Row],[Series Number]] &amp; "'!A1", "x-" &amp; factor_list_table[[#This Row],[Series Number]])</f>
        <v>x-207</v>
      </c>
      <c r="B19" s="59" t="s">
        <v>31</v>
      </c>
      <c r="C19" s="60">
        <v>1995</v>
      </c>
      <c r="D19" s="59" t="s">
        <v>170</v>
      </c>
      <c r="E19" s="59" t="s">
        <v>194</v>
      </c>
      <c r="F19" s="59" t="s">
        <v>172</v>
      </c>
      <c r="G19" s="59" t="s">
        <v>157</v>
      </c>
      <c r="H19" s="60">
        <v>1</v>
      </c>
      <c r="I19" s="60">
        <v>207</v>
      </c>
      <c r="J19" s="60" t="s">
        <v>195</v>
      </c>
      <c r="K19" s="60" t="s">
        <v>196</v>
      </c>
      <c r="L19" s="59"/>
      <c r="M19" s="61">
        <v>46175</v>
      </c>
      <c r="N19" s="61">
        <v>46161</v>
      </c>
      <c r="O19" s="59" t="s">
        <v>160</v>
      </c>
      <c r="P19" s="59" t="s">
        <v>75</v>
      </c>
    </row>
    <row r="20" spans="1:16" ht="25" x14ac:dyDescent="0.25">
      <c r="A20" s="58" t="str">
        <f>HYPERLINK("#'x-" &amp; factor_list_table[[#This Row],[Series Number]] &amp; "'!A1", "x-" &amp; factor_list_table[[#This Row],[Series Number]])</f>
        <v>x-208</v>
      </c>
      <c r="B20" s="59" t="s">
        <v>31</v>
      </c>
      <c r="C20" s="60">
        <v>1995</v>
      </c>
      <c r="D20" s="59" t="s">
        <v>170</v>
      </c>
      <c r="E20" s="59" t="s">
        <v>197</v>
      </c>
      <c r="F20" s="59" t="s">
        <v>176</v>
      </c>
      <c r="G20" s="59" t="s">
        <v>157</v>
      </c>
      <c r="H20" s="60">
        <v>1</v>
      </c>
      <c r="I20" s="60">
        <v>208</v>
      </c>
      <c r="J20" s="60" t="s">
        <v>198</v>
      </c>
      <c r="K20" s="60" t="s">
        <v>199</v>
      </c>
      <c r="L20" s="59"/>
      <c r="M20" s="61">
        <v>46175</v>
      </c>
      <c r="N20" s="61">
        <v>46161</v>
      </c>
      <c r="O20" s="59" t="s">
        <v>160</v>
      </c>
      <c r="P20" s="59" t="s">
        <v>75</v>
      </c>
    </row>
    <row r="21" spans="1:16" ht="25" x14ac:dyDescent="0.25">
      <c r="A21" s="58" t="str">
        <f>HYPERLINK("#'x-" &amp; factor_list_table[[#This Row],[Series Number]] &amp; "'!A1", "x-" &amp; factor_list_table[[#This Row],[Series Number]])</f>
        <v>x-209</v>
      </c>
      <c r="B21" s="59" t="s">
        <v>31</v>
      </c>
      <c r="C21" s="60">
        <v>2015</v>
      </c>
      <c r="D21" s="59" t="s">
        <v>170</v>
      </c>
      <c r="E21" s="59" t="s">
        <v>200</v>
      </c>
      <c r="F21" s="59" t="s">
        <v>201</v>
      </c>
      <c r="G21" s="59" t="s">
        <v>202</v>
      </c>
      <c r="H21" s="60">
        <v>0</v>
      </c>
      <c r="I21" s="60">
        <v>209</v>
      </c>
      <c r="J21" s="60" t="s">
        <v>203</v>
      </c>
      <c r="K21" s="60" t="s">
        <v>174</v>
      </c>
      <c r="L21" s="59"/>
      <c r="M21" s="61">
        <v>46175</v>
      </c>
      <c r="N21" s="61">
        <v>46161</v>
      </c>
      <c r="O21" s="59" t="s">
        <v>160</v>
      </c>
      <c r="P21" s="59" t="s">
        <v>75</v>
      </c>
    </row>
    <row r="22" spans="1:16" ht="37.5" x14ac:dyDescent="0.25">
      <c r="A22" s="58" t="str">
        <f>HYPERLINK("#'x-" &amp; factor_list_table[[#This Row],[Series Number]] &amp; "'!A1", "x-" &amp; factor_list_table[[#This Row],[Series Number]])</f>
        <v>x-214</v>
      </c>
      <c r="B22" s="59" t="s">
        <v>31</v>
      </c>
      <c r="C22" s="60" t="s">
        <v>185</v>
      </c>
      <c r="D22" s="59" t="s">
        <v>220</v>
      </c>
      <c r="E22" s="59" t="s">
        <v>205</v>
      </c>
      <c r="F22" s="59" t="s">
        <v>172</v>
      </c>
      <c r="G22" s="59" t="s">
        <v>206</v>
      </c>
      <c r="H22" s="60">
        <v>2</v>
      </c>
      <c r="I22" s="60">
        <v>214</v>
      </c>
      <c r="J22" s="60" t="s">
        <v>207</v>
      </c>
      <c r="K22" s="60" t="s">
        <v>208</v>
      </c>
      <c r="L22" s="59"/>
      <c r="M22" s="61">
        <v>45138</v>
      </c>
      <c r="N22" s="61">
        <v>45014</v>
      </c>
      <c r="O22" s="59" t="s">
        <v>160</v>
      </c>
      <c r="P22" s="59" t="s">
        <v>76</v>
      </c>
    </row>
    <row r="23" spans="1:16" ht="37.5" x14ac:dyDescent="0.25">
      <c r="A23" s="58" t="str">
        <f>HYPERLINK("#'x-" &amp; factor_list_table[[#This Row],[Series Number]] &amp; "'!A1", "x-" &amp; factor_list_table[[#This Row],[Series Number]])</f>
        <v>x-215</v>
      </c>
      <c r="B23" s="59" t="s">
        <v>31</v>
      </c>
      <c r="C23" s="60" t="s">
        <v>185</v>
      </c>
      <c r="D23" s="59" t="s">
        <v>220</v>
      </c>
      <c r="E23" s="59" t="s">
        <v>209</v>
      </c>
      <c r="F23" s="59" t="s">
        <v>176</v>
      </c>
      <c r="G23" s="59" t="s">
        <v>206</v>
      </c>
      <c r="H23" s="60">
        <v>2</v>
      </c>
      <c r="I23" s="60">
        <v>215</v>
      </c>
      <c r="J23" s="60" t="s">
        <v>210</v>
      </c>
      <c r="K23" s="60" t="s">
        <v>211</v>
      </c>
      <c r="L23" s="59"/>
      <c r="M23" s="61">
        <v>45138</v>
      </c>
      <c r="N23" s="61">
        <v>45014</v>
      </c>
      <c r="O23" s="59" t="s">
        <v>160</v>
      </c>
      <c r="P23" s="59" t="s">
        <v>76</v>
      </c>
    </row>
    <row r="24" spans="1:16" ht="37.5" x14ac:dyDescent="0.25">
      <c r="A24" s="58" t="str">
        <f>HYPERLINK("#'x-" &amp; factor_list_table[[#This Row],[Series Number]] &amp; "'!A1", "x-" &amp; factor_list_table[[#This Row],[Series Number]])</f>
        <v>x-216</v>
      </c>
      <c r="B24" s="59" t="s">
        <v>31</v>
      </c>
      <c r="C24" s="60" t="s">
        <v>185</v>
      </c>
      <c r="D24" s="59" t="s">
        <v>220</v>
      </c>
      <c r="E24" s="59" t="s">
        <v>212</v>
      </c>
      <c r="F24" s="59" t="s">
        <v>176</v>
      </c>
      <c r="G24" s="59" t="s">
        <v>206</v>
      </c>
      <c r="H24" s="60">
        <v>2</v>
      </c>
      <c r="I24" s="60">
        <v>216</v>
      </c>
      <c r="J24" s="60" t="s">
        <v>213</v>
      </c>
      <c r="K24" s="60" t="s">
        <v>214</v>
      </c>
      <c r="L24" s="59"/>
      <c r="M24" s="61">
        <v>45138</v>
      </c>
      <c r="N24" s="61">
        <v>45014</v>
      </c>
      <c r="O24" s="59" t="s">
        <v>160</v>
      </c>
      <c r="P24" s="59" t="s">
        <v>76</v>
      </c>
    </row>
    <row r="25" spans="1:16" ht="87.5" x14ac:dyDescent="0.25">
      <c r="A25" s="58" t="str">
        <f>HYPERLINK("#'x-" &amp; factor_list_table[[#This Row],[Series Number]] &amp; "'!A1", "x-" &amp; factor_list_table[[#This Row],[Series Number]])</f>
        <v>x-217</v>
      </c>
      <c r="B25" s="59" t="s">
        <v>31</v>
      </c>
      <c r="C25" s="60">
        <v>2015</v>
      </c>
      <c r="D25" s="59" t="s">
        <v>220</v>
      </c>
      <c r="E25" s="59" t="s">
        <v>215</v>
      </c>
      <c r="F25" s="59" t="s">
        <v>201</v>
      </c>
      <c r="G25" s="59" t="s">
        <v>216</v>
      </c>
      <c r="H25" s="60">
        <v>0</v>
      </c>
      <c r="I25" s="60">
        <v>217</v>
      </c>
      <c r="J25" s="60" t="s">
        <v>217</v>
      </c>
      <c r="K25" s="60" t="s">
        <v>218</v>
      </c>
      <c r="L25" s="59"/>
      <c r="M25" s="61" t="s">
        <v>219</v>
      </c>
      <c r="N25" s="61">
        <v>45014</v>
      </c>
      <c r="O25" s="59" t="s">
        <v>160</v>
      </c>
      <c r="P25" s="59" t="s">
        <v>76</v>
      </c>
    </row>
    <row r="26" spans="1:16" ht="25" x14ac:dyDescent="0.25">
      <c r="A26" s="58" t="str">
        <f>HYPERLINK("#'x-" &amp; factor_list_table[[#This Row],[Series Number]] &amp; "'!A1", "x-" &amp; factor_list_table[[#This Row],[Series Number]])</f>
        <v>x-218</v>
      </c>
      <c r="B26" s="59" t="s">
        <v>31</v>
      </c>
      <c r="C26" s="60">
        <v>2015</v>
      </c>
      <c r="D26" s="59" t="s">
        <v>220</v>
      </c>
      <c r="E26" s="59" t="s">
        <v>221</v>
      </c>
      <c r="F26" s="59" t="s">
        <v>201</v>
      </c>
      <c r="G26" s="59" t="s">
        <v>206</v>
      </c>
      <c r="H26" s="60">
        <v>0</v>
      </c>
      <c r="I26" s="60">
        <v>218</v>
      </c>
      <c r="J26" s="60" t="s">
        <v>222</v>
      </c>
      <c r="K26" s="60" t="s">
        <v>223</v>
      </c>
      <c r="L26" s="59"/>
      <c r="M26" s="61">
        <v>45107</v>
      </c>
      <c r="N26" s="61">
        <v>45015</v>
      </c>
      <c r="O26" s="59" t="s">
        <v>160</v>
      </c>
      <c r="P26" s="59" t="s">
        <v>76</v>
      </c>
    </row>
    <row r="27" spans="1:16" ht="25" x14ac:dyDescent="0.25">
      <c r="A27" s="58" t="str">
        <f>HYPERLINK("#'x-" &amp; factor_list_table[[#This Row],[Series Number]] &amp; "'!A1", "x-" &amp; factor_list_table[[#This Row],[Series Number]])</f>
        <v>x-219</v>
      </c>
      <c r="B27" s="59" t="s">
        <v>31</v>
      </c>
      <c r="C27" s="60" t="s">
        <v>227</v>
      </c>
      <c r="D27" s="59" t="s">
        <v>220</v>
      </c>
      <c r="E27" s="59" t="s">
        <v>225</v>
      </c>
      <c r="F27" s="59" t="s">
        <v>201</v>
      </c>
      <c r="G27" s="59" t="s">
        <v>206</v>
      </c>
      <c r="H27" s="60">
        <v>0</v>
      </c>
      <c r="I27" s="60">
        <v>219</v>
      </c>
      <c r="J27" s="60">
        <v>219</v>
      </c>
      <c r="K27" s="60" t="s">
        <v>226</v>
      </c>
      <c r="L27" s="59"/>
      <c r="M27" s="61">
        <v>45107</v>
      </c>
      <c r="N27" s="61">
        <v>45015</v>
      </c>
      <c r="O27" s="59" t="s">
        <v>160</v>
      </c>
      <c r="P27" s="59" t="s">
        <v>76</v>
      </c>
    </row>
    <row r="28" spans="1:16" ht="25" x14ac:dyDescent="0.25">
      <c r="A28" s="58" t="str">
        <f>HYPERLINK("#'x-" &amp; factor_list_table[[#This Row],[Series Number]] &amp; "'!A1", "x-" &amp; factor_list_table[[#This Row],[Series Number]])</f>
        <v>x-301</v>
      </c>
      <c r="B28" s="59" t="s">
        <v>31</v>
      </c>
      <c r="C28" s="60" t="s">
        <v>227</v>
      </c>
      <c r="D28" s="59" t="s">
        <v>228</v>
      </c>
      <c r="E28" s="59" t="s">
        <v>229</v>
      </c>
      <c r="F28" s="59" t="s">
        <v>230</v>
      </c>
      <c r="G28" s="59" t="s">
        <v>231</v>
      </c>
      <c r="H28" s="60">
        <v>1</v>
      </c>
      <c r="I28" s="60">
        <v>301</v>
      </c>
      <c r="J28" s="60" t="s">
        <v>232</v>
      </c>
      <c r="K28" s="60" t="s">
        <v>233</v>
      </c>
      <c r="L28" s="59"/>
      <c r="M28" s="61">
        <v>46175</v>
      </c>
      <c r="N28" s="61">
        <v>46161</v>
      </c>
      <c r="O28" s="59" t="s">
        <v>160</v>
      </c>
      <c r="P28" s="59" t="s">
        <v>75</v>
      </c>
    </row>
    <row r="29" spans="1:16" ht="25" x14ac:dyDescent="0.25">
      <c r="A29" s="58" t="str">
        <f>HYPERLINK("#'x-" &amp; factor_list_table[[#This Row],[Series Number]] &amp; "'!A1", "x-" &amp; factor_list_table[[#This Row],[Series Number]])</f>
        <v>x-302</v>
      </c>
      <c r="B29" s="59" t="s">
        <v>31</v>
      </c>
      <c r="C29" s="60" t="s">
        <v>227</v>
      </c>
      <c r="D29" s="59" t="s">
        <v>228</v>
      </c>
      <c r="E29" s="59" t="s">
        <v>234</v>
      </c>
      <c r="F29" s="59" t="s">
        <v>230</v>
      </c>
      <c r="G29" s="59" t="s">
        <v>231</v>
      </c>
      <c r="H29" s="60">
        <v>1</v>
      </c>
      <c r="I29" s="60">
        <v>302</v>
      </c>
      <c r="J29" s="60" t="s">
        <v>235</v>
      </c>
      <c r="K29" s="60" t="s">
        <v>236</v>
      </c>
      <c r="L29" s="59"/>
      <c r="M29" s="61">
        <v>46175</v>
      </c>
      <c r="N29" s="61">
        <v>46161</v>
      </c>
      <c r="O29" s="59" t="s">
        <v>160</v>
      </c>
      <c r="P29" s="59" t="s">
        <v>75</v>
      </c>
    </row>
    <row r="30" spans="1:16" ht="37.5" x14ac:dyDescent="0.25">
      <c r="A30" s="58" t="str">
        <f>HYPERLINK("#'x-" &amp; factor_list_table[[#This Row],[Series Number]] &amp; "'!A1", "x-" &amp; factor_list_table[[#This Row],[Series Number]])</f>
        <v>x-303</v>
      </c>
      <c r="B30" s="59" t="s">
        <v>31</v>
      </c>
      <c r="C30" s="60" t="s">
        <v>227</v>
      </c>
      <c r="D30" s="59" t="s">
        <v>228</v>
      </c>
      <c r="E30" s="59" t="s">
        <v>237</v>
      </c>
      <c r="F30" s="59" t="s">
        <v>201</v>
      </c>
      <c r="G30" s="59" t="s">
        <v>206</v>
      </c>
      <c r="H30" s="60">
        <v>1</v>
      </c>
      <c r="I30" s="60">
        <v>303</v>
      </c>
      <c r="J30" s="60" t="s">
        <v>238</v>
      </c>
      <c r="K30" s="60" t="s">
        <v>239</v>
      </c>
      <c r="L30" s="59"/>
      <c r="M30" s="61">
        <v>46175</v>
      </c>
      <c r="N30" s="61">
        <v>46161</v>
      </c>
      <c r="O30" s="59" t="s">
        <v>160</v>
      </c>
      <c r="P30" s="59" t="s">
        <v>75</v>
      </c>
    </row>
    <row r="31" spans="1:16" ht="25" x14ac:dyDescent="0.25">
      <c r="A31" s="58" t="str">
        <f>HYPERLINK("#'x-" &amp; factor_list_table[[#This Row],[Series Number]] &amp; "'!A1", "x-" &amp; factor_list_table[[#This Row],[Series Number]])</f>
        <v>x-304</v>
      </c>
      <c r="B31" s="59" t="s">
        <v>31</v>
      </c>
      <c r="C31" s="60">
        <v>2015</v>
      </c>
      <c r="D31" s="59" t="s">
        <v>228</v>
      </c>
      <c r="E31" s="59" t="s">
        <v>229</v>
      </c>
      <c r="F31" s="59" t="s">
        <v>230</v>
      </c>
      <c r="G31" s="59" t="s">
        <v>231</v>
      </c>
      <c r="H31" s="60">
        <v>0</v>
      </c>
      <c r="I31" s="60">
        <v>304</v>
      </c>
      <c r="J31" s="60" t="s">
        <v>240</v>
      </c>
      <c r="K31" s="60" t="s">
        <v>233</v>
      </c>
      <c r="L31" s="59"/>
      <c r="M31" s="61">
        <v>46175</v>
      </c>
      <c r="N31" s="61">
        <v>46161</v>
      </c>
      <c r="O31" s="59" t="s">
        <v>160</v>
      </c>
      <c r="P31" s="59" t="s">
        <v>75</v>
      </c>
    </row>
    <row r="32" spans="1:16" ht="25" x14ac:dyDescent="0.25">
      <c r="A32" s="58" t="str">
        <f>HYPERLINK("#'x-" &amp; factor_list_table[[#This Row],[Series Number]] &amp; "'!A1", "x-" &amp; factor_list_table[[#This Row],[Series Number]])</f>
        <v>x-305</v>
      </c>
      <c r="B32" s="59" t="s">
        <v>31</v>
      </c>
      <c r="C32" s="60">
        <v>2015</v>
      </c>
      <c r="D32" s="59" t="s">
        <v>228</v>
      </c>
      <c r="E32" s="59" t="s">
        <v>234</v>
      </c>
      <c r="F32" s="59" t="s">
        <v>230</v>
      </c>
      <c r="G32" s="59" t="s">
        <v>231</v>
      </c>
      <c r="H32" s="60">
        <v>0</v>
      </c>
      <c r="I32" s="60">
        <v>305</v>
      </c>
      <c r="J32" s="60" t="s">
        <v>241</v>
      </c>
      <c r="K32" s="60" t="s">
        <v>236</v>
      </c>
      <c r="L32" s="59"/>
      <c r="M32" s="61">
        <v>46175</v>
      </c>
      <c r="N32" s="61">
        <v>46161</v>
      </c>
      <c r="O32" s="59" t="s">
        <v>160</v>
      </c>
      <c r="P32" s="59" t="s">
        <v>75</v>
      </c>
    </row>
    <row r="33" spans="1:16" ht="25" x14ac:dyDescent="0.25">
      <c r="A33" s="58" t="str">
        <f>HYPERLINK("#'x-" &amp; factor_list_table[[#This Row],[Series Number]] &amp; "'!A1", "x-" &amp; factor_list_table[[#This Row],[Series Number]])</f>
        <v>x-306</v>
      </c>
      <c r="B33" s="59" t="s">
        <v>31</v>
      </c>
      <c r="C33" s="60" t="s">
        <v>227</v>
      </c>
      <c r="D33" s="59" t="s">
        <v>242</v>
      </c>
      <c r="E33" s="59" t="s">
        <v>243</v>
      </c>
      <c r="F33" s="59" t="s">
        <v>201</v>
      </c>
      <c r="G33" s="59" t="s">
        <v>244</v>
      </c>
      <c r="H33" s="60">
        <v>1</v>
      </c>
      <c r="I33" s="60">
        <v>306</v>
      </c>
      <c r="J33" s="60" t="s">
        <v>245</v>
      </c>
      <c r="K33" s="60" t="s">
        <v>246</v>
      </c>
      <c r="L33" s="59"/>
      <c r="M33" s="61">
        <v>46175</v>
      </c>
      <c r="N33" s="61">
        <v>46161</v>
      </c>
      <c r="O33" s="59" t="s">
        <v>160</v>
      </c>
      <c r="P33" s="59" t="s">
        <v>75</v>
      </c>
    </row>
    <row r="34" spans="1:16" ht="25" x14ac:dyDescent="0.25">
      <c r="A34" s="58" t="str">
        <f>HYPERLINK("#'x-" &amp; factor_list_table[[#This Row],[Series Number]] &amp; "'!A1", "x-" &amp; factor_list_table[[#This Row],[Series Number]])</f>
        <v>x-307</v>
      </c>
      <c r="B34" s="59" t="s">
        <v>31</v>
      </c>
      <c r="C34" s="60">
        <v>2015</v>
      </c>
      <c r="D34" s="59" t="s">
        <v>242</v>
      </c>
      <c r="E34" s="59" t="s">
        <v>247</v>
      </c>
      <c r="F34" s="59" t="s">
        <v>201</v>
      </c>
      <c r="G34" s="59" t="s">
        <v>244</v>
      </c>
      <c r="H34" s="60">
        <v>0</v>
      </c>
      <c r="I34" s="60">
        <v>307</v>
      </c>
      <c r="J34" s="60" t="s">
        <v>248</v>
      </c>
      <c r="K34" s="60" t="s">
        <v>246</v>
      </c>
      <c r="L34" s="59"/>
      <c r="M34" s="61">
        <v>46175</v>
      </c>
      <c r="N34" s="61">
        <v>46161</v>
      </c>
      <c r="O34" s="59" t="s">
        <v>160</v>
      </c>
      <c r="P34" s="59" t="s">
        <v>75</v>
      </c>
    </row>
    <row r="35" spans="1:16" ht="25" x14ac:dyDescent="0.25">
      <c r="A35" s="58" t="str">
        <f>HYPERLINK("#'x-" &amp; factor_list_table[[#This Row],[Series Number]] &amp; "'!A1", "x-" &amp; factor_list_table[[#This Row],[Series Number]])</f>
        <v>x-308</v>
      </c>
      <c r="B35" s="59" t="s">
        <v>31</v>
      </c>
      <c r="C35" s="60">
        <v>1995</v>
      </c>
      <c r="D35" s="59" t="s">
        <v>228</v>
      </c>
      <c r="E35" s="59" t="s">
        <v>229</v>
      </c>
      <c r="F35" s="59" t="s">
        <v>201</v>
      </c>
      <c r="G35" s="59" t="s">
        <v>231</v>
      </c>
      <c r="H35" s="60">
        <v>1</v>
      </c>
      <c r="I35" s="60">
        <v>308</v>
      </c>
      <c r="J35" s="60" t="s">
        <v>249</v>
      </c>
      <c r="K35" s="60" t="s">
        <v>250</v>
      </c>
      <c r="L35" s="59"/>
      <c r="M35" s="61">
        <v>46175</v>
      </c>
      <c r="N35" s="61">
        <v>46161</v>
      </c>
      <c r="O35" s="59" t="s">
        <v>160</v>
      </c>
      <c r="P35" s="59" t="s">
        <v>75</v>
      </c>
    </row>
    <row r="36" spans="1:16" ht="25" x14ac:dyDescent="0.25">
      <c r="A36" s="58" t="str">
        <f>HYPERLINK("#'x-" &amp; factor_list_table[[#This Row],[Series Number]] &amp; "'!A1", "x-" &amp; factor_list_table[[#This Row],[Series Number]])</f>
        <v>x-401</v>
      </c>
      <c r="B36" s="59" t="s">
        <v>31</v>
      </c>
      <c r="C36" s="60">
        <v>1995</v>
      </c>
      <c r="D36" s="59" t="s">
        <v>251</v>
      </c>
      <c r="E36" s="59" t="s">
        <v>252</v>
      </c>
      <c r="F36" s="59" t="s">
        <v>201</v>
      </c>
      <c r="G36" s="59" t="s">
        <v>253</v>
      </c>
      <c r="H36" s="60">
        <v>1</v>
      </c>
      <c r="I36" s="60">
        <v>401</v>
      </c>
      <c r="J36" s="60" t="s">
        <v>254</v>
      </c>
      <c r="K36" s="60" t="s">
        <v>255</v>
      </c>
      <c r="L36" s="59"/>
      <c r="M36" s="61">
        <v>45107</v>
      </c>
      <c r="N36" s="61">
        <v>45110</v>
      </c>
      <c r="O36" s="59" t="s">
        <v>160</v>
      </c>
      <c r="P36" s="59" t="s">
        <v>76</v>
      </c>
    </row>
    <row r="37" spans="1:16" ht="25" x14ac:dyDescent="0.25">
      <c r="A37" s="58" t="str">
        <f>HYPERLINK("#'x-" &amp; factor_list_table[[#This Row],[Series Number]] &amp; "'!A1", "x-" &amp; factor_list_table[[#This Row],[Series Number]])</f>
        <v>x-402</v>
      </c>
      <c r="B37" s="59" t="s">
        <v>31</v>
      </c>
      <c r="C37" s="60" t="s">
        <v>227</v>
      </c>
      <c r="D37" s="59" t="s">
        <v>251</v>
      </c>
      <c r="E37" s="59" t="s">
        <v>256</v>
      </c>
      <c r="F37" s="59" t="s">
        <v>201</v>
      </c>
      <c r="G37" s="59" t="s">
        <v>253</v>
      </c>
      <c r="H37" s="60">
        <v>1</v>
      </c>
      <c r="I37" s="60">
        <v>402</v>
      </c>
      <c r="J37" s="60" t="s">
        <v>257</v>
      </c>
      <c r="K37" s="60" t="s">
        <v>258</v>
      </c>
      <c r="L37" s="59"/>
      <c r="M37" s="61">
        <v>45107</v>
      </c>
      <c r="N37" s="61">
        <v>45110</v>
      </c>
      <c r="O37" s="59" t="s">
        <v>160</v>
      </c>
      <c r="P37" s="59" t="s">
        <v>76</v>
      </c>
    </row>
    <row r="38" spans="1:16" ht="37.5" x14ac:dyDescent="0.25">
      <c r="A38" s="58" t="str">
        <f>HYPERLINK("#'x-" &amp; factor_list_table[[#This Row],[Series Number]] &amp; "'!A1", "x-" &amp; factor_list_table[[#This Row],[Series Number]])</f>
        <v>x-403</v>
      </c>
      <c r="B38" s="59" t="s">
        <v>31</v>
      </c>
      <c r="C38" s="60">
        <v>1995</v>
      </c>
      <c r="D38" s="59" t="s">
        <v>251</v>
      </c>
      <c r="E38" s="59" t="s">
        <v>259</v>
      </c>
      <c r="F38" s="59" t="s">
        <v>201</v>
      </c>
      <c r="G38" s="59" t="s">
        <v>253</v>
      </c>
      <c r="H38" s="60">
        <v>1</v>
      </c>
      <c r="I38" s="60">
        <v>403</v>
      </c>
      <c r="J38" s="60" t="s">
        <v>260</v>
      </c>
      <c r="K38" s="60" t="s">
        <v>261</v>
      </c>
      <c r="L38" s="59"/>
      <c r="M38" s="61">
        <v>45107</v>
      </c>
      <c r="N38" s="61">
        <v>45110</v>
      </c>
      <c r="O38" s="59" t="s">
        <v>160</v>
      </c>
      <c r="P38" s="59" t="s">
        <v>76</v>
      </c>
    </row>
    <row r="39" spans="1:16" ht="37.5" x14ac:dyDescent="0.25">
      <c r="A39" s="58" t="str">
        <f>HYPERLINK("#'x-" &amp; factor_list_table[[#This Row],[Series Number]] &amp; "'!A1", "x-" &amp; factor_list_table[[#This Row],[Series Number]])</f>
        <v>x-403</v>
      </c>
      <c r="B39" s="59" t="s">
        <v>31</v>
      </c>
      <c r="C39" s="60">
        <v>1995</v>
      </c>
      <c r="D39" s="59" t="s">
        <v>251</v>
      </c>
      <c r="E39" s="59" t="s">
        <v>262</v>
      </c>
      <c r="F39" s="59" t="s">
        <v>201</v>
      </c>
      <c r="G39" s="59" t="s">
        <v>263</v>
      </c>
      <c r="H39" s="60">
        <v>1</v>
      </c>
      <c r="I39" s="60">
        <v>403</v>
      </c>
      <c r="J39" s="60" t="s">
        <v>264</v>
      </c>
      <c r="K39" s="60" t="s">
        <v>265</v>
      </c>
      <c r="L39" s="59"/>
      <c r="M39" s="61">
        <v>45107</v>
      </c>
      <c r="N39" s="61">
        <v>45110</v>
      </c>
      <c r="O39" s="59" t="s">
        <v>160</v>
      </c>
      <c r="P39" s="59" t="s">
        <v>76</v>
      </c>
    </row>
    <row r="40" spans="1:16" ht="37.5" x14ac:dyDescent="0.25">
      <c r="A40" s="58" t="str">
        <f>HYPERLINK("#'x-" &amp; factor_list_table[[#This Row],[Series Number]] &amp; "'!A1", "x-" &amp; factor_list_table[[#This Row],[Series Number]])</f>
        <v>x-404</v>
      </c>
      <c r="B40" s="59" t="s">
        <v>31</v>
      </c>
      <c r="C40" s="60">
        <v>1995</v>
      </c>
      <c r="D40" s="59" t="s">
        <v>251</v>
      </c>
      <c r="E40" s="59" t="s">
        <v>266</v>
      </c>
      <c r="F40" s="59" t="s">
        <v>201</v>
      </c>
      <c r="G40" s="59" t="s">
        <v>253</v>
      </c>
      <c r="H40" s="60">
        <v>1</v>
      </c>
      <c r="I40" s="60">
        <v>404</v>
      </c>
      <c r="J40" s="60" t="s">
        <v>267</v>
      </c>
      <c r="K40" s="60" t="s">
        <v>268</v>
      </c>
      <c r="L40" s="59"/>
      <c r="M40" s="61">
        <v>45107</v>
      </c>
      <c r="N40" s="61">
        <v>45110</v>
      </c>
      <c r="O40" s="59" t="s">
        <v>160</v>
      </c>
      <c r="P40" s="59" t="s">
        <v>76</v>
      </c>
    </row>
    <row r="41" spans="1:16" ht="37.5" x14ac:dyDescent="0.25">
      <c r="A41" s="58" t="str">
        <f>HYPERLINK("#'x-" &amp; factor_list_table[[#This Row],[Series Number]] &amp; "'!A1", "x-" &amp; factor_list_table[[#This Row],[Series Number]])</f>
        <v>x-404</v>
      </c>
      <c r="B41" s="59" t="s">
        <v>31</v>
      </c>
      <c r="C41" s="60">
        <v>1995</v>
      </c>
      <c r="D41" s="59" t="s">
        <v>251</v>
      </c>
      <c r="E41" s="59" t="s">
        <v>269</v>
      </c>
      <c r="F41" s="59" t="s">
        <v>201</v>
      </c>
      <c r="G41" s="59" t="s">
        <v>263</v>
      </c>
      <c r="H41" s="60">
        <v>1</v>
      </c>
      <c r="I41" s="60">
        <v>404</v>
      </c>
      <c r="J41" s="60" t="s">
        <v>270</v>
      </c>
      <c r="K41" s="60" t="s">
        <v>271</v>
      </c>
      <c r="L41" s="59"/>
      <c r="M41" s="61">
        <v>45107</v>
      </c>
      <c r="N41" s="61">
        <v>45110</v>
      </c>
      <c r="O41" s="59" t="s">
        <v>160</v>
      </c>
      <c r="P41" s="59" t="s">
        <v>272</v>
      </c>
    </row>
    <row r="42" spans="1:16" ht="37.5" x14ac:dyDescent="0.25">
      <c r="A42" s="58" t="str">
        <f>HYPERLINK("#'x-" &amp; factor_list_table[[#This Row],[Series Number]] &amp; "'!A1", "x-" &amp; factor_list_table[[#This Row],[Series Number]])</f>
        <v>x-405</v>
      </c>
      <c r="B42" s="59" t="s">
        <v>31</v>
      </c>
      <c r="C42" s="60">
        <v>1995</v>
      </c>
      <c r="D42" s="59" t="s">
        <v>251</v>
      </c>
      <c r="E42" s="59" t="s">
        <v>273</v>
      </c>
      <c r="F42" s="59" t="s">
        <v>201</v>
      </c>
      <c r="G42" s="59" t="s">
        <v>253</v>
      </c>
      <c r="H42" s="60">
        <v>1</v>
      </c>
      <c r="I42" s="60">
        <v>405</v>
      </c>
      <c r="J42" s="60" t="s">
        <v>274</v>
      </c>
      <c r="K42" s="60" t="s">
        <v>275</v>
      </c>
      <c r="L42" s="59"/>
      <c r="M42" s="61">
        <v>45107</v>
      </c>
      <c r="N42" s="61">
        <v>45110</v>
      </c>
      <c r="O42" s="59" t="s">
        <v>160</v>
      </c>
      <c r="P42" s="59" t="s">
        <v>76</v>
      </c>
    </row>
    <row r="43" spans="1:16" ht="37.5" x14ac:dyDescent="0.25">
      <c r="A43" s="58" t="str">
        <f>HYPERLINK("#'x-" &amp; factor_list_table[[#This Row],[Series Number]] &amp; "'!A1", "x-" &amp; factor_list_table[[#This Row],[Series Number]])</f>
        <v>x-406</v>
      </c>
      <c r="B43" s="59" t="s">
        <v>31</v>
      </c>
      <c r="C43" s="60" t="s">
        <v>227</v>
      </c>
      <c r="D43" s="59" t="s">
        <v>251</v>
      </c>
      <c r="E43" s="59" t="s">
        <v>276</v>
      </c>
      <c r="F43" s="59" t="s">
        <v>201</v>
      </c>
      <c r="G43" s="59" t="s">
        <v>253</v>
      </c>
      <c r="H43" s="60">
        <v>1</v>
      </c>
      <c r="I43" s="60">
        <v>406</v>
      </c>
      <c r="J43" s="60" t="s">
        <v>277</v>
      </c>
      <c r="K43" s="60" t="s">
        <v>278</v>
      </c>
      <c r="L43" s="59"/>
      <c r="M43" s="61">
        <v>45107</v>
      </c>
      <c r="N43" s="61">
        <v>45110</v>
      </c>
      <c r="O43" s="59" t="s">
        <v>160</v>
      </c>
      <c r="P43" s="59" t="s">
        <v>76</v>
      </c>
    </row>
    <row r="44" spans="1:16" ht="25" x14ac:dyDescent="0.25">
      <c r="A44" s="58" t="str">
        <f>HYPERLINK("#'x-" &amp; factor_list_table[[#This Row],[Series Number]] &amp; "'!A1", "x-" &amp; factor_list_table[[#This Row],[Series Number]])</f>
        <v>x-407</v>
      </c>
      <c r="B44" s="59" t="s">
        <v>31</v>
      </c>
      <c r="C44" s="60">
        <v>1995</v>
      </c>
      <c r="D44" s="59" t="s">
        <v>251</v>
      </c>
      <c r="E44" s="59" t="s">
        <v>279</v>
      </c>
      <c r="F44" s="59" t="s">
        <v>201</v>
      </c>
      <c r="G44" s="59" t="s">
        <v>253</v>
      </c>
      <c r="H44" s="60">
        <v>1</v>
      </c>
      <c r="I44" s="60">
        <v>407</v>
      </c>
      <c r="J44" s="60" t="s">
        <v>280</v>
      </c>
      <c r="K44" s="60" t="s">
        <v>281</v>
      </c>
      <c r="L44" s="59"/>
      <c r="M44" s="61">
        <v>45107</v>
      </c>
      <c r="N44" s="61">
        <v>45110</v>
      </c>
      <c r="O44" s="59" t="s">
        <v>160</v>
      </c>
      <c r="P44" s="59" t="s">
        <v>76</v>
      </c>
    </row>
    <row r="45" spans="1:16" ht="37.5" x14ac:dyDescent="0.25">
      <c r="A45" s="58" t="str">
        <f>HYPERLINK("#'x-" &amp; factor_list_table[[#This Row],[Series Number]] &amp; "'!A1", "x-" &amp; factor_list_table[[#This Row],[Series Number]])</f>
        <v>x-408</v>
      </c>
      <c r="B45" s="59" t="s">
        <v>31</v>
      </c>
      <c r="C45" s="60">
        <v>1995</v>
      </c>
      <c r="D45" s="59" t="s">
        <v>251</v>
      </c>
      <c r="E45" s="59" t="s">
        <v>282</v>
      </c>
      <c r="F45" s="59" t="s">
        <v>201</v>
      </c>
      <c r="G45" s="59" t="s">
        <v>253</v>
      </c>
      <c r="H45" s="60">
        <v>1</v>
      </c>
      <c r="I45" s="60">
        <v>408</v>
      </c>
      <c r="J45" s="60" t="s">
        <v>283</v>
      </c>
      <c r="K45" s="60" t="s">
        <v>284</v>
      </c>
      <c r="L45" s="59"/>
      <c r="M45" s="61">
        <v>45107</v>
      </c>
      <c r="N45" s="61">
        <v>45110</v>
      </c>
      <c r="O45" s="59" t="s">
        <v>160</v>
      </c>
      <c r="P45" s="59" t="s">
        <v>76</v>
      </c>
    </row>
    <row r="46" spans="1:16" ht="37.5" x14ac:dyDescent="0.25">
      <c r="A46" s="58" t="str">
        <f>HYPERLINK("#'x-" &amp; factor_list_table[[#This Row],[Series Number]] &amp; "'!A1", "x-" &amp; factor_list_table[[#This Row],[Series Number]])</f>
        <v>x-409</v>
      </c>
      <c r="B46" s="59" t="s">
        <v>31</v>
      </c>
      <c r="C46" s="60">
        <v>1995</v>
      </c>
      <c r="D46" s="59" t="s">
        <v>251</v>
      </c>
      <c r="E46" s="59" t="s">
        <v>285</v>
      </c>
      <c r="F46" s="59" t="s">
        <v>201</v>
      </c>
      <c r="G46" s="59" t="s">
        <v>253</v>
      </c>
      <c r="H46" s="60">
        <v>1</v>
      </c>
      <c r="I46" s="60">
        <v>409</v>
      </c>
      <c r="J46" s="60" t="s">
        <v>286</v>
      </c>
      <c r="K46" s="60" t="s">
        <v>287</v>
      </c>
      <c r="L46" s="59"/>
      <c r="M46" s="61">
        <v>45107</v>
      </c>
      <c r="N46" s="61">
        <v>45110</v>
      </c>
      <c r="O46" s="59" t="s">
        <v>160</v>
      </c>
      <c r="P46" s="59" t="s">
        <v>76</v>
      </c>
    </row>
    <row r="47" spans="1:16" ht="37.5" x14ac:dyDescent="0.25">
      <c r="A47" s="58" t="str">
        <f>HYPERLINK("#'x-" &amp; factor_list_table[[#This Row],[Series Number]] &amp; "'!A1", "x-" &amp; factor_list_table[[#This Row],[Series Number]])</f>
        <v>x-409</v>
      </c>
      <c r="B47" s="59" t="s">
        <v>31</v>
      </c>
      <c r="C47" s="60">
        <v>1995</v>
      </c>
      <c r="D47" s="59" t="s">
        <v>251</v>
      </c>
      <c r="E47" s="59" t="s">
        <v>288</v>
      </c>
      <c r="F47" s="59" t="s">
        <v>201</v>
      </c>
      <c r="G47" s="59" t="s">
        <v>253</v>
      </c>
      <c r="H47" s="60">
        <v>1</v>
      </c>
      <c r="I47" s="60">
        <v>409</v>
      </c>
      <c r="J47" s="60" t="s">
        <v>289</v>
      </c>
      <c r="K47" s="60" t="s">
        <v>290</v>
      </c>
      <c r="L47" s="59"/>
      <c r="M47" s="61">
        <v>45107</v>
      </c>
      <c r="N47" s="61">
        <v>45110</v>
      </c>
      <c r="O47" s="59" t="s">
        <v>160</v>
      </c>
      <c r="P47" s="59" t="s">
        <v>76</v>
      </c>
    </row>
    <row r="48" spans="1:16" ht="37.5" x14ac:dyDescent="0.25">
      <c r="A48" s="58" t="str">
        <f>HYPERLINK("#'x-" &amp; factor_list_table[[#This Row],[Series Number]] &amp; "'!A1", "x-" &amp; factor_list_table[[#This Row],[Series Number]])</f>
        <v>x-410</v>
      </c>
      <c r="B48" s="59" t="s">
        <v>31</v>
      </c>
      <c r="C48" s="60">
        <v>1995</v>
      </c>
      <c r="D48" s="59" t="s">
        <v>251</v>
      </c>
      <c r="E48" s="59" t="s">
        <v>291</v>
      </c>
      <c r="F48" s="59" t="s">
        <v>201</v>
      </c>
      <c r="G48" s="59" t="s">
        <v>253</v>
      </c>
      <c r="H48" s="60">
        <v>1</v>
      </c>
      <c r="I48" s="60">
        <v>410</v>
      </c>
      <c r="J48" s="60" t="s">
        <v>292</v>
      </c>
      <c r="K48" s="60" t="s">
        <v>293</v>
      </c>
      <c r="L48" s="59"/>
      <c r="M48" s="61">
        <v>45107</v>
      </c>
      <c r="N48" s="61">
        <v>45110</v>
      </c>
      <c r="O48" s="59" t="s">
        <v>160</v>
      </c>
      <c r="P48" s="59" t="s">
        <v>76</v>
      </c>
    </row>
    <row r="49" spans="1:16" ht="37.5" x14ac:dyDescent="0.25">
      <c r="A49" s="58" t="str">
        <f>HYPERLINK("#'x-" &amp; factor_list_table[[#This Row],[Series Number]] &amp; "'!A1", "x-" &amp; factor_list_table[[#This Row],[Series Number]])</f>
        <v>x-410</v>
      </c>
      <c r="B49" s="59" t="s">
        <v>31</v>
      </c>
      <c r="C49" s="60">
        <v>1995</v>
      </c>
      <c r="D49" s="59" t="s">
        <v>251</v>
      </c>
      <c r="E49" s="59" t="s">
        <v>294</v>
      </c>
      <c r="F49" s="59" t="s">
        <v>201</v>
      </c>
      <c r="G49" s="59" t="s">
        <v>253</v>
      </c>
      <c r="H49" s="60">
        <v>1</v>
      </c>
      <c r="I49" s="60">
        <v>410</v>
      </c>
      <c r="J49" s="60" t="s">
        <v>295</v>
      </c>
      <c r="K49" s="60" t="s">
        <v>296</v>
      </c>
      <c r="L49" s="59"/>
      <c r="M49" s="61">
        <v>45107</v>
      </c>
      <c r="N49" s="61">
        <v>45110</v>
      </c>
      <c r="O49" s="59" t="s">
        <v>160</v>
      </c>
      <c r="P49" s="59" t="s">
        <v>76</v>
      </c>
    </row>
    <row r="50" spans="1:16" ht="37.5" x14ac:dyDescent="0.25">
      <c r="A50" s="58" t="str">
        <f>HYPERLINK("#'x-" &amp; factor_list_table[[#This Row],[Series Number]] &amp; "'!A1", "x-" &amp; factor_list_table[[#This Row],[Series Number]])</f>
        <v>x-411</v>
      </c>
      <c r="B50" s="59" t="s">
        <v>31</v>
      </c>
      <c r="C50" s="60">
        <v>2008</v>
      </c>
      <c r="D50" s="59" t="s">
        <v>251</v>
      </c>
      <c r="E50" s="59" t="s">
        <v>297</v>
      </c>
      <c r="F50" s="59" t="s">
        <v>201</v>
      </c>
      <c r="G50" s="59" t="s">
        <v>253</v>
      </c>
      <c r="H50" s="60">
        <v>2</v>
      </c>
      <c r="I50" s="60">
        <v>411</v>
      </c>
      <c r="J50" s="60" t="s">
        <v>298</v>
      </c>
      <c r="K50" s="60" t="s">
        <v>299</v>
      </c>
      <c r="L50" s="59"/>
      <c r="M50" s="61">
        <v>45107</v>
      </c>
      <c r="N50" s="61">
        <v>45110</v>
      </c>
      <c r="O50" s="59" t="s">
        <v>160</v>
      </c>
      <c r="P50" s="59" t="s">
        <v>76</v>
      </c>
    </row>
    <row r="51" spans="1:16" ht="37.5" x14ac:dyDescent="0.25">
      <c r="A51" s="58" t="str">
        <f>HYPERLINK("#'x-" &amp; factor_list_table[[#This Row],[Series Number]] &amp; "'!A1", "x-" &amp; factor_list_table[[#This Row],[Series Number]])</f>
        <v>x-412</v>
      </c>
      <c r="B51" s="59" t="s">
        <v>31</v>
      </c>
      <c r="C51" s="60">
        <v>1995</v>
      </c>
      <c r="D51" s="59" t="s">
        <v>251</v>
      </c>
      <c r="E51" s="59" t="s">
        <v>300</v>
      </c>
      <c r="F51" s="59" t="s">
        <v>201</v>
      </c>
      <c r="G51" s="59" t="s">
        <v>253</v>
      </c>
      <c r="H51" s="60">
        <v>1</v>
      </c>
      <c r="I51" s="60">
        <v>412</v>
      </c>
      <c r="J51" s="60" t="s">
        <v>301</v>
      </c>
      <c r="K51" s="60" t="s">
        <v>302</v>
      </c>
      <c r="L51" s="59"/>
      <c r="M51" s="61">
        <v>45107</v>
      </c>
      <c r="N51" s="61">
        <v>45110</v>
      </c>
      <c r="O51" s="59" t="s">
        <v>160</v>
      </c>
      <c r="P51" s="59" t="s">
        <v>76</v>
      </c>
    </row>
    <row r="52" spans="1:16" ht="37.5" x14ac:dyDescent="0.25">
      <c r="A52" s="58" t="str">
        <f>HYPERLINK("#'x-" &amp; factor_list_table[[#This Row],[Series Number]] &amp; "'!A1", "x-" &amp; factor_list_table[[#This Row],[Series Number]])</f>
        <v>x-413</v>
      </c>
      <c r="B52" s="59" t="s">
        <v>31</v>
      </c>
      <c r="C52" s="60">
        <v>1995</v>
      </c>
      <c r="D52" s="59" t="s">
        <v>251</v>
      </c>
      <c r="E52" s="59" t="s">
        <v>303</v>
      </c>
      <c r="F52" s="59" t="s">
        <v>201</v>
      </c>
      <c r="G52" s="59" t="s">
        <v>253</v>
      </c>
      <c r="H52" s="60">
        <v>1</v>
      </c>
      <c r="I52" s="60">
        <v>413</v>
      </c>
      <c r="J52" s="60" t="s">
        <v>304</v>
      </c>
      <c r="K52" s="60" t="s">
        <v>305</v>
      </c>
      <c r="L52" s="59"/>
      <c r="M52" s="61">
        <v>45107</v>
      </c>
      <c r="N52" s="61">
        <v>45110</v>
      </c>
      <c r="O52" s="59" t="s">
        <v>160</v>
      </c>
      <c r="P52" s="59" t="s">
        <v>76</v>
      </c>
    </row>
    <row r="53" spans="1:16" ht="37.5" x14ac:dyDescent="0.25">
      <c r="A53" s="58" t="str">
        <f>HYPERLINK("#'x-" &amp; factor_list_table[[#This Row],[Series Number]] &amp; "'!A1", "x-" &amp; factor_list_table[[#This Row],[Series Number]])</f>
        <v>x-414</v>
      </c>
      <c r="B53" s="59" t="s">
        <v>31</v>
      </c>
      <c r="C53" s="60">
        <v>1995</v>
      </c>
      <c r="D53" s="59" t="s">
        <v>251</v>
      </c>
      <c r="E53" s="59" t="s">
        <v>306</v>
      </c>
      <c r="F53" s="59" t="s">
        <v>201</v>
      </c>
      <c r="G53" s="59" t="s">
        <v>253</v>
      </c>
      <c r="H53" s="60">
        <v>1</v>
      </c>
      <c r="I53" s="60">
        <v>414</v>
      </c>
      <c r="J53" s="60" t="s">
        <v>307</v>
      </c>
      <c r="K53" s="60" t="s">
        <v>308</v>
      </c>
      <c r="L53" s="59"/>
      <c r="M53" s="61">
        <v>45107</v>
      </c>
      <c r="N53" s="61">
        <v>45110</v>
      </c>
      <c r="O53" s="59" t="s">
        <v>160</v>
      </c>
      <c r="P53" s="59" t="s">
        <v>76</v>
      </c>
    </row>
    <row r="54" spans="1:16" ht="37.5" x14ac:dyDescent="0.25">
      <c r="A54" s="58" t="str">
        <f>HYPERLINK("#'x-" &amp; factor_list_table[[#This Row],[Series Number]] &amp; "'!A1", "x-" &amp; factor_list_table[[#This Row],[Series Number]])</f>
        <v>x-415</v>
      </c>
      <c r="B54" s="59" t="s">
        <v>31</v>
      </c>
      <c r="C54" s="60">
        <v>1995</v>
      </c>
      <c r="D54" s="59" t="s">
        <v>251</v>
      </c>
      <c r="E54" s="59" t="s">
        <v>309</v>
      </c>
      <c r="F54" s="59" t="s">
        <v>201</v>
      </c>
      <c r="G54" s="59" t="s">
        <v>253</v>
      </c>
      <c r="H54" s="60">
        <v>1</v>
      </c>
      <c r="I54" s="60">
        <v>415</v>
      </c>
      <c r="J54" s="60" t="s">
        <v>310</v>
      </c>
      <c r="K54" s="60" t="s">
        <v>311</v>
      </c>
      <c r="L54" s="59"/>
      <c r="M54" s="61">
        <v>45107</v>
      </c>
      <c r="N54" s="61">
        <v>45110</v>
      </c>
      <c r="O54" s="59" t="s">
        <v>160</v>
      </c>
      <c r="P54" s="59" t="s">
        <v>76</v>
      </c>
    </row>
    <row r="55" spans="1:16" ht="37.5" x14ac:dyDescent="0.25">
      <c r="A55" s="58" t="str">
        <f>HYPERLINK("#'x-" &amp; factor_list_table[[#This Row],[Series Number]] &amp; "'!A1", "x-" &amp; factor_list_table[[#This Row],[Series Number]])</f>
        <v>x-415</v>
      </c>
      <c r="B55" s="59" t="s">
        <v>31</v>
      </c>
      <c r="C55" s="60">
        <v>1995</v>
      </c>
      <c r="D55" s="59" t="s">
        <v>251</v>
      </c>
      <c r="E55" s="59" t="s">
        <v>312</v>
      </c>
      <c r="F55" s="59" t="s">
        <v>201</v>
      </c>
      <c r="G55" s="59" t="s">
        <v>253</v>
      </c>
      <c r="H55" s="60">
        <v>1</v>
      </c>
      <c r="I55" s="60">
        <v>415</v>
      </c>
      <c r="J55" s="60" t="s">
        <v>313</v>
      </c>
      <c r="K55" s="60" t="s">
        <v>314</v>
      </c>
      <c r="L55" s="59"/>
      <c r="M55" s="61">
        <v>45107</v>
      </c>
      <c r="N55" s="61">
        <v>45110</v>
      </c>
      <c r="O55" s="59" t="s">
        <v>160</v>
      </c>
      <c r="P55" s="59" t="s">
        <v>76</v>
      </c>
    </row>
    <row r="56" spans="1:16" ht="25" x14ac:dyDescent="0.25">
      <c r="A56" s="58" t="str">
        <f>HYPERLINK("#'x-" &amp; factor_list_table[[#This Row],[Series Number]] &amp; "'!A1", "x-" &amp; factor_list_table[[#This Row],[Series Number]])</f>
        <v>x-416</v>
      </c>
      <c r="B56" s="59" t="s">
        <v>31</v>
      </c>
      <c r="C56" s="60">
        <v>2015</v>
      </c>
      <c r="D56" s="59" t="s">
        <v>251</v>
      </c>
      <c r="E56" s="59" t="s">
        <v>621</v>
      </c>
      <c r="F56" s="59" t="s">
        <v>201</v>
      </c>
      <c r="G56" s="59" t="s">
        <v>315</v>
      </c>
      <c r="H56" s="60">
        <v>0</v>
      </c>
      <c r="I56" s="60">
        <v>416</v>
      </c>
      <c r="J56" s="60" t="s">
        <v>316</v>
      </c>
      <c r="K56" s="60" t="s">
        <v>317</v>
      </c>
      <c r="L56" s="59"/>
      <c r="M56" s="61">
        <v>45107</v>
      </c>
      <c r="N56" s="61">
        <v>45110</v>
      </c>
      <c r="O56" s="59" t="s">
        <v>160</v>
      </c>
      <c r="P56" s="59" t="s">
        <v>76</v>
      </c>
    </row>
    <row r="57" spans="1:16" ht="37.5" x14ac:dyDescent="0.25">
      <c r="A57" s="58" t="str">
        <f>HYPERLINK("#'x-" &amp; factor_list_table[[#This Row],[Series Number]] &amp; "'!A1", "x-" &amp; factor_list_table[[#This Row],[Series Number]])</f>
        <v>x-417</v>
      </c>
      <c r="B57" s="59" t="s">
        <v>31</v>
      </c>
      <c r="C57" s="60">
        <v>2008</v>
      </c>
      <c r="D57" s="59" t="s">
        <v>318</v>
      </c>
      <c r="E57" s="59" t="s">
        <v>319</v>
      </c>
      <c r="F57" s="59" t="s">
        <v>201</v>
      </c>
      <c r="G57" s="59" t="s">
        <v>253</v>
      </c>
      <c r="H57" s="60">
        <v>2</v>
      </c>
      <c r="I57" s="60">
        <v>417</v>
      </c>
      <c r="J57" s="60" t="s">
        <v>320</v>
      </c>
      <c r="K57" s="60" t="s">
        <v>321</v>
      </c>
      <c r="L57" s="59"/>
      <c r="M57" s="61">
        <v>45107</v>
      </c>
      <c r="N57" s="61">
        <v>45110</v>
      </c>
      <c r="O57" s="59" t="s">
        <v>160</v>
      </c>
      <c r="P57" s="59" t="s">
        <v>76</v>
      </c>
    </row>
    <row r="58" spans="1:16" ht="37.5" x14ac:dyDescent="0.25">
      <c r="A58" s="58" t="str">
        <f>HYPERLINK("#'x-" &amp; factor_list_table[[#This Row],[Series Number]] &amp; "'!A1", "x-" &amp; factor_list_table[[#This Row],[Series Number]])</f>
        <v>x-418</v>
      </c>
      <c r="B58" s="59" t="s">
        <v>31</v>
      </c>
      <c r="C58" s="60">
        <v>2008</v>
      </c>
      <c r="D58" s="59" t="s">
        <v>318</v>
      </c>
      <c r="E58" s="59" t="s">
        <v>322</v>
      </c>
      <c r="F58" s="59" t="s">
        <v>201</v>
      </c>
      <c r="G58" s="59" t="s">
        <v>253</v>
      </c>
      <c r="H58" s="60">
        <v>2</v>
      </c>
      <c r="I58" s="60">
        <v>418</v>
      </c>
      <c r="J58" s="60" t="s">
        <v>323</v>
      </c>
      <c r="K58" s="60" t="s">
        <v>324</v>
      </c>
      <c r="L58" s="59"/>
      <c r="M58" s="61">
        <v>45107</v>
      </c>
      <c r="N58" s="61">
        <v>45110</v>
      </c>
      <c r="O58" s="59" t="s">
        <v>160</v>
      </c>
      <c r="P58" s="59" t="s">
        <v>76</v>
      </c>
    </row>
    <row r="59" spans="1:16" ht="37.5" x14ac:dyDescent="0.25">
      <c r="A59" s="58" t="str">
        <f>HYPERLINK("#'x-" &amp; factor_list_table[[#This Row],[Series Number]] &amp; "'!A1", "x-" &amp; factor_list_table[[#This Row],[Series Number]])</f>
        <v>x-419</v>
      </c>
      <c r="B59" s="59" t="s">
        <v>31</v>
      </c>
      <c r="C59" s="60">
        <v>2008</v>
      </c>
      <c r="D59" s="59" t="s">
        <v>318</v>
      </c>
      <c r="E59" s="59" t="s">
        <v>325</v>
      </c>
      <c r="F59" s="59" t="s">
        <v>201</v>
      </c>
      <c r="G59" s="59" t="s">
        <v>253</v>
      </c>
      <c r="H59" s="60">
        <v>2</v>
      </c>
      <c r="I59" s="60">
        <v>419</v>
      </c>
      <c r="J59" s="60" t="s">
        <v>326</v>
      </c>
      <c r="K59" s="60" t="s">
        <v>327</v>
      </c>
      <c r="L59" s="59"/>
      <c r="M59" s="61">
        <v>45107</v>
      </c>
      <c r="N59" s="61">
        <v>45110</v>
      </c>
      <c r="O59" s="59" t="s">
        <v>160</v>
      </c>
      <c r="P59" s="59" t="s">
        <v>76</v>
      </c>
    </row>
    <row r="60" spans="1:16" ht="25" x14ac:dyDescent="0.25">
      <c r="A60" s="58" t="str">
        <f>HYPERLINK("#'x-" &amp; factor_list_table[[#This Row],[Series Number]] &amp; "'!A1", "x-" &amp; factor_list_table[[#This Row],[Series Number]])</f>
        <v>x-420</v>
      </c>
      <c r="B60" s="59" t="s">
        <v>31</v>
      </c>
      <c r="C60" s="60">
        <v>2008</v>
      </c>
      <c r="D60" s="59" t="s">
        <v>318</v>
      </c>
      <c r="E60" s="59" t="s">
        <v>328</v>
      </c>
      <c r="F60" s="59" t="s">
        <v>201</v>
      </c>
      <c r="G60" s="59" t="s">
        <v>253</v>
      </c>
      <c r="H60" s="60">
        <v>2</v>
      </c>
      <c r="I60" s="60">
        <v>420</v>
      </c>
      <c r="J60" s="60" t="s">
        <v>329</v>
      </c>
      <c r="K60" s="60" t="s">
        <v>330</v>
      </c>
      <c r="L60" s="59"/>
      <c r="M60" s="61">
        <v>45107</v>
      </c>
      <c r="N60" s="61">
        <v>45110</v>
      </c>
      <c r="O60" s="59" t="s">
        <v>160</v>
      </c>
      <c r="P60" s="59" t="s">
        <v>76</v>
      </c>
    </row>
    <row r="61" spans="1:16" ht="37.5" x14ac:dyDescent="0.25">
      <c r="A61" s="58" t="str">
        <f>HYPERLINK("#'x-" &amp; factor_list_table[[#This Row],[Series Number]] &amp; "'!A1", "x-" &amp; factor_list_table[[#This Row],[Series Number]])</f>
        <v>x-421</v>
      </c>
      <c r="B61" s="59" t="s">
        <v>31</v>
      </c>
      <c r="C61" s="60">
        <v>2015</v>
      </c>
      <c r="D61" s="59" t="s">
        <v>318</v>
      </c>
      <c r="E61" s="59" t="s">
        <v>331</v>
      </c>
      <c r="F61" s="59" t="s">
        <v>201</v>
      </c>
      <c r="G61" s="59" t="s">
        <v>332</v>
      </c>
      <c r="H61" s="60">
        <v>0</v>
      </c>
      <c r="I61" s="60">
        <v>421</v>
      </c>
      <c r="J61" s="60" t="s">
        <v>333</v>
      </c>
      <c r="K61" s="60" t="s">
        <v>334</v>
      </c>
      <c r="L61" s="59"/>
      <c r="M61" s="61">
        <v>45107</v>
      </c>
      <c r="N61" s="61">
        <v>45110</v>
      </c>
      <c r="O61" s="59" t="s">
        <v>160</v>
      </c>
      <c r="P61" s="59" t="s">
        <v>76</v>
      </c>
    </row>
    <row r="62" spans="1:16" ht="37.5" x14ac:dyDescent="0.25">
      <c r="A62" s="58" t="str">
        <f>HYPERLINK("#'x-" &amp; factor_list_table[[#This Row],[Series Number]] &amp; "'!A1", "x-" &amp; factor_list_table[[#This Row],[Series Number]])</f>
        <v>x-422</v>
      </c>
      <c r="B62" s="59" t="s">
        <v>31</v>
      </c>
      <c r="C62" s="60">
        <v>2015</v>
      </c>
      <c r="D62" s="59" t="s">
        <v>318</v>
      </c>
      <c r="E62" s="59" t="s">
        <v>335</v>
      </c>
      <c r="F62" s="59" t="s">
        <v>201</v>
      </c>
      <c r="G62" s="59" t="s">
        <v>332</v>
      </c>
      <c r="H62" s="60">
        <v>0</v>
      </c>
      <c r="I62" s="60">
        <v>422</v>
      </c>
      <c r="J62" s="60" t="s">
        <v>336</v>
      </c>
      <c r="K62" s="60" t="s">
        <v>337</v>
      </c>
      <c r="L62" s="59"/>
      <c r="M62" s="61">
        <v>45107</v>
      </c>
      <c r="N62" s="61">
        <v>45110</v>
      </c>
      <c r="O62" s="59" t="s">
        <v>160</v>
      </c>
      <c r="P62" s="59" t="s">
        <v>76</v>
      </c>
    </row>
    <row r="63" spans="1:16" ht="25" x14ac:dyDescent="0.25">
      <c r="A63" s="58" t="str">
        <f>HYPERLINK("#'x-" &amp; factor_list_table[[#This Row],[Series Number]] &amp; "'!A1", "x-" &amp; factor_list_table[[#This Row],[Series Number]])</f>
        <v>x-423</v>
      </c>
      <c r="B63" s="59" t="s">
        <v>31</v>
      </c>
      <c r="C63" s="60" t="s">
        <v>185</v>
      </c>
      <c r="D63" s="59" t="s">
        <v>318</v>
      </c>
      <c r="E63" s="59" t="s">
        <v>338</v>
      </c>
      <c r="F63" s="59" t="s">
        <v>201</v>
      </c>
      <c r="G63" s="59" t="s">
        <v>339</v>
      </c>
      <c r="H63" s="60">
        <v>0</v>
      </c>
      <c r="I63" s="60">
        <v>423</v>
      </c>
      <c r="J63" s="60" t="s">
        <v>340</v>
      </c>
      <c r="K63" s="60" t="s">
        <v>341</v>
      </c>
      <c r="L63" s="59"/>
      <c r="M63" s="61">
        <v>45107</v>
      </c>
      <c r="N63" s="61">
        <v>45110</v>
      </c>
      <c r="O63" s="59" t="s">
        <v>160</v>
      </c>
      <c r="P63" s="59" t="s">
        <v>76</v>
      </c>
    </row>
    <row r="64" spans="1:16" ht="50" x14ac:dyDescent="0.25">
      <c r="A64" s="58" t="str">
        <f>HYPERLINK("#'x-" &amp; factor_list_table[[#This Row],[Series Number]] &amp; "'!A1", "x-" &amp; factor_list_table[[#This Row],[Series Number]])</f>
        <v>x-424</v>
      </c>
      <c r="B64" s="59" t="s">
        <v>31</v>
      </c>
      <c r="C64" s="60" t="s">
        <v>185</v>
      </c>
      <c r="D64" s="59" t="s">
        <v>251</v>
      </c>
      <c r="E64" s="59" t="s">
        <v>342</v>
      </c>
      <c r="F64" s="59" t="s">
        <v>201</v>
      </c>
      <c r="G64" s="59" t="s">
        <v>253</v>
      </c>
      <c r="H64" s="60">
        <v>1</v>
      </c>
      <c r="I64" s="60">
        <v>424</v>
      </c>
      <c r="J64" s="60" t="s">
        <v>343</v>
      </c>
      <c r="K64" s="60" t="s">
        <v>344</v>
      </c>
      <c r="L64" s="59"/>
      <c r="M64" s="61">
        <v>45107</v>
      </c>
      <c r="N64" s="61">
        <v>45110</v>
      </c>
      <c r="O64" s="59" t="s">
        <v>160</v>
      </c>
      <c r="P64" s="59" t="s">
        <v>76</v>
      </c>
    </row>
    <row r="65" spans="1:16" ht="37.5" x14ac:dyDescent="0.25">
      <c r="A65" s="58" t="str">
        <f>HYPERLINK("#'x-" &amp; factor_list_table[[#This Row],[Series Number]] &amp; "'!A1", "x-" &amp; factor_list_table[[#This Row],[Series Number]])</f>
        <v>x-501</v>
      </c>
      <c r="B65" s="59" t="s">
        <v>31</v>
      </c>
      <c r="C65" s="60">
        <v>1995</v>
      </c>
      <c r="D65" s="59" t="s">
        <v>345</v>
      </c>
      <c r="E65" s="59" t="s">
        <v>346</v>
      </c>
      <c r="F65" s="59" t="s">
        <v>201</v>
      </c>
      <c r="G65" s="59" t="s">
        <v>263</v>
      </c>
      <c r="H65" s="60">
        <v>1</v>
      </c>
      <c r="I65" s="60">
        <v>501</v>
      </c>
      <c r="J65" s="60" t="s">
        <v>347</v>
      </c>
      <c r="K65" s="60" t="s">
        <v>348</v>
      </c>
      <c r="L65" s="59"/>
      <c r="M65" s="61">
        <v>45138</v>
      </c>
      <c r="N65" s="61">
        <v>45138</v>
      </c>
      <c r="O65" s="59" t="s">
        <v>160</v>
      </c>
      <c r="P65" s="59" t="s">
        <v>76</v>
      </c>
    </row>
    <row r="66" spans="1:16" ht="37.5" x14ac:dyDescent="0.25">
      <c r="A66" s="58" t="str">
        <f>HYPERLINK("#'x-" &amp; factor_list_table[[#This Row],[Series Number]] &amp; "'!A1", "x-" &amp; factor_list_table[[#This Row],[Series Number]])</f>
        <v>x-502</v>
      </c>
      <c r="B66" s="59" t="s">
        <v>31</v>
      </c>
      <c r="C66" s="60">
        <v>2008</v>
      </c>
      <c r="D66" s="59" t="s">
        <v>345</v>
      </c>
      <c r="E66" s="59" t="s">
        <v>346</v>
      </c>
      <c r="F66" s="59" t="s">
        <v>201</v>
      </c>
      <c r="G66" s="59" t="s">
        <v>263</v>
      </c>
      <c r="H66" s="60">
        <v>2</v>
      </c>
      <c r="I66" s="60">
        <v>502</v>
      </c>
      <c r="J66" s="60" t="s">
        <v>349</v>
      </c>
      <c r="K66" s="60" t="s">
        <v>350</v>
      </c>
      <c r="L66" s="59"/>
      <c r="M66" s="61">
        <v>45138</v>
      </c>
      <c r="N66" s="61">
        <v>45138</v>
      </c>
      <c r="O66" s="59" t="s">
        <v>160</v>
      </c>
      <c r="P66" s="59" t="s">
        <v>76</v>
      </c>
    </row>
    <row r="67" spans="1:16" ht="25" x14ac:dyDescent="0.25">
      <c r="A67" s="58" t="str">
        <f>HYPERLINK("#'x-" &amp; factor_list_table[[#This Row],[Series Number]] &amp; "'!A1", "x-" &amp; factor_list_table[[#This Row],[Series Number]])</f>
        <v>x-503</v>
      </c>
      <c r="B67" s="59" t="s">
        <v>31</v>
      </c>
      <c r="C67" s="60">
        <v>2015</v>
      </c>
      <c r="D67" s="59" t="s">
        <v>345</v>
      </c>
      <c r="E67" s="59" t="s">
        <v>351</v>
      </c>
      <c r="F67" s="59" t="s">
        <v>201</v>
      </c>
      <c r="G67" s="59" t="s">
        <v>263</v>
      </c>
      <c r="H67" s="60">
        <v>0</v>
      </c>
      <c r="I67" s="60">
        <v>503</v>
      </c>
      <c r="J67" s="60" t="s">
        <v>352</v>
      </c>
      <c r="K67" s="60" t="s">
        <v>353</v>
      </c>
      <c r="L67" s="59"/>
      <c r="M67" s="61">
        <v>45138</v>
      </c>
      <c r="N67" s="61">
        <v>45138</v>
      </c>
      <c r="O67" s="59" t="s">
        <v>160</v>
      </c>
      <c r="P67" s="59" t="s">
        <v>76</v>
      </c>
    </row>
    <row r="68" spans="1:16" ht="25" x14ac:dyDescent="0.25">
      <c r="A68" s="58" t="str">
        <f>HYPERLINK("#'x-" &amp; factor_list_table[[#This Row],[Series Number]] &amp; "'!A1", "x-" &amp; factor_list_table[[#This Row],[Series Number]])</f>
        <v>x-504</v>
      </c>
      <c r="B68" s="59" t="s">
        <v>31</v>
      </c>
      <c r="C68" s="60" t="s">
        <v>185</v>
      </c>
      <c r="D68" s="59" t="s">
        <v>354</v>
      </c>
      <c r="E68" s="59" t="s">
        <v>355</v>
      </c>
      <c r="F68" s="59" t="s">
        <v>201</v>
      </c>
      <c r="G68" s="59" t="s">
        <v>263</v>
      </c>
      <c r="H68" s="60">
        <v>1</v>
      </c>
      <c r="I68" s="60">
        <v>504</v>
      </c>
      <c r="J68" s="60" t="s">
        <v>356</v>
      </c>
      <c r="K68" s="60" t="s">
        <v>357</v>
      </c>
      <c r="L68" s="59"/>
      <c r="M68" s="61">
        <v>45138</v>
      </c>
      <c r="N68" s="61">
        <v>45138</v>
      </c>
      <c r="O68" s="59" t="s">
        <v>160</v>
      </c>
      <c r="P68" s="59" t="s">
        <v>76</v>
      </c>
    </row>
    <row r="69" spans="1:16" ht="25" x14ac:dyDescent="0.25">
      <c r="A69" s="58" t="str">
        <f>HYPERLINK("#'x-" &amp; factor_list_table[[#This Row],[Series Number]] &amp; "'!A1", "x-" &amp; factor_list_table[[#This Row],[Series Number]])</f>
        <v>x-505</v>
      </c>
      <c r="B69" s="59" t="s">
        <v>31</v>
      </c>
      <c r="C69" s="60" t="s">
        <v>185</v>
      </c>
      <c r="D69" s="59" t="s">
        <v>345</v>
      </c>
      <c r="E69" s="59" t="s">
        <v>346</v>
      </c>
      <c r="F69" s="59" t="s">
        <v>201</v>
      </c>
      <c r="G69" s="59" t="s">
        <v>263</v>
      </c>
      <c r="H69" s="60">
        <v>1</v>
      </c>
      <c r="I69" s="60">
        <v>505</v>
      </c>
      <c r="J69" s="60" t="s">
        <v>358</v>
      </c>
      <c r="K69" s="60" t="s">
        <v>359</v>
      </c>
      <c r="L69" s="59"/>
      <c r="M69" s="61">
        <v>45138</v>
      </c>
      <c r="N69" s="61">
        <v>45138</v>
      </c>
      <c r="O69" s="59" t="s">
        <v>160</v>
      </c>
      <c r="P69" s="59" t="s">
        <v>76</v>
      </c>
    </row>
    <row r="70" spans="1:16" ht="25" x14ac:dyDescent="0.25">
      <c r="A70" s="58" t="str">
        <f>HYPERLINK("#'x-" &amp; factor_list_table[[#This Row],[Series Number]] &amp; "'!A1", "x-" &amp; factor_list_table[[#This Row],[Series Number]])</f>
        <v>x-605</v>
      </c>
      <c r="B70" s="59" t="s">
        <v>31</v>
      </c>
      <c r="C70" s="60" t="s">
        <v>185</v>
      </c>
      <c r="D70" s="59" t="s">
        <v>360</v>
      </c>
      <c r="E70" s="59" t="s">
        <v>361</v>
      </c>
      <c r="F70" s="59" t="s">
        <v>201</v>
      </c>
      <c r="G70" s="59" t="s">
        <v>216</v>
      </c>
      <c r="H70" s="60">
        <v>1</v>
      </c>
      <c r="I70" s="60">
        <v>605</v>
      </c>
      <c r="J70" s="60" t="s">
        <v>362</v>
      </c>
      <c r="K70" s="60" t="s">
        <v>363</v>
      </c>
      <c r="L70" s="59"/>
      <c r="M70" s="61">
        <v>45138</v>
      </c>
      <c r="N70" s="61">
        <v>45138</v>
      </c>
      <c r="O70" s="59" t="s">
        <v>364</v>
      </c>
      <c r="P70" s="59" t="s">
        <v>76</v>
      </c>
    </row>
    <row r="71" spans="1:16" ht="25" x14ac:dyDescent="0.25">
      <c r="A71" s="58" t="str">
        <f>HYPERLINK("#'x-" &amp; factor_list_table[[#This Row],[Series Number]] &amp; "'!A1", "x-" &amp; factor_list_table[[#This Row],[Series Number]])</f>
        <v>x-606</v>
      </c>
      <c r="B71" s="59" t="s">
        <v>31</v>
      </c>
      <c r="C71" s="60">
        <v>2015</v>
      </c>
      <c r="D71" s="59" t="s">
        <v>360</v>
      </c>
      <c r="E71" s="59" t="s">
        <v>361</v>
      </c>
      <c r="F71" s="59" t="s">
        <v>201</v>
      </c>
      <c r="G71" s="59" t="s">
        <v>216</v>
      </c>
      <c r="H71" s="60">
        <v>0</v>
      </c>
      <c r="I71" s="60">
        <v>606</v>
      </c>
      <c r="J71" s="60" t="s">
        <v>365</v>
      </c>
      <c r="K71" s="60" t="s">
        <v>363</v>
      </c>
      <c r="L71" s="59"/>
      <c r="M71" s="61">
        <v>45138</v>
      </c>
      <c r="N71" s="61">
        <v>45138</v>
      </c>
      <c r="O71" s="59" t="s">
        <v>364</v>
      </c>
      <c r="P71" s="59" t="s">
        <v>76</v>
      </c>
    </row>
    <row r="72" spans="1:16" ht="25" x14ac:dyDescent="0.25">
      <c r="A72" s="58" t="str">
        <f>HYPERLINK("#'x-" &amp; factor_list_table[[#This Row],[Series Number]] &amp; "'!A1", "x-" &amp; factor_list_table[[#This Row],[Series Number]])</f>
        <v>x-607</v>
      </c>
      <c r="B72" s="59" t="s">
        <v>31</v>
      </c>
      <c r="C72" s="60" t="s">
        <v>185</v>
      </c>
      <c r="D72" s="59" t="s">
        <v>366</v>
      </c>
      <c r="E72" s="59" t="s">
        <v>367</v>
      </c>
      <c r="F72" s="59" t="s">
        <v>201</v>
      </c>
      <c r="G72" s="59" t="s">
        <v>206</v>
      </c>
      <c r="H72" s="60">
        <v>1</v>
      </c>
      <c r="I72" s="60">
        <v>607</v>
      </c>
      <c r="J72" s="60" t="s">
        <v>368</v>
      </c>
      <c r="K72" s="60" t="s">
        <v>369</v>
      </c>
      <c r="L72" s="59"/>
      <c r="M72" s="61">
        <v>45138</v>
      </c>
      <c r="N72" s="61">
        <v>45138</v>
      </c>
      <c r="O72" s="59" t="s">
        <v>160</v>
      </c>
      <c r="P72" s="59" t="s">
        <v>76</v>
      </c>
    </row>
    <row r="73" spans="1:16" ht="25" x14ac:dyDescent="0.25">
      <c r="A73" s="58" t="str">
        <f>HYPERLINK("#'x-" &amp; factor_list_table[[#This Row],[Series Number]] &amp; "'!A1", "x-" &amp; factor_list_table[[#This Row],[Series Number]])</f>
        <v>x-608</v>
      </c>
      <c r="B73" s="59" t="s">
        <v>31</v>
      </c>
      <c r="C73" s="60" t="s">
        <v>185</v>
      </c>
      <c r="D73" s="59" t="s">
        <v>366</v>
      </c>
      <c r="E73" s="59" t="s">
        <v>370</v>
      </c>
      <c r="F73" s="59" t="s">
        <v>201</v>
      </c>
      <c r="G73" s="59" t="s">
        <v>206</v>
      </c>
      <c r="H73" s="60">
        <v>1</v>
      </c>
      <c r="I73" s="60">
        <v>608</v>
      </c>
      <c r="J73" s="60" t="s">
        <v>371</v>
      </c>
      <c r="K73" s="60" t="s">
        <v>372</v>
      </c>
      <c r="L73" s="59"/>
      <c r="M73" s="61">
        <v>45138</v>
      </c>
      <c r="N73" s="61">
        <v>45138</v>
      </c>
      <c r="O73" s="59" t="s">
        <v>160</v>
      </c>
      <c r="P73" s="59" t="s">
        <v>76</v>
      </c>
    </row>
    <row r="74" spans="1:16" ht="25" x14ac:dyDescent="0.25">
      <c r="A74" s="58" t="str">
        <f>HYPERLINK("#'x-" &amp; factor_list_table[[#This Row],[Series Number]] &amp; "'!A1", "x-" &amp; factor_list_table[[#This Row],[Series Number]])</f>
        <v>x-609</v>
      </c>
      <c r="B74" s="59" t="s">
        <v>31</v>
      </c>
      <c r="C74" s="60" t="s">
        <v>185</v>
      </c>
      <c r="D74" s="59" t="s">
        <v>366</v>
      </c>
      <c r="E74" s="59" t="s">
        <v>373</v>
      </c>
      <c r="F74" s="59" t="s">
        <v>201</v>
      </c>
      <c r="G74" s="59" t="s">
        <v>374</v>
      </c>
      <c r="H74" s="60">
        <v>0</v>
      </c>
      <c r="I74" s="60">
        <v>609</v>
      </c>
      <c r="J74" s="60" t="s">
        <v>375</v>
      </c>
      <c r="K74" s="60" t="s">
        <v>376</v>
      </c>
      <c r="L74" s="59"/>
      <c r="M74" s="61">
        <v>45138</v>
      </c>
      <c r="N74" s="61">
        <v>45138</v>
      </c>
      <c r="O74" s="59" t="s">
        <v>160</v>
      </c>
      <c r="P74" s="59" t="s">
        <v>76</v>
      </c>
    </row>
    <row r="75" spans="1:16" ht="25" x14ac:dyDescent="0.25">
      <c r="A75" s="58" t="str">
        <f>HYPERLINK("#'x-" &amp; factor_list_table[[#This Row],[Series Number]] &amp; "'!A1", "x-" &amp; factor_list_table[[#This Row],[Series Number]])</f>
        <v>x-610</v>
      </c>
      <c r="B75" s="59" t="s">
        <v>31</v>
      </c>
      <c r="C75" s="60" t="s">
        <v>185</v>
      </c>
      <c r="D75" s="59" t="s">
        <v>366</v>
      </c>
      <c r="E75" s="59" t="s">
        <v>377</v>
      </c>
      <c r="F75" s="59" t="s">
        <v>201</v>
      </c>
      <c r="G75" s="59" t="s">
        <v>374</v>
      </c>
      <c r="H75" s="60">
        <v>0</v>
      </c>
      <c r="I75" s="60">
        <v>610</v>
      </c>
      <c r="J75" s="60" t="s">
        <v>378</v>
      </c>
      <c r="K75" s="60" t="s">
        <v>379</v>
      </c>
      <c r="L75" s="59"/>
      <c r="M75" s="61">
        <v>45138</v>
      </c>
      <c r="N75" s="61">
        <v>45138</v>
      </c>
      <c r="O75" s="59" t="s">
        <v>160</v>
      </c>
      <c r="P75" s="59" t="s">
        <v>76</v>
      </c>
    </row>
    <row r="76" spans="1:16" ht="25" x14ac:dyDescent="0.25">
      <c r="A76" s="58" t="str">
        <f>HYPERLINK("#'x-" &amp; factor_list_table[[#This Row],[Series Number]] &amp; "'!A1", "x-" &amp; factor_list_table[[#This Row],[Series Number]])</f>
        <v>x-611</v>
      </c>
      <c r="B76" s="59" t="s">
        <v>31</v>
      </c>
      <c r="C76" s="60">
        <v>2015</v>
      </c>
      <c r="D76" s="59" t="s">
        <v>366</v>
      </c>
      <c r="E76" s="59" t="s">
        <v>370</v>
      </c>
      <c r="F76" s="59" t="s">
        <v>201</v>
      </c>
      <c r="G76" s="59" t="s">
        <v>206</v>
      </c>
      <c r="H76" s="60">
        <v>0</v>
      </c>
      <c r="I76" s="60">
        <v>611</v>
      </c>
      <c r="J76" s="60" t="s">
        <v>380</v>
      </c>
      <c r="K76" s="60" t="s">
        <v>372</v>
      </c>
      <c r="L76" s="59"/>
      <c r="M76" s="61">
        <v>45138</v>
      </c>
      <c r="N76" s="61">
        <v>45138</v>
      </c>
      <c r="O76" s="59" t="s">
        <v>160</v>
      </c>
      <c r="P76" s="59" t="s">
        <v>76</v>
      </c>
    </row>
    <row r="77" spans="1:16" ht="25" x14ac:dyDescent="0.25">
      <c r="A77" s="58" t="str">
        <f>HYPERLINK("#'x-" &amp; factor_list_table[[#This Row],[Series Number]] &amp; "'!A1", "x-" &amp; factor_list_table[[#This Row],[Series Number]])</f>
        <v>x-612</v>
      </c>
      <c r="B77" s="59" t="s">
        <v>31</v>
      </c>
      <c r="C77" s="60">
        <v>2015</v>
      </c>
      <c r="D77" s="59" t="s">
        <v>366</v>
      </c>
      <c r="E77" s="59" t="s">
        <v>381</v>
      </c>
      <c r="F77" s="59" t="s">
        <v>201</v>
      </c>
      <c r="G77" s="59" t="s">
        <v>206</v>
      </c>
      <c r="H77" s="60">
        <v>0</v>
      </c>
      <c r="I77" s="60">
        <v>612</v>
      </c>
      <c r="J77" s="60" t="s">
        <v>382</v>
      </c>
      <c r="K77" s="60" t="s">
        <v>383</v>
      </c>
      <c r="L77" s="59"/>
      <c r="M77" s="61">
        <v>45138</v>
      </c>
      <c r="N77" s="61">
        <v>45138</v>
      </c>
      <c r="O77" s="59" t="s">
        <v>160</v>
      </c>
      <c r="P77" s="59" t="s">
        <v>76</v>
      </c>
    </row>
    <row r="78" spans="1:16" ht="25" x14ac:dyDescent="0.25">
      <c r="A78" s="58" t="str">
        <f>HYPERLINK("#'x-" &amp; factor_list_table[[#This Row],[Series Number]] &amp; "'!A1", "x-" &amp; factor_list_table[[#This Row],[Series Number]])</f>
        <v>x-613</v>
      </c>
      <c r="B78" s="59" t="s">
        <v>31</v>
      </c>
      <c r="C78" s="60">
        <v>2015</v>
      </c>
      <c r="D78" s="59" t="s">
        <v>366</v>
      </c>
      <c r="E78" s="59" t="s">
        <v>384</v>
      </c>
      <c r="F78" s="59" t="s">
        <v>201</v>
      </c>
      <c r="G78" s="59" t="s">
        <v>206</v>
      </c>
      <c r="H78" s="60">
        <v>0</v>
      </c>
      <c r="I78" s="60">
        <v>613</v>
      </c>
      <c r="J78" s="60" t="s">
        <v>385</v>
      </c>
      <c r="K78" s="60" t="s">
        <v>386</v>
      </c>
      <c r="L78" s="59"/>
      <c r="M78" s="61">
        <v>45138</v>
      </c>
      <c r="N78" s="61">
        <v>45138</v>
      </c>
      <c r="O78" s="59" t="s">
        <v>160</v>
      </c>
      <c r="P78" s="59" t="s">
        <v>76</v>
      </c>
    </row>
    <row r="79" spans="1:16" ht="25" x14ac:dyDescent="0.25">
      <c r="A79" s="58" t="str">
        <f>HYPERLINK("#'x-" &amp; factor_list_table[[#This Row],[Series Number]] &amp; "'!A1", "x-" &amp; factor_list_table[[#This Row],[Series Number]])</f>
        <v>x-614</v>
      </c>
      <c r="B79" s="59" t="s">
        <v>31</v>
      </c>
      <c r="C79" s="60">
        <v>2015</v>
      </c>
      <c r="D79" s="59" t="s">
        <v>366</v>
      </c>
      <c r="E79" s="59" t="s">
        <v>387</v>
      </c>
      <c r="F79" s="59" t="s">
        <v>201</v>
      </c>
      <c r="G79" s="59" t="s">
        <v>206</v>
      </c>
      <c r="H79" s="60">
        <v>0</v>
      </c>
      <c r="I79" s="60">
        <v>614</v>
      </c>
      <c r="J79" s="60" t="s">
        <v>388</v>
      </c>
      <c r="K79" s="60" t="s">
        <v>389</v>
      </c>
      <c r="L79" s="59"/>
      <c r="M79" s="61">
        <v>45138</v>
      </c>
      <c r="N79" s="61">
        <v>45138</v>
      </c>
      <c r="O79" s="59" t="s">
        <v>160</v>
      </c>
      <c r="P79" s="59" t="s">
        <v>76</v>
      </c>
    </row>
    <row r="80" spans="1:16" ht="25" x14ac:dyDescent="0.25">
      <c r="A80" s="58" t="str">
        <f>HYPERLINK("#'x-" &amp; factor_list_table[[#This Row],[Series Number]] &amp; "'!A1", "x-" &amp; factor_list_table[[#This Row],[Series Number]])</f>
        <v>x-615</v>
      </c>
      <c r="B80" s="59" t="s">
        <v>31</v>
      </c>
      <c r="C80" s="60">
        <v>2015</v>
      </c>
      <c r="D80" s="59" t="s">
        <v>366</v>
      </c>
      <c r="E80" s="59" t="s">
        <v>390</v>
      </c>
      <c r="F80" s="59" t="s">
        <v>201</v>
      </c>
      <c r="G80" s="59" t="s">
        <v>391</v>
      </c>
      <c r="H80" s="60">
        <v>0</v>
      </c>
      <c r="I80" s="60">
        <v>615</v>
      </c>
      <c r="J80" s="60" t="s">
        <v>392</v>
      </c>
      <c r="K80" s="60" t="s">
        <v>393</v>
      </c>
      <c r="L80" s="59"/>
      <c r="M80" s="61">
        <v>45138</v>
      </c>
      <c r="N80" s="61">
        <v>45138</v>
      </c>
      <c r="O80" s="59" t="s">
        <v>160</v>
      </c>
      <c r="P80" s="59" t="s">
        <v>76</v>
      </c>
    </row>
    <row r="81" spans="1:16" ht="37.5" x14ac:dyDescent="0.25">
      <c r="A81" s="58" t="str">
        <f>HYPERLINK("#'x-" &amp; factor_list_table[[#This Row],[Series Number]] &amp; "'!A1", "x-" &amp; factor_list_table[[#This Row],[Series Number]])</f>
        <v>x-703</v>
      </c>
      <c r="B81" s="59" t="s">
        <v>31</v>
      </c>
      <c r="C81" s="60">
        <v>2015</v>
      </c>
      <c r="D81" s="59" t="s">
        <v>394</v>
      </c>
      <c r="E81" s="59" t="s">
        <v>395</v>
      </c>
      <c r="F81" s="59" t="s">
        <v>201</v>
      </c>
      <c r="G81" s="59" t="s">
        <v>396</v>
      </c>
      <c r="H81" s="60">
        <v>0</v>
      </c>
      <c r="I81" s="60">
        <v>703</v>
      </c>
      <c r="J81" s="60" t="s">
        <v>397</v>
      </c>
      <c r="K81" s="60" t="s">
        <v>398</v>
      </c>
      <c r="L81" s="59"/>
      <c r="M81" s="61">
        <v>45202</v>
      </c>
      <c r="N81" s="61">
        <v>45383</v>
      </c>
      <c r="O81" s="59" t="s">
        <v>160</v>
      </c>
      <c r="P81" s="59" t="s">
        <v>76</v>
      </c>
    </row>
    <row r="82" spans="1:16" ht="50" x14ac:dyDescent="0.25">
      <c r="A82" s="58" t="str">
        <f>HYPERLINK("#'x-" &amp; factor_list_table[[#This Row],[Series Number]] &amp; "'!A1", "x-" &amp; factor_list_table[[#This Row],[Series Number]])</f>
        <v>x-704</v>
      </c>
      <c r="B82" s="59" t="s">
        <v>31</v>
      </c>
      <c r="C82" s="60" t="s">
        <v>227</v>
      </c>
      <c r="D82" s="59" t="s">
        <v>394</v>
      </c>
      <c r="E82" s="59" t="s">
        <v>399</v>
      </c>
      <c r="F82" s="59" t="s">
        <v>201</v>
      </c>
      <c r="G82" s="59" t="s">
        <v>400</v>
      </c>
      <c r="H82" s="60">
        <v>1</v>
      </c>
      <c r="I82" s="60">
        <v>704</v>
      </c>
      <c r="J82" s="60" t="s">
        <v>401</v>
      </c>
      <c r="K82" s="60" t="s">
        <v>402</v>
      </c>
      <c r="L82" s="59"/>
      <c r="M82" s="61">
        <v>45202</v>
      </c>
      <c r="N82" s="61">
        <v>45383</v>
      </c>
      <c r="O82" s="59" t="s">
        <v>160</v>
      </c>
      <c r="P82" s="59" t="s">
        <v>76</v>
      </c>
    </row>
    <row r="83" spans="1:16" ht="50" x14ac:dyDescent="0.25">
      <c r="A83" s="58" t="str">
        <f>HYPERLINK("#'x-" &amp; factor_list_table[[#This Row],[Series Number]] &amp; "'!A1", "x-" &amp; factor_list_table[[#This Row],[Series Number]])</f>
        <v>x-705</v>
      </c>
      <c r="B83" s="59" t="s">
        <v>31</v>
      </c>
      <c r="C83" s="60" t="s">
        <v>227</v>
      </c>
      <c r="D83" s="59" t="s">
        <v>394</v>
      </c>
      <c r="E83" s="59" t="s">
        <v>403</v>
      </c>
      <c r="F83" s="59" t="s">
        <v>201</v>
      </c>
      <c r="G83" s="59" t="s">
        <v>400</v>
      </c>
      <c r="H83" s="60">
        <v>1</v>
      </c>
      <c r="I83" s="60">
        <v>705</v>
      </c>
      <c r="J83" s="60" t="s">
        <v>404</v>
      </c>
      <c r="K83" s="60" t="s">
        <v>405</v>
      </c>
      <c r="L83" s="59"/>
      <c r="M83" s="61">
        <v>45202</v>
      </c>
      <c r="N83" s="61">
        <v>45383</v>
      </c>
      <c r="O83" s="59" t="s">
        <v>160</v>
      </c>
      <c r="P83" s="59" t="s">
        <v>76</v>
      </c>
    </row>
    <row r="84" spans="1:16" ht="50" x14ac:dyDescent="0.25">
      <c r="A84" s="58" t="str">
        <f>HYPERLINK("#'x-" &amp; factor_list_table[[#This Row],[Series Number]] &amp; "'!A1", "x-" &amp; factor_list_table[[#This Row],[Series Number]])</f>
        <v>x-706</v>
      </c>
      <c r="B84" s="59" t="s">
        <v>31</v>
      </c>
      <c r="C84" s="60" t="s">
        <v>227</v>
      </c>
      <c r="D84" s="59" t="s">
        <v>394</v>
      </c>
      <c r="E84" s="59" t="s">
        <v>406</v>
      </c>
      <c r="F84" s="59" t="s">
        <v>201</v>
      </c>
      <c r="G84" s="59" t="s">
        <v>400</v>
      </c>
      <c r="H84" s="60">
        <v>2</v>
      </c>
      <c r="I84" s="60">
        <v>706</v>
      </c>
      <c r="J84" s="60" t="s">
        <v>407</v>
      </c>
      <c r="K84" s="60" t="s">
        <v>408</v>
      </c>
      <c r="L84" s="59"/>
      <c r="M84" s="61">
        <v>45202</v>
      </c>
      <c r="N84" s="61">
        <v>45383</v>
      </c>
      <c r="O84" s="59" t="s">
        <v>160</v>
      </c>
      <c r="P84" s="59" t="s">
        <v>76</v>
      </c>
    </row>
    <row r="85" spans="1:16" ht="50" x14ac:dyDescent="0.25">
      <c r="A85" s="58" t="str">
        <f>HYPERLINK("#'x-" &amp; factor_list_table[[#This Row],[Series Number]] &amp; "'!A1", "x-" &amp; factor_list_table[[#This Row],[Series Number]])</f>
        <v>x-707</v>
      </c>
      <c r="B85" s="59" t="s">
        <v>31</v>
      </c>
      <c r="C85" s="60" t="s">
        <v>227</v>
      </c>
      <c r="D85" s="59" t="s">
        <v>394</v>
      </c>
      <c r="E85" s="59" t="s">
        <v>409</v>
      </c>
      <c r="F85" s="59" t="s">
        <v>201</v>
      </c>
      <c r="G85" s="59" t="s">
        <v>400</v>
      </c>
      <c r="H85" s="60">
        <v>2</v>
      </c>
      <c r="I85" s="60">
        <v>707</v>
      </c>
      <c r="J85" s="60" t="s">
        <v>410</v>
      </c>
      <c r="K85" s="60" t="s">
        <v>411</v>
      </c>
      <c r="L85" s="59"/>
      <c r="M85" s="61">
        <v>45202</v>
      </c>
      <c r="N85" s="61">
        <v>45383</v>
      </c>
      <c r="O85" s="59" t="s">
        <v>160</v>
      </c>
      <c r="P85" s="59" t="s">
        <v>76</v>
      </c>
    </row>
    <row r="86" spans="1:16" ht="50" x14ac:dyDescent="0.25">
      <c r="A86" s="58" t="str">
        <f>HYPERLINK("#'x-" &amp; factor_list_table[[#This Row],[Series Number]] &amp; "'!A1", "x-" &amp; factor_list_table[[#This Row],[Series Number]])</f>
        <v>x-708</v>
      </c>
      <c r="B86" s="59" t="s">
        <v>31</v>
      </c>
      <c r="C86" s="60" t="s">
        <v>227</v>
      </c>
      <c r="D86" s="59" t="s">
        <v>394</v>
      </c>
      <c r="E86" s="59" t="s">
        <v>412</v>
      </c>
      <c r="F86" s="59" t="s">
        <v>201</v>
      </c>
      <c r="G86" s="59" t="s">
        <v>400</v>
      </c>
      <c r="H86" s="60">
        <v>1</v>
      </c>
      <c r="I86" s="60">
        <v>708</v>
      </c>
      <c r="J86" s="60" t="s">
        <v>413</v>
      </c>
      <c r="K86" s="60" t="s">
        <v>414</v>
      </c>
      <c r="L86" s="59"/>
      <c r="M86" s="61">
        <v>45202</v>
      </c>
      <c r="N86" s="61">
        <v>45383</v>
      </c>
      <c r="O86" s="59" t="s">
        <v>160</v>
      </c>
      <c r="P86" s="59" t="s">
        <v>76</v>
      </c>
    </row>
    <row r="87" spans="1:16" ht="50" x14ac:dyDescent="0.25">
      <c r="A87" s="58" t="str">
        <f>HYPERLINK("#'x-" &amp; factor_list_table[[#This Row],[Series Number]] &amp; "'!A1", "x-" &amp; factor_list_table[[#This Row],[Series Number]])</f>
        <v>x-709</v>
      </c>
      <c r="B87" s="59" t="s">
        <v>31</v>
      </c>
      <c r="C87" s="60" t="s">
        <v>227</v>
      </c>
      <c r="D87" s="59" t="s">
        <v>394</v>
      </c>
      <c r="E87" s="59" t="s">
        <v>415</v>
      </c>
      <c r="F87" s="59" t="s">
        <v>201</v>
      </c>
      <c r="G87" s="59" t="s">
        <v>400</v>
      </c>
      <c r="H87" s="60">
        <v>1</v>
      </c>
      <c r="I87" s="60">
        <v>709</v>
      </c>
      <c r="J87" s="60" t="s">
        <v>416</v>
      </c>
      <c r="K87" s="60" t="s">
        <v>417</v>
      </c>
      <c r="L87" s="59"/>
      <c r="M87" s="61">
        <v>45202</v>
      </c>
      <c r="N87" s="61">
        <v>45383</v>
      </c>
      <c r="O87" s="59" t="s">
        <v>160</v>
      </c>
      <c r="P87" s="59" t="s">
        <v>76</v>
      </c>
    </row>
    <row r="88" spans="1:16" ht="50" x14ac:dyDescent="0.25">
      <c r="A88" s="58" t="str">
        <f>HYPERLINK("#'x-" &amp; factor_list_table[[#This Row],[Series Number]] &amp; "'!A1", "x-" &amp; factor_list_table[[#This Row],[Series Number]])</f>
        <v>x-710</v>
      </c>
      <c r="B88" s="59" t="s">
        <v>31</v>
      </c>
      <c r="C88" s="60" t="s">
        <v>227</v>
      </c>
      <c r="D88" s="59" t="s">
        <v>394</v>
      </c>
      <c r="E88" s="59" t="s">
        <v>418</v>
      </c>
      <c r="F88" s="59" t="s">
        <v>201</v>
      </c>
      <c r="G88" s="59" t="s">
        <v>400</v>
      </c>
      <c r="H88" s="60">
        <v>2</v>
      </c>
      <c r="I88" s="60">
        <v>710</v>
      </c>
      <c r="J88" s="60" t="s">
        <v>419</v>
      </c>
      <c r="K88" s="60" t="s">
        <v>420</v>
      </c>
      <c r="L88" s="59"/>
      <c r="M88" s="61">
        <v>45202</v>
      </c>
      <c r="N88" s="61">
        <v>45383</v>
      </c>
      <c r="O88" s="59" t="s">
        <v>160</v>
      </c>
      <c r="P88" s="59" t="s">
        <v>76</v>
      </c>
    </row>
    <row r="89" spans="1:16" ht="50" x14ac:dyDescent="0.25">
      <c r="A89" s="58" t="str">
        <f>HYPERLINK("#'x-" &amp; factor_list_table[[#This Row],[Series Number]] &amp; "'!A1", "x-" &amp; factor_list_table[[#This Row],[Series Number]])</f>
        <v>x-711</v>
      </c>
      <c r="B89" s="59" t="s">
        <v>31</v>
      </c>
      <c r="C89" s="60" t="s">
        <v>227</v>
      </c>
      <c r="D89" s="59" t="s">
        <v>394</v>
      </c>
      <c r="E89" s="59" t="s">
        <v>421</v>
      </c>
      <c r="F89" s="59" t="s">
        <v>201</v>
      </c>
      <c r="G89" s="59" t="s">
        <v>400</v>
      </c>
      <c r="H89" s="60">
        <v>2</v>
      </c>
      <c r="I89" s="60">
        <v>711</v>
      </c>
      <c r="J89" s="60" t="s">
        <v>422</v>
      </c>
      <c r="K89" s="60" t="s">
        <v>423</v>
      </c>
      <c r="L89" s="59"/>
      <c r="M89" s="61">
        <v>45202</v>
      </c>
      <c r="N89" s="61">
        <v>45383</v>
      </c>
      <c r="O89" s="59" t="s">
        <v>160</v>
      </c>
      <c r="P89" s="59" t="s">
        <v>76</v>
      </c>
    </row>
    <row r="90" spans="1:16" ht="25" x14ac:dyDescent="0.25">
      <c r="A90" s="58" t="str">
        <f>HYPERLINK("#'x-" &amp; factor_list_table[[#This Row],[Series Number]] &amp; "'!A1", "x-" &amp; factor_list_table[[#This Row],[Series Number]])</f>
        <v>x-712</v>
      </c>
      <c r="B90" s="59" t="s">
        <v>31</v>
      </c>
      <c r="C90" s="60">
        <v>2015</v>
      </c>
      <c r="D90" s="59" t="s">
        <v>394</v>
      </c>
      <c r="E90" s="59" t="s">
        <v>424</v>
      </c>
      <c r="F90" s="59" t="s">
        <v>201</v>
      </c>
      <c r="G90" s="59" t="s">
        <v>400</v>
      </c>
      <c r="H90" s="60">
        <v>0</v>
      </c>
      <c r="I90" s="60">
        <v>712</v>
      </c>
      <c r="J90" s="60" t="s">
        <v>425</v>
      </c>
      <c r="K90" s="60" t="s">
        <v>426</v>
      </c>
      <c r="L90" s="59"/>
      <c r="M90" s="61">
        <v>45202</v>
      </c>
      <c r="N90" s="61">
        <v>45383</v>
      </c>
      <c r="O90" s="59" t="s">
        <v>160</v>
      </c>
      <c r="P90" s="59" t="s">
        <v>76</v>
      </c>
    </row>
    <row r="91" spans="1:16" ht="25" x14ac:dyDescent="0.25">
      <c r="A91" s="58" t="str">
        <f>HYPERLINK("#'x-" &amp; factor_list_table[[#This Row],[Series Number]] &amp; "'!A1", "x-" &amp; factor_list_table[[#This Row],[Series Number]])</f>
        <v>x-713</v>
      </c>
      <c r="B91" s="59" t="s">
        <v>31</v>
      </c>
      <c r="C91" s="60">
        <v>2015</v>
      </c>
      <c r="D91" s="59" t="s">
        <v>394</v>
      </c>
      <c r="E91" s="59" t="s">
        <v>427</v>
      </c>
      <c r="F91" s="59" t="s">
        <v>201</v>
      </c>
      <c r="G91" s="59" t="s">
        <v>400</v>
      </c>
      <c r="H91" s="60">
        <v>0</v>
      </c>
      <c r="I91" s="60">
        <v>713</v>
      </c>
      <c r="J91" s="60" t="s">
        <v>428</v>
      </c>
      <c r="K91" s="60" t="s">
        <v>429</v>
      </c>
      <c r="L91" s="59"/>
      <c r="M91" s="61">
        <v>45202</v>
      </c>
      <c r="N91" s="61">
        <v>45383</v>
      </c>
      <c r="O91" s="59" t="s">
        <v>160</v>
      </c>
      <c r="P91" s="59" t="s">
        <v>76</v>
      </c>
    </row>
    <row r="92" spans="1:16" ht="25" x14ac:dyDescent="0.25">
      <c r="A92" s="58" t="str">
        <f>HYPERLINK("#'x-" &amp; factor_list_table[[#This Row],[Series Number]] &amp; "'!A1", "x-" &amp; factor_list_table[[#This Row],[Series Number]])</f>
        <v>x-714</v>
      </c>
      <c r="B92" s="59" t="s">
        <v>31</v>
      </c>
      <c r="C92" s="60">
        <v>2015</v>
      </c>
      <c r="D92" s="59" t="s">
        <v>394</v>
      </c>
      <c r="E92" s="59" t="s">
        <v>430</v>
      </c>
      <c r="F92" s="59" t="s">
        <v>201</v>
      </c>
      <c r="G92" s="59" t="s">
        <v>400</v>
      </c>
      <c r="H92" s="60">
        <v>0</v>
      </c>
      <c r="I92" s="60">
        <v>714</v>
      </c>
      <c r="J92" s="60" t="s">
        <v>431</v>
      </c>
      <c r="K92" s="60" t="s">
        <v>432</v>
      </c>
      <c r="L92" s="59"/>
      <c r="M92" s="61">
        <v>45202</v>
      </c>
      <c r="N92" s="61">
        <v>45383</v>
      </c>
      <c r="O92" s="59" t="s">
        <v>160</v>
      </c>
      <c r="P92" s="59" t="s">
        <v>76</v>
      </c>
    </row>
    <row r="93" spans="1:16" ht="25" x14ac:dyDescent="0.25">
      <c r="A93" s="58" t="str">
        <f>HYPERLINK("#'x-" &amp; factor_list_table[[#This Row],[Series Number]] &amp; "'!A1", "x-" &amp; factor_list_table[[#This Row],[Series Number]])</f>
        <v>x-715</v>
      </c>
      <c r="B93" s="59" t="s">
        <v>31</v>
      </c>
      <c r="C93" s="60">
        <v>2015</v>
      </c>
      <c r="D93" s="59" t="s">
        <v>394</v>
      </c>
      <c r="E93" s="59" t="s">
        <v>433</v>
      </c>
      <c r="F93" s="59" t="s">
        <v>201</v>
      </c>
      <c r="G93" s="59" t="s">
        <v>400</v>
      </c>
      <c r="H93" s="60">
        <v>0</v>
      </c>
      <c r="I93" s="60">
        <v>715</v>
      </c>
      <c r="J93" s="60" t="s">
        <v>434</v>
      </c>
      <c r="K93" s="60" t="s">
        <v>435</v>
      </c>
      <c r="L93" s="59"/>
      <c r="M93" s="61">
        <v>45202</v>
      </c>
      <c r="N93" s="61">
        <v>45383</v>
      </c>
      <c r="O93" s="59" t="s">
        <v>160</v>
      </c>
      <c r="P93" s="59" t="s">
        <v>76</v>
      </c>
    </row>
    <row r="94" spans="1:16" ht="37.5" x14ac:dyDescent="0.25">
      <c r="A94" s="58" t="str">
        <f>HYPERLINK("#'x-" &amp; factor_list_table[[#This Row],[Series Number]] &amp; "'!A1", "x-" &amp; factor_list_table[[#This Row],[Series Number]])</f>
        <v>x-716</v>
      </c>
      <c r="B94" s="59" t="s">
        <v>31</v>
      </c>
      <c r="C94" s="60">
        <v>2015</v>
      </c>
      <c r="D94" s="59" t="s">
        <v>394</v>
      </c>
      <c r="E94" s="59" t="s">
        <v>436</v>
      </c>
      <c r="F94" s="59" t="s">
        <v>201</v>
      </c>
      <c r="G94" s="59" t="s">
        <v>400</v>
      </c>
      <c r="H94" s="60">
        <v>0</v>
      </c>
      <c r="I94" s="60">
        <v>716</v>
      </c>
      <c r="J94" s="60" t="s">
        <v>437</v>
      </c>
      <c r="K94" s="60" t="s">
        <v>438</v>
      </c>
      <c r="L94" s="59"/>
      <c r="M94" s="61">
        <v>45202</v>
      </c>
      <c r="N94" s="61">
        <v>45383</v>
      </c>
      <c r="O94" s="59" t="s">
        <v>160</v>
      </c>
      <c r="P94" s="59" t="s">
        <v>76</v>
      </c>
    </row>
    <row r="95" spans="1:16" ht="37.5" x14ac:dyDescent="0.25">
      <c r="A95" s="58" t="str">
        <f>HYPERLINK("#'x-" &amp; factor_list_table[[#This Row],[Series Number]] &amp; "'!A1", "x-" &amp; factor_list_table[[#This Row],[Series Number]])</f>
        <v>x-717</v>
      </c>
      <c r="B95" s="59" t="s">
        <v>31</v>
      </c>
      <c r="C95" s="60">
        <v>2015</v>
      </c>
      <c r="D95" s="59" t="s">
        <v>394</v>
      </c>
      <c r="E95" s="59" t="s">
        <v>439</v>
      </c>
      <c r="F95" s="59" t="s">
        <v>201</v>
      </c>
      <c r="G95" s="59" t="s">
        <v>400</v>
      </c>
      <c r="H95" s="60">
        <v>0</v>
      </c>
      <c r="I95" s="60">
        <v>717</v>
      </c>
      <c r="J95" s="60" t="s">
        <v>440</v>
      </c>
      <c r="K95" s="60" t="s">
        <v>441</v>
      </c>
      <c r="L95" s="59"/>
      <c r="M95" s="61">
        <v>45202</v>
      </c>
      <c r="N95" s="61">
        <v>45383</v>
      </c>
      <c r="O95" s="59" t="s">
        <v>160</v>
      </c>
      <c r="P95" s="59" t="s">
        <v>76</v>
      </c>
    </row>
    <row r="96" spans="1:16" ht="37.5" x14ac:dyDescent="0.25">
      <c r="A96" s="58" t="str">
        <f>HYPERLINK("#'x-" &amp; factor_list_table[[#This Row],[Series Number]] &amp; "'!A1", "x-" &amp; factor_list_table[[#This Row],[Series Number]])</f>
        <v>x-718</v>
      </c>
      <c r="B96" s="59" t="s">
        <v>31</v>
      </c>
      <c r="C96" s="60">
        <v>2015</v>
      </c>
      <c r="D96" s="59" t="s">
        <v>394</v>
      </c>
      <c r="E96" s="59" t="s">
        <v>442</v>
      </c>
      <c r="F96" s="59" t="s">
        <v>201</v>
      </c>
      <c r="G96" s="59" t="s">
        <v>400</v>
      </c>
      <c r="H96" s="60">
        <v>0</v>
      </c>
      <c r="I96" s="60">
        <v>718</v>
      </c>
      <c r="J96" s="60" t="s">
        <v>443</v>
      </c>
      <c r="K96" s="60" t="s">
        <v>444</v>
      </c>
      <c r="L96" s="59"/>
      <c r="M96" s="61">
        <v>45202</v>
      </c>
      <c r="N96" s="61">
        <v>45383</v>
      </c>
      <c r="O96" s="59" t="s">
        <v>160</v>
      </c>
      <c r="P96" s="59" t="s">
        <v>76</v>
      </c>
    </row>
    <row r="97" spans="1:16" ht="37.5" x14ac:dyDescent="0.25">
      <c r="A97" s="58" t="str">
        <f>HYPERLINK("#'x-" &amp; factor_list_table[[#This Row],[Series Number]] &amp; "'!A1", "x-" &amp; factor_list_table[[#This Row],[Series Number]])</f>
        <v>x-719</v>
      </c>
      <c r="B97" s="59" t="s">
        <v>31</v>
      </c>
      <c r="C97" s="60">
        <v>2015</v>
      </c>
      <c r="D97" s="59" t="s">
        <v>394</v>
      </c>
      <c r="E97" s="59" t="s">
        <v>445</v>
      </c>
      <c r="F97" s="59" t="s">
        <v>201</v>
      </c>
      <c r="G97" s="59" t="s">
        <v>400</v>
      </c>
      <c r="H97" s="60">
        <v>0</v>
      </c>
      <c r="I97" s="60">
        <v>719</v>
      </c>
      <c r="J97" s="60" t="s">
        <v>446</v>
      </c>
      <c r="K97" s="60" t="s">
        <v>447</v>
      </c>
      <c r="L97" s="59"/>
      <c r="M97" s="61">
        <v>45202</v>
      </c>
      <c r="N97" s="61">
        <v>45383</v>
      </c>
      <c r="O97" s="59" t="s">
        <v>160</v>
      </c>
      <c r="P97" s="59" t="s">
        <v>76</v>
      </c>
    </row>
    <row r="98" spans="1:16" ht="50" x14ac:dyDescent="0.25">
      <c r="A98" s="58" t="str">
        <f>HYPERLINK("#'x-" &amp; factor_list_table[[#This Row],[Series Number]] &amp; "'!A1", "x-" &amp; factor_list_table[[#This Row],[Series Number]])</f>
        <v>x-720</v>
      </c>
      <c r="B98" s="59" t="s">
        <v>31</v>
      </c>
      <c r="C98" s="60">
        <v>2015</v>
      </c>
      <c r="D98" s="59" t="s">
        <v>448</v>
      </c>
      <c r="E98" s="59" t="s">
        <v>449</v>
      </c>
      <c r="F98" s="59" t="s">
        <v>201</v>
      </c>
      <c r="G98" s="59" t="s">
        <v>450</v>
      </c>
      <c r="H98" s="60">
        <v>0</v>
      </c>
      <c r="I98" s="60">
        <v>720</v>
      </c>
      <c r="J98" s="60" t="s">
        <v>451</v>
      </c>
      <c r="K98" s="60" t="s">
        <v>452</v>
      </c>
      <c r="L98" s="59"/>
      <c r="M98" s="61">
        <v>45202</v>
      </c>
      <c r="N98" s="61">
        <v>45383</v>
      </c>
      <c r="O98" s="59" t="s">
        <v>160</v>
      </c>
      <c r="P98" s="59" t="s">
        <v>76</v>
      </c>
    </row>
    <row r="99" spans="1:16" ht="37.5" x14ac:dyDescent="0.25">
      <c r="A99" s="58" t="str">
        <f>HYPERLINK("#'x-" &amp; factor_list_table[[#This Row],[Series Number]] &amp; "'!A1", "x-" &amp; factor_list_table[[#This Row],[Series Number]])</f>
        <v>x-801</v>
      </c>
      <c r="B99" s="59" t="s">
        <v>31</v>
      </c>
      <c r="C99" s="60" t="s">
        <v>185</v>
      </c>
      <c r="D99" s="59" t="s">
        <v>251</v>
      </c>
      <c r="E99" s="59" t="s">
        <v>453</v>
      </c>
      <c r="F99" s="59" t="s">
        <v>201</v>
      </c>
      <c r="G99" s="59" t="s">
        <v>454</v>
      </c>
      <c r="H99" s="60">
        <v>1</v>
      </c>
      <c r="I99" s="60">
        <v>801</v>
      </c>
      <c r="J99" s="60" t="s">
        <v>455</v>
      </c>
      <c r="K99" s="60" t="s">
        <v>456</v>
      </c>
      <c r="L99" s="59"/>
      <c r="M99" s="61">
        <v>45138</v>
      </c>
      <c r="N99" s="61">
        <v>45138</v>
      </c>
      <c r="O99" s="59" t="s">
        <v>160</v>
      </c>
      <c r="P99" s="59" t="s">
        <v>76</v>
      </c>
    </row>
    <row r="100" spans="1:16" ht="37.5" x14ac:dyDescent="0.25">
      <c r="A100" s="58" t="str">
        <f>HYPERLINK("#'x-" &amp; factor_list_table[[#This Row],[Series Number]] &amp; "'!A1", "x-" &amp; factor_list_table[[#This Row],[Series Number]])</f>
        <v>x-802</v>
      </c>
      <c r="B100" s="59" t="s">
        <v>31</v>
      </c>
      <c r="C100" s="60" t="s">
        <v>185</v>
      </c>
      <c r="D100" s="59" t="s">
        <v>251</v>
      </c>
      <c r="E100" s="59" t="s">
        <v>457</v>
      </c>
      <c r="F100" s="59" t="s">
        <v>201</v>
      </c>
      <c r="G100" s="59" t="s">
        <v>454</v>
      </c>
      <c r="H100" s="60">
        <v>1</v>
      </c>
      <c r="I100" s="60">
        <v>802</v>
      </c>
      <c r="J100" s="60" t="s">
        <v>458</v>
      </c>
      <c r="K100" s="60" t="s">
        <v>459</v>
      </c>
      <c r="L100" s="59"/>
      <c r="M100" s="61">
        <v>45138</v>
      </c>
      <c r="N100" s="61">
        <v>45138</v>
      </c>
      <c r="O100" s="59" t="s">
        <v>160</v>
      </c>
      <c r="P100" s="59" t="s">
        <v>76</v>
      </c>
    </row>
    <row r="101" spans="1:16" ht="37.5" x14ac:dyDescent="0.25">
      <c r="A101" s="58" t="str">
        <f>HYPERLINK("#'x-" &amp; factor_list_table[[#This Row],[Series Number]] &amp; "'!A1", "x-" &amp; factor_list_table[[#This Row],[Series Number]])</f>
        <v>x-803</v>
      </c>
      <c r="B101" s="59" t="s">
        <v>31</v>
      </c>
      <c r="C101" s="60" t="s">
        <v>185</v>
      </c>
      <c r="D101" s="59" t="s">
        <v>251</v>
      </c>
      <c r="E101" s="59" t="s">
        <v>460</v>
      </c>
      <c r="F101" s="59" t="s">
        <v>201</v>
      </c>
      <c r="G101" s="59" t="s">
        <v>461</v>
      </c>
      <c r="H101" s="60">
        <v>1</v>
      </c>
      <c r="I101" s="60">
        <v>803</v>
      </c>
      <c r="J101" s="60" t="s">
        <v>462</v>
      </c>
      <c r="K101" s="60" t="s">
        <v>463</v>
      </c>
      <c r="L101" s="59"/>
      <c r="M101" s="61">
        <v>45138</v>
      </c>
      <c r="N101" s="61">
        <v>45138</v>
      </c>
      <c r="O101" s="59" t="s">
        <v>160</v>
      </c>
      <c r="P101" s="59" t="s">
        <v>76</v>
      </c>
    </row>
    <row r="102" spans="1:16" ht="37.5" x14ac:dyDescent="0.25">
      <c r="A102" s="58" t="str">
        <f>HYPERLINK("#'x-" &amp; factor_list_table[[#This Row],[Series Number]] &amp; "'!A1", "x-" &amp; factor_list_table[[#This Row],[Series Number]])</f>
        <v>x-804</v>
      </c>
      <c r="B102" s="59" t="s">
        <v>31</v>
      </c>
      <c r="C102" s="60" t="s">
        <v>185</v>
      </c>
      <c r="D102" s="59" t="s">
        <v>251</v>
      </c>
      <c r="E102" s="59" t="s">
        <v>464</v>
      </c>
      <c r="F102" s="59" t="s">
        <v>201</v>
      </c>
      <c r="G102" s="59" t="s">
        <v>454</v>
      </c>
      <c r="H102" s="60">
        <v>1</v>
      </c>
      <c r="I102" s="60">
        <v>804</v>
      </c>
      <c r="J102" s="60" t="s">
        <v>465</v>
      </c>
      <c r="K102" s="60" t="s">
        <v>466</v>
      </c>
      <c r="L102" s="59"/>
      <c r="M102" s="61">
        <v>45138</v>
      </c>
      <c r="N102" s="61">
        <v>45138</v>
      </c>
      <c r="O102" s="59" t="s">
        <v>160</v>
      </c>
      <c r="P102" s="59" t="s">
        <v>76</v>
      </c>
    </row>
    <row r="103" spans="1:16" ht="37.5" x14ac:dyDescent="0.25">
      <c r="A103" s="58" t="str">
        <f>HYPERLINK("#'x-" &amp; factor_list_table[[#This Row],[Series Number]] &amp; "'!A1", "x-" &amp; factor_list_table[[#This Row],[Series Number]])</f>
        <v>x-805</v>
      </c>
      <c r="B103" s="59" t="s">
        <v>31</v>
      </c>
      <c r="C103" s="60" t="s">
        <v>185</v>
      </c>
      <c r="D103" s="59" t="s">
        <v>251</v>
      </c>
      <c r="E103" s="59" t="s">
        <v>467</v>
      </c>
      <c r="F103" s="59" t="s">
        <v>201</v>
      </c>
      <c r="G103" s="59" t="s">
        <v>454</v>
      </c>
      <c r="H103" s="60">
        <v>1</v>
      </c>
      <c r="I103" s="60">
        <v>805</v>
      </c>
      <c r="J103" s="60" t="s">
        <v>468</v>
      </c>
      <c r="K103" s="60" t="s">
        <v>469</v>
      </c>
      <c r="L103" s="59"/>
      <c r="M103" s="61">
        <v>45138</v>
      </c>
      <c r="N103" s="61">
        <v>45138</v>
      </c>
      <c r="O103" s="59" t="s">
        <v>160</v>
      </c>
      <c r="P103" s="59" t="s">
        <v>76</v>
      </c>
    </row>
    <row r="104" spans="1:16" ht="37.5" x14ac:dyDescent="0.25">
      <c r="A104" s="58" t="str">
        <f>HYPERLINK("#'x-" &amp; factor_list_table[[#This Row],[Series Number]] &amp; "'!A1", "x-" &amp; factor_list_table[[#This Row],[Series Number]])</f>
        <v>x-806</v>
      </c>
      <c r="B104" s="59" t="s">
        <v>31</v>
      </c>
      <c r="C104" s="60" t="s">
        <v>185</v>
      </c>
      <c r="D104" s="59" t="s">
        <v>251</v>
      </c>
      <c r="E104" s="59" t="s">
        <v>470</v>
      </c>
      <c r="F104" s="59" t="s">
        <v>201</v>
      </c>
      <c r="G104" s="59" t="s">
        <v>454</v>
      </c>
      <c r="H104" s="60">
        <v>1</v>
      </c>
      <c r="I104" s="60">
        <v>806</v>
      </c>
      <c r="J104" s="60" t="s">
        <v>471</v>
      </c>
      <c r="K104" s="60" t="s">
        <v>472</v>
      </c>
      <c r="L104" s="59"/>
      <c r="M104" s="61">
        <v>45138</v>
      </c>
      <c r="N104" s="61">
        <v>45138</v>
      </c>
      <c r="O104" s="59" t="s">
        <v>160</v>
      </c>
      <c r="P104" s="59" t="s">
        <v>76</v>
      </c>
    </row>
    <row r="105" spans="1:16" ht="37.5" x14ac:dyDescent="0.25">
      <c r="A105" s="58" t="str">
        <f>HYPERLINK("#'x-" &amp; factor_list_table[[#This Row],[Series Number]] &amp; "'!A1", "x-" &amp; factor_list_table[[#This Row],[Series Number]])</f>
        <v>x-807</v>
      </c>
      <c r="B105" s="59" t="s">
        <v>31</v>
      </c>
      <c r="C105" s="60" t="s">
        <v>185</v>
      </c>
      <c r="D105" s="59" t="s">
        <v>251</v>
      </c>
      <c r="E105" s="59" t="s">
        <v>473</v>
      </c>
      <c r="F105" s="59" t="s">
        <v>201</v>
      </c>
      <c r="G105" s="59" t="s">
        <v>454</v>
      </c>
      <c r="H105" s="60">
        <v>2</v>
      </c>
      <c r="I105" s="60">
        <v>807</v>
      </c>
      <c r="J105" s="60" t="s">
        <v>474</v>
      </c>
      <c r="K105" s="60" t="s">
        <v>475</v>
      </c>
      <c r="L105" s="59"/>
      <c r="M105" s="61">
        <v>45138</v>
      </c>
      <c r="N105" s="61">
        <v>45138</v>
      </c>
      <c r="O105" s="59" t="s">
        <v>160</v>
      </c>
      <c r="P105" s="59" t="s">
        <v>76</v>
      </c>
    </row>
    <row r="106" spans="1:16" ht="37.5" x14ac:dyDescent="0.25">
      <c r="A106" s="58" t="str">
        <f>HYPERLINK("#'x-" &amp; factor_list_table[[#This Row],[Series Number]] &amp; "'!A1", "x-" &amp; factor_list_table[[#This Row],[Series Number]])</f>
        <v>x-808</v>
      </c>
      <c r="B106" s="59" t="s">
        <v>31</v>
      </c>
      <c r="C106" s="60" t="s">
        <v>185</v>
      </c>
      <c r="D106" s="59" t="s">
        <v>251</v>
      </c>
      <c r="E106" s="59" t="s">
        <v>476</v>
      </c>
      <c r="F106" s="59" t="s">
        <v>201</v>
      </c>
      <c r="G106" s="59" t="s">
        <v>454</v>
      </c>
      <c r="H106" s="60">
        <v>2</v>
      </c>
      <c r="I106" s="60">
        <v>808</v>
      </c>
      <c r="J106" s="60" t="s">
        <v>477</v>
      </c>
      <c r="K106" s="60" t="s">
        <v>478</v>
      </c>
      <c r="L106" s="59"/>
      <c r="M106" s="61">
        <v>45138</v>
      </c>
      <c r="N106" s="61">
        <v>45138</v>
      </c>
      <c r="O106" s="59" t="s">
        <v>160</v>
      </c>
      <c r="P106" s="59" t="s">
        <v>76</v>
      </c>
    </row>
    <row r="107" spans="1:16" ht="25" x14ac:dyDescent="0.25">
      <c r="A107" s="58" t="str">
        <f>HYPERLINK("#'x-" &amp; factor_list_table[[#This Row],[Series Number]] &amp; "'!A1", "x-" &amp; factor_list_table[[#This Row],[Series Number]])</f>
        <v>x-809</v>
      </c>
      <c r="B107" s="59" t="s">
        <v>31</v>
      </c>
      <c r="C107" s="60" t="s">
        <v>185</v>
      </c>
      <c r="D107" s="59" t="s">
        <v>251</v>
      </c>
      <c r="E107" s="59" t="s">
        <v>479</v>
      </c>
      <c r="F107" s="59" t="s">
        <v>201</v>
      </c>
      <c r="G107" s="59" t="s">
        <v>454</v>
      </c>
      <c r="H107" s="60">
        <v>1</v>
      </c>
      <c r="I107" s="60">
        <v>809</v>
      </c>
      <c r="J107" s="60" t="s">
        <v>480</v>
      </c>
      <c r="K107" s="60" t="s">
        <v>481</v>
      </c>
      <c r="L107" s="59"/>
      <c r="M107" s="61">
        <v>45138</v>
      </c>
      <c r="N107" s="61">
        <v>45138</v>
      </c>
      <c r="O107" s="59" t="s">
        <v>160</v>
      </c>
      <c r="P107" s="59" t="s">
        <v>76</v>
      </c>
    </row>
    <row r="108" spans="1:16" ht="37.5" x14ac:dyDescent="0.25">
      <c r="A108" s="58" t="str">
        <f>HYPERLINK("#'x-" &amp; factor_list_table[[#This Row],[Series Number]] &amp; "'!A1", "x-" &amp; factor_list_table[[#This Row],[Series Number]])</f>
        <v>x-810</v>
      </c>
      <c r="B108" s="59" t="s">
        <v>31</v>
      </c>
      <c r="C108" s="60" t="s">
        <v>185</v>
      </c>
      <c r="D108" s="59" t="s">
        <v>251</v>
      </c>
      <c r="E108" s="59" t="s">
        <v>482</v>
      </c>
      <c r="F108" s="59" t="s">
        <v>201</v>
      </c>
      <c r="G108" s="59" t="s">
        <v>454</v>
      </c>
      <c r="H108" s="60">
        <v>1</v>
      </c>
      <c r="I108" s="60">
        <v>810</v>
      </c>
      <c r="J108" s="60" t="s">
        <v>483</v>
      </c>
      <c r="K108" s="60" t="s">
        <v>484</v>
      </c>
      <c r="L108" s="59"/>
      <c r="M108" s="61">
        <v>45138</v>
      </c>
      <c r="N108" s="61">
        <v>45138</v>
      </c>
      <c r="O108" s="59" t="s">
        <v>160</v>
      </c>
      <c r="P108" s="59" t="s">
        <v>76</v>
      </c>
    </row>
    <row r="109" spans="1:16" ht="37.5" x14ac:dyDescent="0.25">
      <c r="A109" s="58" t="str">
        <f>HYPERLINK("#'x-" &amp; factor_list_table[[#This Row],[Series Number]] &amp; "'!A1", "x-" &amp; factor_list_table[[#This Row],[Series Number]])</f>
        <v>x-810</v>
      </c>
      <c r="B109" s="59" t="s">
        <v>31</v>
      </c>
      <c r="C109" s="60" t="s">
        <v>185</v>
      </c>
      <c r="D109" s="59" t="s">
        <v>251</v>
      </c>
      <c r="E109" s="59" t="s">
        <v>485</v>
      </c>
      <c r="F109" s="59" t="s">
        <v>201</v>
      </c>
      <c r="G109" s="59" t="s">
        <v>454</v>
      </c>
      <c r="H109" s="60">
        <v>1</v>
      </c>
      <c r="I109" s="60">
        <v>810</v>
      </c>
      <c r="J109" s="60" t="s">
        <v>486</v>
      </c>
      <c r="K109" s="60" t="s">
        <v>484</v>
      </c>
      <c r="L109" s="59"/>
      <c r="M109" s="61">
        <v>45138</v>
      </c>
      <c r="N109" s="61">
        <v>45138</v>
      </c>
      <c r="O109" s="59" t="s">
        <v>160</v>
      </c>
      <c r="P109" s="59" t="s">
        <v>76</v>
      </c>
    </row>
    <row r="110" spans="1:16" ht="37.5" x14ac:dyDescent="0.25">
      <c r="A110" s="58" t="str">
        <f>HYPERLINK("#'x-" &amp; factor_list_table[[#This Row],[Series Number]] &amp; "'!A1", "x-" &amp; factor_list_table[[#This Row],[Series Number]])</f>
        <v>x-811</v>
      </c>
      <c r="B110" s="59" t="s">
        <v>31</v>
      </c>
      <c r="C110" s="60" t="s">
        <v>185</v>
      </c>
      <c r="D110" s="59" t="s">
        <v>251</v>
      </c>
      <c r="E110" s="59" t="s">
        <v>487</v>
      </c>
      <c r="F110" s="59" t="s">
        <v>201</v>
      </c>
      <c r="G110" s="59" t="s">
        <v>454</v>
      </c>
      <c r="H110" s="60">
        <v>1</v>
      </c>
      <c r="I110" s="60">
        <v>811</v>
      </c>
      <c r="J110" s="60" t="s">
        <v>488</v>
      </c>
      <c r="K110" s="60" t="s">
        <v>489</v>
      </c>
      <c r="L110" s="59"/>
      <c r="M110" s="61">
        <v>45138</v>
      </c>
      <c r="N110" s="61">
        <v>45138</v>
      </c>
      <c r="O110" s="59" t="s">
        <v>160</v>
      </c>
      <c r="P110" s="59" t="s">
        <v>76</v>
      </c>
    </row>
    <row r="111" spans="1:16" ht="37.5" x14ac:dyDescent="0.25">
      <c r="A111" s="58" t="str">
        <f>HYPERLINK("#'x-" &amp; factor_list_table[[#This Row],[Series Number]] &amp; "'!A1", "x-" &amp; factor_list_table[[#This Row],[Series Number]])</f>
        <v>x-812</v>
      </c>
      <c r="B111" s="59" t="s">
        <v>31</v>
      </c>
      <c r="C111" s="60" t="s">
        <v>185</v>
      </c>
      <c r="D111" s="59" t="s">
        <v>251</v>
      </c>
      <c r="E111" s="59" t="s">
        <v>490</v>
      </c>
      <c r="F111" s="59" t="s">
        <v>201</v>
      </c>
      <c r="G111" s="59" t="s">
        <v>454</v>
      </c>
      <c r="H111" s="60">
        <v>1</v>
      </c>
      <c r="I111" s="60">
        <v>812</v>
      </c>
      <c r="J111" s="60" t="s">
        <v>491</v>
      </c>
      <c r="K111" s="60" t="s">
        <v>492</v>
      </c>
      <c r="L111" s="59"/>
      <c r="M111" s="61">
        <v>45138</v>
      </c>
      <c r="N111" s="61">
        <v>45138</v>
      </c>
      <c r="O111" s="59" t="s">
        <v>160</v>
      </c>
      <c r="P111" s="59" t="s">
        <v>76</v>
      </c>
    </row>
    <row r="112" spans="1:16" ht="25" x14ac:dyDescent="0.25">
      <c r="A112" s="58" t="str">
        <f>HYPERLINK("#'x-" &amp; factor_list_table[[#This Row],[Series Number]] &amp; "'!A1", "x-" &amp; factor_list_table[[#This Row],[Series Number]])</f>
        <v>x-813</v>
      </c>
      <c r="B112" s="59" t="s">
        <v>31</v>
      </c>
      <c r="C112" s="60">
        <v>2015</v>
      </c>
      <c r="D112" s="59" t="s">
        <v>251</v>
      </c>
      <c r="E112" s="59" t="s">
        <v>493</v>
      </c>
      <c r="F112" s="59" t="s">
        <v>201</v>
      </c>
      <c r="G112" s="59" t="s">
        <v>454</v>
      </c>
      <c r="H112" s="60">
        <v>0</v>
      </c>
      <c r="I112" s="60">
        <v>813</v>
      </c>
      <c r="J112" s="60" t="s">
        <v>494</v>
      </c>
      <c r="K112" s="60" t="s">
        <v>456</v>
      </c>
      <c r="L112" s="59"/>
      <c r="M112" s="61">
        <v>45138</v>
      </c>
      <c r="N112" s="61">
        <v>45138</v>
      </c>
      <c r="O112" s="59" t="s">
        <v>160</v>
      </c>
      <c r="P112" s="59" t="s">
        <v>76</v>
      </c>
    </row>
    <row r="113" spans="1:16" ht="25" x14ac:dyDescent="0.25">
      <c r="A113" s="58" t="str">
        <f>HYPERLINK("#'x-" &amp; factor_list_table[[#This Row],[Series Number]] &amp; "'!A1", "x-" &amp; factor_list_table[[#This Row],[Series Number]])</f>
        <v>x-814</v>
      </c>
      <c r="B113" s="59" t="s">
        <v>31</v>
      </c>
      <c r="C113" s="60" t="s">
        <v>185</v>
      </c>
      <c r="D113" s="59" t="s">
        <v>495</v>
      </c>
      <c r="E113" s="59" t="s">
        <v>496</v>
      </c>
      <c r="F113" s="59" t="s">
        <v>201</v>
      </c>
      <c r="G113" s="59" t="s">
        <v>216</v>
      </c>
      <c r="H113" s="60">
        <v>1</v>
      </c>
      <c r="I113" s="60">
        <v>814</v>
      </c>
      <c r="J113" s="60" t="s">
        <v>497</v>
      </c>
      <c r="K113" s="60" t="s">
        <v>498</v>
      </c>
      <c r="L113" s="59"/>
      <c r="M113" s="61">
        <v>45138</v>
      </c>
      <c r="N113" s="61">
        <v>45138</v>
      </c>
      <c r="O113" s="59" t="s">
        <v>160</v>
      </c>
      <c r="P113" s="59" t="s">
        <v>76</v>
      </c>
    </row>
    <row r="114" spans="1:16" ht="25" x14ac:dyDescent="0.25">
      <c r="A114" s="58" t="str">
        <f>HYPERLINK("#'x-" &amp; factor_list_table[[#This Row],[Series Number]] &amp; "'!A1", "x-" &amp; factor_list_table[[#This Row],[Series Number]])</f>
        <v>x-815</v>
      </c>
      <c r="B114" s="59" t="s">
        <v>31</v>
      </c>
      <c r="C114" s="60" t="s">
        <v>185</v>
      </c>
      <c r="D114" s="59" t="s">
        <v>495</v>
      </c>
      <c r="E114" s="59" t="s">
        <v>499</v>
      </c>
      <c r="F114" s="59" t="s">
        <v>201</v>
      </c>
      <c r="G114" s="59" t="s">
        <v>216</v>
      </c>
      <c r="H114" s="60">
        <v>1</v>
      </c>
      <c r="I114" s="60">
        <v>815</v>
      </c>
      <c r="J114" s="60" t="s">
        <v>500</v>
      </c>
      <c r="K114" s="60" t="s">
        <v>501</v>
      </c>
      <c r="L114" s="59"/>
      <c r="M114" s="61">
        <v>45138</v>
      </c>
      <c r="N114" s="61">
        <v>45138</v>
      </c>
      <c r="O114" s="59" t="s">
        <v>160</v>
      </c>
      <c r="P114" s="59" t="s">
        <v>76</v>
      </c>
    </row>
    <row r="115" spans="1:16" ht="25" x14ac:dyDescent="0.25">
      <c r="A115" s="58" t="str">
        <f>HYPERLINK("#'x-" &amp; factor_list_table[[#This Row],[Series Number]] &amp; "'!A1", "x-" &amp; factor_list_table[[#This Row],[Series Number]])</f>
        <v>x-817</v>
      </c>
      <c r="B115" s="59" t="s">
        <v>31</v>
      </c>
      <c r="C115" s="60">
        <v>1995</v>
      </c>
      <c r="D115" s="59" t="s">
        <v>502</v>
      </c>
      <c r="E115" s="59" t="s">
        <v>503</v>
      </c>
      <c r="F115" s="59" t="s">
        <v>201</v>
      </c>
      <c r="G115" s="59" t="s">
        <v>504</v>
      </c>
      <c r="H115" s="60">
        <v>1</v>
      </c>
      <c r="I115" s="60">
        <v>817</v>
      </c>
      <c r="J115" s="60" t="s">
        <v>505</v>
      </c>
      <c r="K115" s="60" t="s">
        <v>506</v>
      </c>
      <c r="L115" s="59"/>
      <c r="M115" s="61">
        <v>45138</v>
      </c>
      <c r="N115" s="61">
        <v>45138</v>
      </c>
      <c r="O115" s="59" t="s">
        <v>160</v>
      </c>
      <c r="P115" s="59" t="s">
        <v>76</v>
      </c>
    </row>
    <row r="116" spans="1:16" ht="25" x14ac:dyDescent="0.25">
      <c r="A116" s="58" t="str">
        <f>HYPERLINK("#'x-" &amp; factor_list_table[[#This Row],[Series Number]] &amp; "'!A1", "x-" &amp; factor_list_table[[#This Row],[Series Number]])</f>
        <v>x-818</v>
      </c>
      <c r="B116" s="59" t="s">
        <v>31</v>
      </c>
      <c r="C116" s="60">
        <v>2008</v>
      </c>
      <c r="D116" s="59" t="s">
        <v>502</v>
      </c>
      <c r="E116" s="59" t="s">
        <v>507</v>
      </c>
      <c r="F116" s="59" t="s">
        <v>201</v>
      </c>
      <c r="G116" s="59" t="s">
        <v>504</v>
      </c>
      <c r="H116" s="60">
        <v>2</v>
      </c>
      <c r="I116" s="60">
        <v>818</v>
      </c>
      <c r="J116" s="60" t="s">
        <v>508</v>
      </c>
      <c r="K116" s="60" t="s">
        <v>509</v>
      </c>
      <c r="L116" s="59"/>
      <c r="M116" s="61">
        <v>45138</v>
      </c>
      <c r="N116" s="61">
        <v>45138</v>
      </c>
      <c r="O116" s="59" t="s">
        <v>160</v>
      </c>
      <c r="P116" s="59" t="s">
        <v>76</v>
      </c>
    </row>
    <row r="117" spans="1:16" ht="37.5" x14ac:dyDescent="0.25">
      <c r="A117" s="58" t="str">
        <f>HYPERLINK("#'x-" &amp; factor_list_table[[#This Row],[Series Number]] &amp; "'!A1", "x-" &amp; factor_list_table[[#This Row],[Series Number]])</f>
        <v>x-819</v>
      </c>
      <c r="B117" s="59" t="s">
        <v>31</v>
      </c>
      <c r="C117" s="60">
        <v>1995</v>
      </c>
      <c r="D117" s="59" t="s">
        <v>502</v>
      </c>
      <c r="E117" s="59" t="s">
        <v>510</v>
      </c>
      <c r="F117" s="59" t="s">
        <v>201</v>
      </c>
      <c r="G117" s="59" t="s">
        <v>504</v>
      </c>
      <c r="H117" s="60">
        <v>1</v>
      </c>
      <c r="I117" s="60">
        <v>819</v>
      </c>
      <c r="J117" s="60" t="s">
        <v>511</v>
      </c>
      <c r="K117" s="60" t="s">
        <v>512</v>
      </c>
      <c r="L117" s="59"/>
      <c r="M117" s="61">
        <v>45138</v>
      </c>
      <c r="N117" s="61">
        <v>45138</v>
      </c>
      <c r="O117" s="59" t="s">
        <v>160</v>
      </c>
      <c r="P117" s="59" t="s">
        <v>76</v>
      </c>
    </row>
    <row r="118" spans="1:16" ht="37.5" x14ac:dyDescent="0.25">
      <c r="A118" s="58" t="str">
        <f>HYPERLINK("#'x-" &amp; factor_list_table[[#This Row],[Series Number]] &amp; "'!A1", "x-" &amp; factor_list_table[[#This Row],[Series Number]])</f>
        <v>x-820</v>
      </c>
      <c r="B118" s="59" t="s">
        <v>31</v>
      </c>
      <c r="C118" s="60" t="s">
        <v>227</v>
      </c>
      <c r="D118" s="59" t="s">
        <v>502</v>
      </c>
      <c r="E118" s="59" t="s">
        <v>513</v>
      </c>
      <c r="F118" s="59" t="s">
        <v>201</v>
      </c>
      <c r="G118" s="59" t="s">
        <v>504</v>
      </c>
      <c r="H118" s="60">
        <v>1</v>
      </c>
      <c r="I118" s="60">
        <v>820</v>
      </c>
      <c r="J118" s="60" t="s">
        <v>514</v>
      </c>
      <c r="K118" s="60" t="s">
        <v>515</v>
      </c>
      <c r="L118" s="59"/>
      <c r="M118" s="61">
        <v>45138</v>
      </c>
      <c r="N118" s="61">
        <v>45138</v>
      </c>
      <c r="O118" s="59" t="s">
        <v>160</v>
      </c>
      <c r="P118" s="59" t="s">
        <v>76</v>
      </c>
    </row>
    <row r="119" spans="1:16" ht="25" x14ac:dyDescent="0.25">
      <c r="A119" s="58" t="str">
        <f>HYPERLINK("#'x-" &amp; factor_list_table[[#This Row],[Series Number]] &amp; "'!A1", "x-" &amp; factor_list_table[[#This Row],[Series Number]])</f>
        <v>x-821</v>
      </c>
      <c r="B119" s="59" t="s">
        <v>31</v>
      </c>
      <c r="C119" s="60">
        <v>1995</v>
      </c>
      <c r="D119" s="59" t="s">
        <v>502</v>
      </c>
      <c r="E119" s="59" t="s">
        <v>516</v>
      </c>
      <c r="F119" s="59" t="s">
        <v>201</v>
      </c>
      <c r="G119" s="59" t="s">
        <v>504</v>
      </c>
      <c r="H119" s="60">
        <v>1</v>
      </c>
      <c r="I119" s="60">
        <v>821</v>
      </c>
      <c r="J119" s="60" t="s">
        <v>517</v>
      </c>
      <c r="K119" s="60" t="s">
        <v>518</v>
      </c>
      <c r="L119" s="59"/>
      <c r="M119" s="61">
        <v>45138</v>
      </c>
      <c r="N119" s="61">
        <v>45138</v>
      </c>
      <c r="O119" s="59" t="s">
        <v>160</v>
      </c>
      <c r="P119" s="59" t="s">
        <v>76</v>
      </c>
    </row>
    <row r="120" spans="1:16" ht="25" x14ac:dyDescent="0.25">
      <c r="A120" s="58" t="str">
        <f>HYPERLINK("#'x-" &amp; factor_list_table[[#This Row],[Series Number]] &amp; "'!A1", "x-" &amp; factor_list_table[[#This Row],[Series Number]])</f>
        <v>x-822</v>
      </c>
      <c r="B120" s="59" t="s">
        <v>31</v>
      </c>
      <c r="C120" s="60">
        <v>2008</v>
      </c>
      <c r="D120" s="59" t="s">
        <v>502</v>
      </c>
      <c r="E120" s="59" t="s">
        <v>519</v>
      </c>
      <c r="F120" s="59" t="s">
        <v>201</v>
      </c>
      <c r="G120" s="59" t="s">
        <v>504</v>
      </c>
      <c r="H120" s="60">
        <v>2</v>
      </c>
      <c r="I120" s="60">
        <v>822</v>
      </c>
      <c r="J120" s="60" t="s">
        <v>520</v>
      </c>
      <c r="K120" s="60" t="s">
        <v>521</v>
      </c>
      <c r="L120" s="59"/>
      <c r="M120" s="61">
        <v>45138</v>
      </c>
      <c r="N120" s="61">
        <v>45138</v>
      </c>
      <c r="O120" s="59" t="s">
        <v>160</v>
      </c>
      <c r="P120" s="59" t="s">
        <v>76</v>
      </c>
    </row>
    <row r="121" spans="1:16" ht="25" x14ac:dyDescent="0.25">
      <c r="A121" s="58" t="str">
        <f>HYPERLINK("#'x-" &amp; factor_list_table[[#This Row],[Series Number]] &amp; "'!A1", "x-" &amp; factor_list_table[[#This Row],[Series Number]])</f>
        <v>x-823</v>
      </c>
      <c r="B121" s="59" t="s">
        <v>31</v>
      </c>
      <c r="C121" s="60">
        <v>2015</v>
      </c>
      <c r="D121" s="59" t="s">
        <v>502</v>
      </c>
      <c r="E121" s="59" t="s">
        <v>522</v>
      </c>
      <c r="F121" s="59" t="s">
        <v>201</v>
      </c>
      <c r="G121" s="59" t="s">
        <v>315</v>
      </c>
      <c r="H121" s="60">
        <v>0</v>
      </c>
      <c r="I121" s="60">
        <v>823</v>
      </c>
      <c r="J121" s="60" t="s">
        <v>523</v>
      </c>
      <c r="K121" s="60" t="s">
        <v>506</v>
      </c>
      <c r="L121" s="59"/>
      <c r="M121" s="61">
        <v>45138</v>
      </c>
      <c r="N121" s="61">
        <v>45138</v>
      </c>
      <c r="O121" s="59" t="s">
        <v>160</v>
      </c>
      <c r="P121" s="59" t="s">
        <v>76</v>
      </c>
    </row>
    <row r="122" spans="1:16" ht="25" x14ac:dyDescent="0.25">
      <c r="A122" s="58" t="str">
        <f>HYPERLINK("#'x-" &amp; factor_list_table[[#This Row],[Series Number]] &amp; "'!A1", "x-" &amp; factor_list_table[[#This Row],[Series Number]])</f>
        <v>x-824</v>
      </c>
      <c r="B122" s="59" t="s">
        <v>31</v>
      </c>
      <c r="C122" s="60">
        <v>2015</v>
      </c>
      <c r="D122" s="59" t="s">
        <v>524</v>
      </c>
      <c r="E122" s="59" t="s">
        <v>525</v>
      </c>
      <c r="F122" s="59" t="s">
        <v>201</v>
      </c>
      <c r="G122" s="59" t="s">
        <v>526</v>
      </c>
      <c r="H122" s="60">
        <v>0</v>
      </c>
      <c r="I122" s="60">
        <v>824</v>
      </c>
      <c r="J122" s="60" t="s">
        <v>527</v>
      </c>
      <c r="K122" s="60"/>
      <c r="L122" s="59"/>
      <c r="M122" s="61">
        <v>45202</v>
      </c>
      <c r="N122" s="61">
        <v>45202</v>
      </c>
      <c r="O122" s="59" t="s">
        <v>160</v>
      </c>
      <c r="P122" s="59" t="s">
        <v>76</v>
      </c>
    </row>
    <row r="123" spans="1:16" ht="25" x14ac:dyDescent="0.25">
      <c r="A123" s="58" t="str">
        <f>HYPERLINK("#'x-" &amp; factor_list_table[[#This Row],[Series Number]] &amp; "'!A1", "x-" &amp; factor_list_table[[#This Row],[Series Number]])</f>
        <v>x-825</v>
      </c>
      <c r="B123" s="59" t="s">
        <v>31</v>
      </c>
      <c r="C123" s="60" t="s">
        <v>185</v>
      </c>
      <c r="D123" s="59" t="s">
        <v>524</v>
      </c>
      <c r="E123" s="59" t="s">
        <v>525</v>
      </c>
      <c r="F123" s="59" t="s">
        <v>201</v>
      </c>
      <c r="G123" s="59" t="s">
        <v>526</v>
      </c>
      <c r="H123" s="60">
        <v>1</v>
      </c>
      <c r="I123" s="60">
        <v>825</v>
      </c>
      <c r="J123" s="60" t="s">
        <v>528</v>
      </c>
      <c r="K123" s="60" t="s">
        <v>529</v>
      </c>
      <c r="L123" s="59"/>
      <c r="M123" s="61">
        <v>45202</v>
      </c>
      <c r="N123" s="61">
        <v>45202</v>
      </c>
      <c r="O123" s="59" t="s">
        <v>160</v>
      </c>
      <c r="P123" s="59" t="s">
        <v>76</v>
      </c>
    </row>
    <row r="124" spans="1:16" ht="25" x14ac:dyDescent="0.25">
      <c r="A124" s="58" t="str">
        <f>HYPERLINK("#'x-" &amp; factor_list_table[[#This Row],[Series Number]] &amp; "'!A1", "x-" &amp; factor_list_table[[#This Row],[Series Number]])</f>
        <v>x-826</v>
      </c>
      <c r="B124" s="59" t="s">
        <v>31</v>
      </c>
      <c r="C124" s="60" t="s">
        <v>185</v>
      </c>
      <c r="D124" s="59" t="s">
        <v>524</v>
      </c>
      <c r="E124" s="59" t="s">
        <v>525</v>
      </c>
      <c r="F124" s="59" t="s">
        <v>201</v>
      </c>
      <c r="G124" s="59" t="s">
        <v>526</v>
      </c>
      <c r="H124" s="60">
        <v>1</v>
      </c>
      <c r="I124" s="60">
        <v>826</v>
      </c>
      <c r="J124" s="60" t="s">
        <v>530</v>
      </c>
      <c r="K124" s="60" t="s">
        <v>531</v>
      </c>
      <c r="L124" s="59"/>
      <c r="M124" s="61">
        <v>45202</v>
      </c>
      <c r="N124" s="61">
        <v>45202</v>
      </c>
      <c r="O124" s="59" t="s">
        <v>160</v>
      </c>
      <c r="P124" s="59" t="s">
        <v>76</v>
      </c>
    </row>
    <row r="125" spans="1:16" ht="37.5" x14ac:dyDescent="0.25">
      <c r="A125" s="58" t="str">
        <f>HYPERLINK("#'x-" &amp; factor_list_table[[#This Row],[Series Number]] &amp; "'!A1", "x-" &amp; factor_list_table[[#This Row],[Series Number]])</f>
        <v>x-827</v>
      </c>
      <c r="B125" s="59" t="s">
        <v>31</v>
      </c>
      <c r="C125" s="60" t="s">
        <v>227</v>
      </c>
      <c r="D125" s="59" t="s">
        <v>502</v>
      </c>
      <c r="E125" s="59" t="s">
        <v>532</v>
      </c>
      <c r="F125" s="59" t="s">
        <v>201</v>
      </c>
      <c r="G125" s="59" t="s">
        <v>315</v>
      </c>
      <c r="H125" s="60">
        <v>1</v>
      </c>
      <c r="I125" s="60">
        <v>827</v>
      </c>
      <c r="J125" s="60" t="s">
        <v>533</v>
      </c>
      <c r="K125" s="60" t="s">
        <v>534</v>
      </c>
      <c r="L125" s="59"/>
      <c r="M125" s="61">
        <v>45135</v>
      </c>
      <c r="N125" s="61">
        <v>45170</v>
      </c>
      <c r="O125" s="59" t="s">
        <v>160</v>
      </c>
      <c r="P125" s="59" t="s">
        <v>76</v>
      </c>
    </row>
  </sheetData>
  <sheetProtection algorithmName="SHA-512" hashValue="ZtWwEd8PDlkHl7cE2kOw3/sRLGOCdxWFIGMY1J7z5WCZI9V3PkDzXIfcN5azUEQykcIcwFQ73pnWAljNMK3Mog==" saltValue="ojE8XLmfkBjZgpMgzM6Qdg==" spinCount="100000" sheet="1" objects="1" scenarios="1" autoFilter="0"/>
  <phoneticPr fontId="36" type="noConversion"/>
  <pageMargins left="0.7" right="0.7" top="0.75" bottom="0.75" header="0.3" footer="0.3"/>
  <pageSetup paperSize="9" orientation="portrait" r:id="rId1"/>
  <headerFooter>
    <oddHeader>&amp;L&amp;Z&amp;F  [&amp;A]</oddHeader>
    <oddFooter>&amp;LPage &amp;P of &amp;N&amp;R&amp;T &amp;D</oddFooter>
  </headerFooter>
  <tableParts count="1">
    <tablePart r:id="rId2"/>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46363-538B-4741-8FEF-601A6067715A}">
  <sheetPr codeName="Sheet52"/>
  <dimension ref="A1:M37"/>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LRF - x-418</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v>2008</v>
      </c>
      <c r="C8" s="46"/>
      <c r="D8" s="46"/>
      <c r="E8" s="46"/>
      <c r="F8" s="46"/>
      <c r="G8" s="46"/>
      <c r="H8" s="46"/>
      <c r="I8" s="46"/>
      <c r="J8" s="46"/>
      <c r="K8" s="46"/>
      <c r="L8" s="46"/>
      <c r="M8" s="46"/>
    </row>
    <row r="9" spans="1:13" x14ac:dyDescent="0.25">
      <c r="A9" s="40" t="s">
        <v>142</v>
      </c>
      <c r="B9" s="46" t="s">
        <v>318</v>
      </c>
      <c r="C9" s="46"/>
      <c r="D9" s="46"/>
      <c r="E9" s="46"/>
      <c r="F9" s="46"/>
      <c r="G9" s="46"/>
      <c r="H9" s="46"/>
      <c r="I9" s="46"/>
      <c r="J9" s="46"/>
      <c r="K9" s="46"/>
      <c r="L9" s="46"/>
      <c r="M9" s="46"/>
    </row>
    <row r="10" spans="1:13" x14ac:dyDescent="0.25">
      <c r="A10" s="40" t="s">
        <v>6</v>
      </c>
      <c r="B10" s="46" t="s">
        <v>322</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253</v>
      </c>
      <c r="C12" s="46"/>
      <c r="D12" s="46"/>
      <c r="E12" s="46"/>
      <c r="F12" s="46"/>
      <c r="G12" s="46"/>
      <c r="H12" s="46"/>
      <c r="I12" s="46"/>
      <c r="J12" s="46"/>
      <c r="K12" s="46"/>
      <c r="L12" s="46"/>
      <c r="M12" s="46"/>
    </row>
    <row r="13" spans="1:13" x14ac:dyDescent="0.25">
      <c r="A13" s="40" t="s">
        <v>538</v>
      </c>
      <c r="B13" s="46">
        <v>2</v>
      </c>
      <c r="C13" s="46"/>
      <c r="D13" s="46"/>
      <c r="E13" s="46"/>
      <c r="F13" s="46"/>
      <c r="G13" s="46"/>
      <c r="H13" s="46"/>
      <c r="I13" s="46"/>
      <c r="J13" s="46"/>
      <c r="K13" s="46"/>
      <c r="L13" s="46"/>
      <c r="M13" s="46"/>
    </row>
    <row r="14" spans="1:13" x14ac:dyDescent="0.25">
      <c r="A14" s="40" t="s">
        <v>146</v>
      </c>
      <c r="B14" s="46">
        <v>418</v>
      </c>
      <c r="C14" s="46"/>
      <c r="D14" s="46"/>
      <c r="E14" s="46"/>
      <c r="F14" s="46"/>
      <c r="G14" s="46"/>
      <c r="H14" s="46"/>
      <c r="I14" s="46"/>
      <c r="J14" s="46"/>
      <c r="K14" s="46"/>
      <c r="L14" s="46"/>
      <c r="M14" s="46"/>
    </row>
    <row r="15" spans="1:13" x14ac:dyDescent="0.25">
      <c r="A15" s="40" t="s">
        <v>539</v>
      </c>
      <c r="B15" s="46" t="s">
        <v>323</v>
      </c>
      <c r="C15" s="46"/>
      <c r="D15" s="46"/>
      <c r="E15" s="46"/>
      <c r="F15" s="46"/>
      <c r="G15" s="46"/>
      <c r="H15" s="46"/>
      <c r="I15" s="46"/>
      <c r="J15" s="46"/>
      <c r="K15" s="46"/>
      <c r="L15" s="46"/>
      <c r="M15" s="46"/>
    </row>
    <row r="16" spans="1:13" x14ac:dyDescent="0.25">
      <c r="A16" s="40" t="s">
        <v>148</v>
      </c>
      <c r="B16" s="46" t="s">
        <v>324</v>
      </c>
      <c r="C16" s="46"/>
      <c r="D16" s="46"/>
      <c r="E16" s="46"/>
      <c r="F16" s="46"/>
      <c r="G16" s="46"/>
      <c r="H16" s="46"/>
      <c r="I16" s="46"/>
      <c r="J16" s="46"/>
      <c r="K16" s="46"/>
      <c r="L16" s="46"/>
      <c r="M16" s="46"/>
    </row>
    <row r="17" spans="1:13" x14ac:dyDescent="0.25">
      <c r="A17" s="41" t="s">
        <v>540</v>
      </c>
      <c r="B17" s="46"/>
      <c r="C17" s="46"/>
      <c r="D17" s="46"/>
      <c r="E17" s="46"/>
      <c r="F17" s="46"/>
      <c r="G17" s="46"/>
      <c r="H17" s="46"/>
      <c r="I17" s="46"/>
      <c r="J17" s="46"/>
      <c r="K17" s="46"/>
      <c r="L17" s="46"/>
      <c r="M17" s="46"/>
    </row>
    <row r="18" spans="1:13" x14ac:dyDescent="0.25">
      <c r="A18" s="40" t="s">
        <v>150</v>
      </c>
      <c r="B18" s="48">
        <v>45107</v>
      </c>
      <c r="C18" s="48"/>
      <c r="D18" s="48"/>
      <c r="E18" s="48"/>
      <c r="F18" s="48"/>
      <c r="G18" s="48"/>
      <c r="H18" s="48"/>
      <c r="I18" s="48"/>
      <c r="J18" s="48"/>
      <c r="K18" s="48"/>
      <c r="L18" s="48"/>
      <c r="M18" s="48"/>
    </row>
    <row r="19" spans="1:13" x14ac:dyDescent="0.25">
      <c r="A19" s="40" t="s">
        <v>151</v>
      </c>
      <c r="B19" s="48">
        <v>45110</v>
      </c>
      <c r="C19" s="48"/>
      <c r="D19" s="48"/>
      <c r="E19" s="48"/>
      <c r="F19" s="48"/>
      <c r="G19" s="48"/>
      <c r="H19" s="48"/>
      <c r="I19" s="48"/>
      <c r="J19" s="48"/>
      <c r="K19" s="48"/>
      <c r="L19" s="48"/>
      <c r="M19" s="48"/>
    </row>
    <row r="20" spans="1:13" x14ac:dyDescent="0.25">
      <c r="A20" s="40" t="s">
        <v>152</v>
      </c>
      <c r="B20" s="46" t="s">
        <v>160</v>
      </c>
      <c r="C20" s="46"/>
      <c r="D20" s="46"/>
      <c r="E20" s="46"/>
      <c r="F20" s="46"/>
      <c r="G20" s="46"/>
      <c r="H20" s="46"/>
      <c r="I20" s="46"/>
      <c r="J20" s="46"/>
      <c r="K20" s="46"/>
      <c r="L20" s="46"/>
      <c r="M20" s="46"/>
    </row>
    <row r="21" spans="1:13" x14ac:dyDescent="0.25">
      <c r="A21" s="40" t="s">
        <v>541</v>
      </c>
      <c r="B21" s="46" t="s">
        <v>76</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5" customFormat="1" ht="13" x14ac:dyDescent="0.25">
      <c r="A26" s="54" t="s">
        <v>581</v>
      </c>
      <c r="B26" s="54">
        <v>0</v>
      </c>
      <c r="C26" s="54">
        <v>1</v>
      </c>
      <c r="D26" s="54">
        <v>2</v>
      </c>
      <c r="E26" s="54">
        <v>3</v>
      </c>
      <c r="F26" s="54">
        <v>4</v>
      </c>
      <c r="G26" s="54">
        <v>5</v>
      </c>
      <c r="H26" s="54">
        <v>6</v>
      </c>
      <c r="I26" s="54">
        <v>7</v>
      </c>
      <c r="J26" s="54">
        <v>8</v>
      </c>
      <c r="K26" s="54">
        <v>9</v>
      </c>
      <c r="L26" s="54">
        <v>10</v>
      </c>
      <c r="M26" s="54">
        <v>11</v>
      </c>
    </row>
    <row r="27" spans="1:13" x14ac:dyDescent="0.25">
      <c r="A27" s="43">
        <v>65</v>
      </c>
      <c r="B27" s="44">
        <v>1</v>
      </c>
      <c r="C27" s="44">
        <v>1.0029999999999999</v>
      </c>
      <c r="D27" s="44">
        <v>1.0069999999999999</v>
      </c>
      <c r="E27" s="44">
        <v>1.01</v>
      </c>
      <c r="F27" s="44">
        <v>1.0129999999999999</v>
      </c>
      <c r="G27" s="44">
        <v>1.0169999999999999</v>
      </c>
      <c r="H27" s="44">
        <v>1.02</v>
      </c>
      <c r="I27" s="44">
        <v>1.0229999999999999</v>
      </c>
      <c r="J27" s="44">
        <v>1.026</v>
      </c>
      <c r="K27" s="44">
        <v>1.03</v>
      </c>
      <c r="L27" s="44">
        <v>1.0329999999999999</v>
      </c>
      <c r="M27" s="44">
        <v>1.036</v>
      </c>
    </row>
    <row r="28" spans="1:13" x14ac:dyDescent="0.25">
      <c r="A28" s="43">
        <v>66</v>
      </c>
      <c r="B28" s="44">
        <v>1.04</v>
      </c>
      <c r="C28" s="44">
        <v>1.044</v>
      </c>
      <c r="D28" s="44">
        <v>1.048</v>
      </c>
      <c r="E28" s="44">
        <v>1.0509999999999999</v>
      </c>
      <c r="F28" s="44">
        <v>1.0549999999999999</v>
      </c>
      <c r="G28" s="44">
        <v>1.0589999999999999</v>
      </c>
      <c r="H28" s="44">
        <v>1.0629999999999999</v>
      </c>
      <c r="I28" s="44">
        <v>1.0669999999999999</v>
      </c>
      <c r="J28" s="44">
        <v>1.071</v>
      </c>
      <c r="K28" s="44">
        <v>1.075</v>
      </c>
      <c r="L28" s="44">
        <v>1.079</v>
      </c>
      <c r="M28" s="44">
        <v>1.083</v>
      </c>
    </row>
    <row r="29" spans="1:13" x14ac:dyDescent="0.25">
      <c r="A29" s="43">
        <v>67</v>
      </c>
      <c r="B29" s="44">
        <v>1.0860000000000001</v>
      </c>
      <c r="C29" s="44">
        <v>1.091</v>
      </c>
      <c r="D29" s="44">
        <v>1.095</v>
      </c>
      <c r="E29" s="44">
        <v>1.099</v>
      </c>
      <c r="F29" s="44">
        <v>1.1040000000000001</v>
      </c>
      <c r="G29" s="44">
        <v>1.1080000000000001</v>
      </c>
      <c r="H29" s="44">
        <v>1.1120000000000001</v>
      </c>
      <c r="I29" s="44">
        <v>1.1160000000000001</v>
      </c>
      <c r="J29" s="44">
        <v>1.121</v>
      </c>
      <c r="K29" s="44">
        <v>1.125</v>
      </c>
      <c r="L29" s="44">
        <v>1.129</v>
      </c>
      <c r="M29" s="44">
        <v>1.133</v>
      </c>
    </row>
    <row r="30" spans="1:13" x14ac:dyDescent="0.25">
      <c r="A30" s="43">
        <v>68</v>
      </c>
      <c r="B30" s="44">
        <v>1.1379999999999999</v>
      </c>
      <c r="C30" s="44">
        <v>1.1419999999999999</v>
      </c>
      <c r="D30" s="44">
        <v>1.147</v>
      </c>
      <c r="E30" s="44">
        <v>1.151</v>
      </c>
      <c r="F30" s="44">
        <v>1.1559999999999999</v>
      </c>
      <c r="G30" s="44">
        <v>1.161</v>
      </c>
      <c r="H30" s="44">
        <v>1.165</v>
      </c>
      <c r="I30" s="44">
        <v>1.17</v>
      </c>
      <c r="J30" s="44">
        <v>1.175</v>
      </c>
      <c r="K30" s="44">
        <v>1.179</v>
      </c>
      <c r="L30" s="44">
        <v>1.1839999999999999</v>
      </c>
      <c r="M30" s="44">
        <v>1.1890000000000001</v>
      </c>
    </row>
    <row r="31" spans="1:13" x14ac:dyDescent="0.25">
      <c r="A31" s="43">
        <v>69</v>
      </c>
      <c r="B31" s="44">
        <v>1.1930000000000001</v>
      </c>
      <c r="C31" s="44">
        <v>1.198</v>
      </c>
      <c r="D31" s="44">
        <v>1.2030000000000001</v>
      </c>
      <c r="E31" s="44">
        <v>1.208</v>
      </c>
      <c r="F31" s="44">
        <v>1.214</v>
      </c>
      <c r="G31" s="44">
        <v>1.2190000000000001</v>
      </c>
      <c r="H31" s="44">
        <v>1.224</v>
      </c>
      <c r="I31" s="44">
        <v>1.2290000000000001</v>
      </c>
      <c r="J31" s="44">
        <v>1.234</v>
      </c>
      <c r="K31" s="44">
        <v>1.2390000000000001</v>
      </c>
      <c r="L31" s="44">
        <v>1.244</v>
      </c>
      <c r="M31" s="44">
        <v>1.2490000000000001</v>
      </c>
    </row>
    <row r="32" spans="1:13" x14ac:dyDescent="0.25">
      <c r="A32" s="43">
        <v>70</v>
      </c>
      <c r="B32" s="44">
        <v>1.254</v>
      </c>
      <c r="C32" s="44">
        <v>1.26</v>
      </c>
      <c r="D32" s="44">
        <v>1.2649999999999999</v>
      </c>
      <c r="E32" s="44">
        <v>1.2709999999999999</v>
      </c>
      <c r="F32" s="44">
        <v>1.276</v>
      </c>
      <c r="G32" s="44">
        <v>1.282</v>
      </c>
      <c r="H32" s="44">
        <v>1.2869999999999999</v>
      </c>
      <c r="I32" s="44">
        <v>1.2929999999999999</v>
      </c>
      <c r="J32" s="44">
        <v>1.2989999999999999</v>
      </c>
      <c r="K32" s="44">
        <v>1.304</v>
      </c>
      <c r="L32" s="44">
        <v>1.31</v>
      </c>
      <c r="M32" s="44">
        <v>1.3149999999999999</v>
      </c>
    </row>
    <row r="33" spans="1:13" x14ac:dyDescent="0.25">
      <c r="A33" s="43">
        <v>71</v>
      </c>
      <c r="B33" s="44">
        <v>1.321</v>
      </c>
      <c r="C33" s="44">
        <v>1.3280000000000001</v>
      </c>
      <c r="D33" s="44">
        <v>1.335</v>
      </c>
      <c r="E33" s="44">
        <v>1.343</v>
      </c>
      <c r="F33" s="44">
        <v>1.35</v>
      </c>
      <c r="G33" s="44">
        <v>1.357</v>
      </c>
      <c r="H33" s="44">
        <v>1.3640000000000001</v>
      </c>
      <c r="I33" s="44">
        <v>1.3720000000000001</v>
      </c>
      <c r="J33" s="44">
        <v>1.379</v>
      </c>
      <c r="K33" s="44">
        <v>1.3859999999999999</v>
      </c>
      <c r="L33" s="44">
        <v>1.3939999999999999</v>
      </c>
      <c r="M33" s="44">
        <v>1.401</v>
      </c>
    </row>
    <row r="34" spans="1:13" x14ac:dyDescent="0.25">
      <c r="A34" s="43">
        <v>72</v>
      </c>
      <c r="B34" s="44">
        <v>1.4079999999999999</v>
      </c>
      <c r="C34" s="44">
        <v>1.4159999999999999</v>
      </c>
      <c r="D34" s="44">
        <v>1.4239999999999999</v>
      </c>
      <c r="E34" s="44">
        <v>1.4319999999999999</v>
      </c>
      <c r="F34" s="44">
        <v>1.44</v>
      </c>
      <c r="G34" s="44">
        <v>1.448</v>
      </c>
      <c r="H34" s="44">
        <v>1.456</v>
      </c>
      <c r="I34" s="44">
        <v>1.464</v>
      </c>
      <c r="J34" s="44">
        <v>1.472</v>
      </c>
      <c r="K34" s="44">
        <v>1.48</v>
      </c>
      <c r="L34" s="44">
        <v>1.4890000000000001</v>
      </c>
      <c r="M34" s="44">
        <v>1.4970000000000001</v>
      </c>
    </row>
    <row r="35" spans="1:13" x14ac:dyDescent="0.25">
      <c r="A35" s="43">
        <v>73</v>
      </c>
      <c r="B35" s="44">
        <v>1.5049999999999999</v>
      </c>
      <c r="C35" s="44">
        <v>1.5129999999999999</v>
      </c>
      <c r="D35" s="44">
        <v>1.522</v>
      </c>
      <c r="E35" s="44">
        <v>1.5309999999999999</v>
      </c>
      <c r="F35" s="44">
        <v>1.54</v>
      </c>
      <c r="G35" s="44">
        <v>1.5489999999999999</v>
      </c>
      <c r="H35" s="44">
        <v>1.5580000000000001</v>
      </c>
      <c r="I35" s="44">
        <v>1.5669999999999999</v>
      </c>
      <c r="J35" s="44">
        <v>1.5760000000000001</v>
      </c>
      <c r="K35" s="44">
        <v>1.585</v>
      </c>
      <c r="L35" s="44">
        <v>1.593</v>
      </c>
      <c r="M35" s="44">
        <v>1.6020000000000001</v>
      </c>
    </row>
    <row r="36" spans="1:13" x14ac:dyDescent="0.25">
      <c r="A36" s="43">
        <v>74</v>
      </c>
      <c r="B36" s="44">
        <v>1.611</v>
      </c>
      <c r="C36" s="44">
        <v>1.621</v>
      </c>
      <c r="D36" s="44">
        <v>1.631</v>
      </c>
      <c r="E36" s="44">
        <v>1.641</v>
      </c>
      <c r="F36" s="44">
        <v>1.651</v>
      </c>
      <c r="G36" s="44">
        <v>1.66</v>
      </c>
      <c r="H36" s="44">
        <v>1.67</v>
      </c>
      <c r="I36" s="44">
        <v>1.68</v>
      </c>
      <c r="J36" s="44">
        <v>1.69</v>
      </c>
      <c r="K36" s="44">
        <v>1.7</v>
      </c>
      <c r="L36" s="44">
        <v>1.71</v>
      </c>
      <c r="M36" s="44">
        <v>1.7190000000000001</v>
      </c>
    </row>
    <row r="37" spans="1:13" x14ac:dyDescent="0.25">
      <c r="A37" s="43">
        <v>75</v>
      </c>
      <c r="B37" s="44">
        <v>1.7290000000000001</v>
      </c>
      <c r="C37" s="44"/>
      <c r="D37" s="44"/>
      <c r="E37" s="44"/>
      <c r="F37" s="44"/>
      <c r="G37" s="44"/>
      <c r="H37" s="44"/>
      <c r="I37" s="44"/>
      <c r="J37" s="44"/>
      <c r="K37" s="44"/>
      <c r="L37" s="44"/>
      <c r="M37" s="44"/>
    </row>
  </sheetData>
  <sheetProtection algorithmName="SHA-512" hashValue="R+hBVfAOH2ieFo1/mIkN2r4FkIulN1NRFsy7zRN7e11pKK+PpJv0p1nPWJ/e5HD9Rl2HTPnNDd+M+T9jfj39kA==" saltValue="0iPw/69zMkPfYz8Fe7QkRA==" spinCount="100000" sheet="1" objects="1" scenarios="1"/>
  <conditionalFormatting sqref="A6:A21">
    <cfRule type="expression" dxfId="701" priority="1" stopIfTrue="1">
      <formula>MOD(ROW(),2)=0</formula>
    </cfRule>
    <cfRule type="expression" dxfId="700" priority="2" stopIfTrue="1">
      <formula>MOD(ROW(),2)&lt;&gt;0</formula>
    </cfRule>
  </conditionalFormatting>
  <conditionalFormatting sqref="B6:M21">
    <cfRule type="expression" dxfId="699" priority="3" stopIfTrue="1">
      <formula>MOD(ROW(),2)=0</formula>
    </cfRule>
    <cfRule type="expression" dxfId="698" priority="4" stopIfTrue="1">
      <formula>MOD(ROW(),2)&lt;&gt;0</formula>
    </cfRule>
  </conditionalFormatting>
  <conditionalFormatting sqref="A26:A37">
    <cfRule type="expression" dxfId="697" priority="5" stopIfTrue="1">
      <formula>MOD(ROW(),2)=0</formula>
    </cfRule>
    <cfRule type="expression" dxfId="696" priority="6" stopIfTrue="1">
      <formula>MOD(ROW(),2)&lt;&gt;0</formula>
    </cfRule>
  </conditionalFormatting>
  <conditionalFormatting sqref="B26:M37">
    <cfRule type="expression" dxfId="695" priority="7" stopIfTrue="1">
      <formula>MOD(ROW(),2)=0</formula>
    </cfRule>
    <cfRule type="expression" dxfId="694" priority="8" stopIfTrue="1">
      <formula>MOD(ROW(),2)&lt;&gt;0</formula>
    </cfRule>
  </conditionalFormatting>
  <pageMargins left="0.7" right="0.7" top="0.75" bottom="0.75" header="0.3" footer="0.3"/>
  <tableParts count="1">
    <tablePart r:id="rId1"/>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3CE8C-7E36-46D9-AD52-0FE998D85DD4}">
  <sheetPr codeName="Sheet53"/>
  <dimension ref="A1:M37"/>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LRF - x-419</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v>2008</v>
      </c>
      <c r="C8" s="46"/>
      <c r="D8" s="46"/>
      <c r="E8" s="46"/>
      <c r="F8" s="46"/>
      <c r="G8" s="46"/>
      <c r="H8" s="46"/>
      <c r="I8" s="46"/>
      <c r="J8" s="46"/>
      <c r="K8" s="46"/>
      <c r="L8" s="46"/>
      <c r="M8" s="46"/>
    </row>
    <row r="9" spans="1:13" x14ac:dyDescent="0.25">
      <c r="A9" s="40" t="s">
        <v>142</v>
      </c>
      <c r="B9" s="46" t="s">
        <v>318</v>
      </c>
      <c r="C9" s="46"/>
      <c r="D9" s="46"/>
      <c r="E9" s="46"/>
      <c r="F9" s="46"/>
      <c r="G9" s="46"/>
      <c r="H9" s="46"/>
      <c r="I9" s="46"/>
      <c r="J9" s="46"/>
      <c r="K9" s="46"/>
      <c r="L9" s="46"/>
      <c r="M9" s="46"/>
    </row>
    <row r="10" spans="1:13" x14ac:dyDescent="0.25">
      <c r="A10" s="40" t="s">
        <v>6</v>
      </c>
      <c r="B10" s="46" t="s">
        <v>325</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253</v>
      </c>
      <c r="C12" s="46"/>
      <c r="D12" s="46"/>
      <c r="E12" s="46"/>
      <c r="F12" s="46"/>
      <c r="G12" s="46"/>
      <c r="H12" s="46"/>
      <c r="I12" s="46"/>
      <c r="J12" s="46"/>
      <c r="K12" s="46"/>
      <c r="L12" s="46"/>
      <c r="M12" s="46"/>
    </row>
    <row r="13" spans="1:13" x14ac:dyDescent="0.25">
      <c r="A13" s="40" t="s">
        <v>538</v>
      </c>
      <c r="B13" s="46">
        <v>2</v>
      </c>
      <c r="C13" s="46"/>
      <c r="D13" s="46"/>
      <c r="E13" s="46"/>
      <c r="F13" s="46"/>
      <c r="G13" s="46"/>
      <c r="H13" s="46"/>
      <c r="I13" s="46"/>
      <c r="J13" s="46"/>
      <c r="K13" s="46"/>
      <c r="L13" s="46"/>
      <c r="M13" s="46"/>
    </row>
    <row r="14" spans="1:13" x14ac:dyDescent="0.25">
      <c r="A14" s="40" t="s">
        <v>146</v>
      </c>
      <c r="B14" s="46">
        <v>419</v>
      </c>
      <c r="C14" s="46"/>
      <c r="D14" s="46"/>
      <c r="E14" s="46"/>
      <c r="F14" s="46"/>
      <c r="G14" s="46"/>
      <c r="H14" s="46"/>
      <c r="I14" s="46"/>
      <c r="J14" s="46"/>
      <c r="K14" s="46"/>
      <c r="L14" s="46"/>
      <c r="M14" s="46"/>
    </row>
    <row r="15" spans="1:13" x14ac:dyDescent="0.25">
      <c r="A15" s="40" t="s">
        <v>539</v>
      </c>
      <c r="B15" s="46" t="s">
        <v>326</v>
      </c>
      <c r="C15" s="46"/>
      <c r="D15" s="46"/>
      <c r="E15" s="46"/>
      <c r="F15" s="46"/>
      <c r="G15" s="46"/>
      <c r="H15" s="46"/>
      <c r="I15" s="46"/>
      <c r="J15" s="46"/>
      <c r="K15" s="46"/>
      <c r="L15" s="46"/>
      <c r="M15" s="46"/>
    </row>
    <row r="16" spans="1:13" x14ac:dyDescent="0.25">
      <c r="A16" s="40" t="s">
        <v>148</v>
      </c>
      <c r="B16" s="46" t="s">
        <v>327</v>
      </c>
      <c r="C16" s="46"/>
      <c r="D16" s="46"/>
      <c r="E16" s="46"/>
      <c r="F16" s="46"/>
      <c r="G16" s="46"/>
      <c r="H16" s="46"/>
      <c r="I16" s="46"/>
      <c r="J16" s="46"/>
      <c r="K16" s="46"/>
      <c r="L16" s="46"/>
      <c r="M16" s="46"/>
    </row>
    <row r="17" spans="1:13" x14ac:dyDescent="0.25">
      <c r="A17" s="41" t="s">
        <v>540</v>
      </c>
      <c r="B17" s="46"/>
      <c r="C17" s="46"/>
      <c r="D17" s="46"/>
      <c r="E17" s="46"/>
      <c r="F17" s="46"/>
      <c r="G17" s="46"/>
      <c r="H17" s="46"/>
      <c r="I17" s="46"/>
      <c r="J17" s="46"/>
      <c r="K17" s="46"/>
      <c r="L17" s="46"/>
      <c r="M17" s="46"/>
    </row>
    <row r="18" spans="1:13" x14ac:dyDescent="0.25">
      <c r="A18" s="40" t="s">
        <v>150</v>
      </c>
      <c r="B18" s="48">
        <v>45107</v>
      </c>
      <c r="C18" s="48"/>
      <c r="D18" s="48"/>
      <c r="E18" s="48"/>
      <c r="F18" s="48"/>
      <c r="G18" s="48"/>
      <c r="H18" s="48"/>
      <c r="I18" s="48"/>
      <c r="J18" s="48"/>
      <c r="K18" s="48"/>
      <c r="L18" s="48"/>
      <c r="M18" s="48"/>
    </row>
    <row r="19" spans="1:13" x14ac:dyDescent="0.25">
      <c r="A19" s="40" t="s">
        <v>151</v>
      </c>
      <c r="B19" s="48">
        <v>45110</v>
      </c>
      <c r="C19" s="48"/>
      <c r="D19" s="48"/>
      <c r="E19" s="48"/>
      <c r="F19" s="48"/>
      <c r="G19" s="48"/>
      <c r="H19" s="48"/>
      <c r="I19" s="48"/>
      <c r="J19" s="48"/>
      <c r="K19" s="48"/>
      <c r="L19" s="48"/>
      <c r="M19" s="48"/>
    </row>
    <row r="20" spans="1:13" x14ac:dyDescent="0.25">
      <c r="A20" s="40" t="s">
        <v>152</v>
      </c>
      <c r="B20" s="46" t="s">
        <v>160</v>
      </c>
      <c r="C20" s="46"/>
      <c r="D20" s="46"/>
      <c r="E20" s="46"/>
      <c r="F20" s="46"/>
      <c r="G20" s="46"/>
      <c r="H20" s="46"/>
      <c r="I20" s="46"/>
      <c r="J20" s="46"/>
      <c r="K20" s="46"/>
      <c r="L20" s="46"/>
      <c r="M20" s="46"/>
    </row>
    <row r="21" spans="1:13" x14ac:dyDescent="0.25">
      <c r="A21" s="40" t="s">
        <v>541</v>
      </c>
      <c r="B21" s="46" t="s">
        <v>76</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5" customFormat="1" ht="13" x14ac:dyDescent="0.25">
      <c r="A26" s="54" t="s">
        <v>581</v>
      </c>
      <c r="B26" s="54">
        <v>0</v>
      </c>
      <c r="C26" s="54">
        <v>1</v>
      </c>
      <c r="D26" s="54">
        <v>2</v>
      </c>
      <c r="E26" s="54">
        <v>3</v>
      </c>
      <c r="F26" s="54">
        <v>4</v>
      </c>
      <c r="G26" s="54">
        <v>5</v>
      </c>
      <c r="H26" s="54">
        <v>6</v>
      </c>
      <c r="I26" s="54">
        <v>7</v>
      </c>
      <c r="J26" s="54">
        <v>8</v>
      </c>
      <c r="K26" s="54">
        <v>9</v>
      </c>
      <c r="L26" s="54">
        <v>10</v>
      </c>
      <c r="M26" s="54">
        <v>11</v>
      </c>
    </row>
    <row r="27" spans="1:13" x14ac:dyDescent="0.25">
      <c r="A27" s="43">
        <v>65</v>
      </c>
      <c r="B27" s="44">
        <v>1</v>
      </c>
      <c r="C27" s="44">
        <v>1.004</v>
      </c>
      <c r="D27" s="44">
        <v>1.0089999999999999</v>
      </c>
      <c r="E27" s="44">
        <v>1.0129999999999999</v>
      </c>
      <c r="F27" s="44">
        <v>1.018</v>
      </c>
      <c r="G27" s="44">
        <v>1.022</v>
      </c>
      <c r="H27" s="44">
        <v>1.0269999999999999</v>
      </c>
      <c r="I27" s="44">
        <v>1.0309999999999999</v>
      </c>
      <c r="J27" s="44">
        <v>1.036</v>
      </c>
      <c r="K27" s="44">
        <v>1.04</v>
      </c>
      <c r="L27" s="44">
        <v>1.0449999999999999</v>
      </c>
      <c r="M27" s="44">
        <v>1.0489999999999999</v>
      </c>
    </row>
    <row r="28" spans="1:13" x14ac:dyDescent="0.25">
      <c r="A28" s="43">
        <v>66</v>
      </c>
      <c r="B28" s="44">
        <v>1.054</v>
      </c>
      <c r="C28" s="44">
        <v>1.0589999999999999</v>
      </c>
      <c r="D28" s="44">
        <v>1.0640000000000001</v>
      </c>
      <c r="E28" s="44">
        <v>1.069</v>
      </c>
      <c r="F28" s="44">
        <v>1.0740000000000001</v>
      </c>
      <c r="G28" s="44">
        <v>1.0780000000000001</v>
      </c>
      <c r="H28" s="44">
        <v>1.083</v>
      </c>
      <c r="I28" s="44">
        <v>1.0880000000000001</v>
      </c>
      <c r="J28" s="44">
        <v>1.093</v>
      </c>
      <c r="K28" s="44">
        <v>1.0980000000000001</v>
      </c>
      <c r="L28" s="44">
        <v>1.103</v>
      </c>
      <c r="M28" s="44">
        <v>1.1080000000000001</v>
      </c>
    </row>
    <row r="29" spans="1:13" x14ac:dyDescent="0.25">
      <c r="A29" s="43">
        <v>67</v>
      </c>
      <c r="B29" s="44">
        <v>1.113</v>
      </c>
      <c r="C29" s="44">
        <v>1.1180000000000001</v>
      </c>
      <c r="D29" s="44">
        <v>1.1240000000000001</v>
      </c>
      <c r="E29" s="44">
        <v>1.129</v>
      </c>
      <c r="F29" s="44">
        <v>1.1339999999999999</v>
      </c>
      <c r="G29" s="44">
        <v>1.1399999999999999</v>
      </c>
      <c r="H29" s="44">
        <v>1.145</v>
      </c>
      <c r="I29" s="44">
        <v>1.1499999999999999</v>
      </c>
      <c r="J29" s="44">
        <v>1.1559999999999999</v>
      </c>
      <c r="K29" s="44">
        <v>1.161</v>
      </c>
      <c r="L29" s="44">
        <v>1.167</v>
      </c>
      <c r="M29" s="44">
        <v>1.1719999999999999</v>
      </c>
    </row>
    <row r="30" spans="1:13" x14ac:dyDescent="0.25">
      <c r="A30" s="43">
        <v>68</v>
      </c>
      <c r="B30" s="44">
        <v>1.177</v>
      </c>
      <c r="C30" s="44">
        <v>1.1830000000000001</v>
      </c>
      <c r="D30" s="44">
        <v>1.1890000000000001</v>
      </c>
      <c r="E30" s="44">
        <v>1.1950000000000001</v>
      </c>
      <c r="F30" s="44">
        <v>1.2010000000000001</v>
      </c>
      <c r="G30" s="44">
        <v>1.2070000000000001</v>
      </c>
      <c r="H30" s="44">
        <v>1.2130000000000001</v>
      </c>
      <c r="I30" s="44">
        <v>1.2190000000000001</v>
      </c>
      <c r="J30" s="44">
        <v>1.2250000000000001</v>
      </c>
      <c r="K30" s="44">
        <v>1.23</v>
      </c>
      <c r="L30" s="44">
        <v>1.236</v>
      </c>
      <c r="M30" s="44">
        <v>1.242</v>
      </c>
    </row>
    <row r="31" spans="1:13" x14ac:dyDescent="0.25">
      <c r="A31" s="43">
        <v>69</v>
      </c>
      <c r="B31" s="44">
        <v>1.248</v>
      </c>
      <c r="C31" s="44">
        <v>1.2549999999999999</v>
      </c>
      <c r="D31" s="44">
        <v>1.2609999999999999</v>
      </c>
      <c r="E31" s="44">
        <v>1.268</v>
      </c>
      <c r="F31" s="44">
        <v>1.274</v>
      </c>
      <c r="G31" s="44">
        <v>1.2809999999999999</v>
      </c>
      <c r="H31" s="44">
        <v>1.2869999999999999</v>
      </c>
      <c r="I31" s="44">
        <v>1.294</v>
      </c>
      <c r="J31" s="44">
        <v>1.3</v>
      </c>
      <c r="K31" s="44">
        <v>1.3069999999999999</v>
      </c>
      <c r="L31" s="44">
        <v>1.3129999999999999</v>
      </c>
      <c r="M31" s="44">
        <v>1.32</v>
      </c>
    </row>
    <row r="32" spans="1:13" x14ac:dyDescent="0.25">
      <c r="A32" s="43">
        <v>70</v>
      </c>
      <c r="B32" s="44">
        <v>1.3260000000000001</v>
      </c>
      <c r="C32" s="44">
        <v>1.3340000000000001</v>
      </c>
      <c r="D32" s="44">
        <v>1.341</v>
      </c>
      <c r="E32" s="44">
        <v>1.3480000000000001</v>
      </c>
      <c r="F32" s="44">
        <v>1.355</v>
      </c>
      <c r="G32" s="44">
        <v>1.3620000000000001</v>
      </c>
      <c r="H32" s="44">
        <v>1.37</v>
      </c>
      <c r="I32" s="44">
        <v>1.377</v>
      </c>
      <c r="J32" s="44">
        <v>1.3839999999999999</v>
      </c>
      <c r="K32" s="44">
        <v>1.391</v>
      </c>
      <c r="L32" s="44">
        <v>1.3979999999999999</v>
      </c>
      <c r="M32" s="44">
        <v>1.405</v>
      </c>
    </row>
    <row r="33" spans="1:13" x14ac:dyDescent="0.25">
      <c r="A33" s="43">
        <v>71</v>
      </c>
      <c r="B33" s="44">
        <v>1.413</v>
      </c>
      <c r="C33" s="44">
        <v>1.421</v>
      </c>
      <c r="D33" s="44">
        <v>1.429</v>
      </c>
      <c r="E33" s="44">
        <v>1.4359999999999999</v>
      </c>
      <c r="F33" s="44">
        <v>1.444</v>
      </c>
      <c r="G33" s="44">
        <v>1.452</v>
      </c>
      <c r="H33" s="44">
        <v>1.46</v>
      </c>
      <c r="I33" s="44">
        <v>1.468</v>
      </c>
      <c r="J33" s="44">
        <v>1.476</v>
      </c>
      <c r="K33" s="44">
        <v>1.484</v>
      </c>
      <c r="L33" s="44">
        <v>1.492</v>
      </c>
      <c r="M33" s="44">
        <v>1.5</v>
      </c>
    </row>
    <row r="34" spans="1:13" x14ac:dyDescent="0.25">
      <c r="A34" s="43">
        <v>72</v>
      </c>
      <c r="B34" s="44">
        <v>1.508</v>
      </c>
      <c r="C34" s="44">
        <v>1.516</v>
      </c>
      <c r="D34" s="44">
        <v>1.5249999999999999</v>
      </c>
      <c r="E34" s="44">
        <v>1.534</v>
      </c>
      <c r="F34" s="44">
        <v>1.5429999999999999</v>
      </c>
      <c r="G34" s="44">
        <v>1.5509999999999999</v>
      </c>
      <c r="H34" s="44">
        <v>1.56</v>
      </c>
      <c r="I34" s="44">
        <v>1.569</v>
      </c>
      <c r="J34" s="44">
        <v>1.5780000000000001</v>
      </c>
      <c r="K34" s="44">
        <v>1.5860000000000001</v>
      </c>
      <c r="L34" s="44">
        <v>1.595</v>
      </c>
      <c r="M34" s="44">
        <v>1.6040000000000001</v>
      </c>
    </row>
    <row r="35" spans="1:13" x14ac:dyDescent="0.25">
      <c r="A35" s="43">
        <v>73</v>
      </c>
      <c r="B35" s="44">
        <v>1.6120000000000001</v>
      </c>
      <c r="C35" s="44">
        <v>1.6220000000000001</v>
      </c>
      <c r="D35" s="44">
        <v>1.6319999999999999</v>
      </c>
      <c r="E35" s="44">
        <v>1.641</v>
      </c>
      <c r="F35" s="44">
        <v>1.651</v>
      </c>
      <c r="G35" s="44">
        <v>1.661</v>
      </c>
      <c r="H35" s="44">
        <v>1.67</v>
      </c>
      <c r="I35" s="44">
        <v>1.68</v>
      </c>
      <c r="J35" s="44">
        <v>1.69</v>
      </c>
      <c r="K35" s="44">
        <v>1.6990000000000001</v>
      </c>
      <c r="L35" s="44">
        <v>1.7090000000000001</v>
      </c>
      <c r="M35" s="44">
        <v>1.7190000000000001</v>
      </c>
    </row>
    <row r="36" spans="1:13" x14ac:dyDescent="0.25">
      <c r="A36" s="43">
        <v>74</v>
      </c>
      <c r="B36" s="44">
        <v>1.728</v>
      </c>
      <c r="C36" s="44">
        <v>1.7390000000000001</v>
      </c>
      <c r="D36" s="44">
        <v>1.75</v>
      </c>
      <c r="E36" s="44">
        <v>1.7609999999999999</v>
      </c>
      <c r="F36" s="44">
        <v>1.7709999999999999</v>
      </c>
      <c r="G36" s="44">
        <v>1.782</v>
      </c>
      <c r="H36" s="44">
        <v>1.7929999999999999</v>
      </c>
      <c r="I36" s="44">
        <v>1.8029999999999999</v>
      </c>
      <c r="J36" s="44">
        <v>1.8140000000000001</v>
      </c>
      <c r="K36" s="44">
        <v>1.825</v>
      </c>
      <c r="L36" s="44">
        <v>1.835</v>
      </c>
      <c r="M36" s="44">
        <v>1.8460000000000001</v>
      </c>
    </row>
    <row r="37" spans="1:13" x14ac:dyDescent="0.25">
      <c r="A37" s="43">
        <v>75</v>
      </c>
      <c r="B37" s="44">
        <v>1.857</v>
      </c>
      <c r="C37" s="44"/>
      <c r="D37" s="44"/>
      <c r="E37" s="44"/>
      <c r="F37" s="44"/>
      <c r="G37" s="44"/>
      <c r="H37" s="44"/>
      <c r="I37" s="44"/>
      <c r="J37" s="44"/>
      <c r="K37" s="44"/>
      <c r="L37" s="44"/>
      <c r="M37" s="44"/>
    </row>
  </sheetData>
  <sheetProtection algorithmName="SHA-512" hashValue="PoVfAg1PXaxaYEC3pSl8EWBnLzOWVh8xhfELRrUEFn3zRWQGajSEyztgG/3ZxVgTVc4U/A/KLdHqW/00JItoEg==" saltValue="SfghnA7A5WtzQ7IjIq6taA==" spinCount="100000" sheet="1" objects="1" scenarios="1"/>
  <conditionalFormatting sqref="A6:A21">
    <cfRule type="expression" dxfId="691" priority="1" stopIfTrue="1">
      <formula>MOD(ROW(),2)=0</formula>
    </cfRule>
    <cfRule type="expression" dxfId="690" priority="2" stopIfTrue="1">
      <formula>MOD(ROW(),2)&lt;&gt;0</formula>
    </cfRule>
  </conditionalFormatting>
  <conditionalFormatting sqref="B6:M21">
    <cfRule type="expression" dxfId="689" priority="3" stopIfTrue="1">
      <formula>MOD(ROW(),2)=0</formula>
    </cfRule>
    <cfRule type="expression" dxfId="688" priority="4" stopIfTrue="1">
      <formula>MOD(ROW(),2)&lt;&gt;0</formula>
    </cfRule>
  </conditionalFormatting>
  <conditionalFormatting sqref="A26:A37">
    <cfRule type="expression" dxfId="687" priority="5" stopIfTrue="1">
      <formula>MOD(ROW(),2)=0</formula>
    </cfRule>
    <cfRule type="expression" dxfId="686" priority="6" stopIfTrue="1">
      <formula>MOD(ROW(),2)&lt;&gt;0</formula>
    </cfRule>
  </conditionalFormatting>
  <conditionalFormatting sqref="B26:M37">
    <cfRule type="expression" dxfId="685" priority="7" stopIfTrue="1">
      <formula>MOD(ROW(),2)=0</formula>
    </cfRule>
    <cfRule type="expression" dxfId="684" priority="8" stopIfTrue="1">
      <formula>MOD(ROW(),2)&lt;&gt;0</formula>
    </cfRule>
  </conditionalFormatting>
  <pageMargins left="0.7" right="0.7" top="0.75" bottom="0.75" header="0.3" footer="0.3"/>
  <tableParts count="1">
    <tablePart r:id="rId1"/>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420B4-2B7B-40D7-BE08-2F4A96A60C07}">
  <sheetPr codeName="Sheet54"/>
  <dimension ref="A1:M37"/>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LRF - x-420</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v>2008</v>
      </c>
      <c r="C8" s="46"/>
      <c r="D8" s="46"/>
      <c r="E8" s="46"/>
      <c r="F8" s="46"/>
      <c r="G8" s="46"/>
      <c r="H8" s="46"/>
      <c r="I8" s="46"/>
      <c r="J8" s="46"/>
      <c r="K8" s="46"/>
      <c r="L8" s="46"/>
      <c r="M8" s="46"/>
    </row>
    <row r="9" spans="1:13" x14ac:dyDescent="0.25">
      <c r="A9" s="40" t="s">
        <v>142</v>
      </c>
      <c r="B9" s="46" t="s">
        <v>318</v>
      </c>
      <c r="C9" s="46"/>
      <c r="D9" s="46"/>
      <c r="E9" s="46"/>
      <c r="F9" s="46"/>
      <c r="G9" s="46"/>
      <c r="H9" s="46"/>
      <c r="I9" s="46"/>
      <c r="J9" s="46"/>
      <c r="K9" s="46"/>
      <c r="L9" s="46"/>
      <c r="M9" s="46"/>
    </row>
    <row r="10" spans="1:13" x14ac:dyDescent="0.25">
      <c r="A10" s="40" t="s">
        <v>6</v>
      </c>
      <c r="B10" s="46" t="s">
        <v>328</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253</v>
      </c>
      <c r="C12" s="46"/>
      <c r="D12" s="46"/>
      <c r="E12" s="46"/>
      <c r="F12" s="46"/>
      <c r="G12" s="46"/>
      <c r="H12" s="46"/>
      <c r="I12" s="46"/>
      <c r="J12" s="46"/>
      <c r="K12" s="46"/>
      <c r="L12" s="46"/>
      <c r="M12" s="46"/>
    </row>
    <row r="13" spans="1:13" x14ac:dyDescent="0.25">
      <c r="A13" s="40" t="s">
        <v>538</v>
      </c>
      <c r="B13" s="46">
        <v>2</v>
      </c>
      <c r="C13" s="46"/>
      <c r="D13" s="46"/>
      <c r="E13" s="46"/>
      <c r="F13" s="46"/>
      <c r="G13" s="46"/>
      <c r="H13" s="46"/>
      <c r="I13" s="46"/>
      <c r="J13" s="46"/>
      <c r="K13" s="46"/>
      <c r="L13" s="46"/>
      <c r="M13" s="46"/>
    </row>
    <row r="14" spans="1:13" x14ac:dyDescent="0.25">
      <c r="A14" s="40" t="s">
        <v>146</v>
      </c>
      <c r="B14" s="46">
        <v>420</v>
      </c>
      <c r="C14" s="46"/>
      <c r="D14" s="46"/>
      <c r="E14" s="46"/>
      <c r="F14" s="46"/>
      <c r="G14" s="46"/>
      <c r="H14" s="46"/>
      <c r="I14" s="46"/>
      <c r="J14" s="46"/>
      <c r="K14" s="46"/>
      <c r="L14" s="46"/>
      <c r="M14" s="46"/>
    </row>
    <row r="15" spans="1:13" x14ac:dyDescent="0.25">
      <c r="A15" s="40" t="s">
        <v>539</v>
      </c>
      <c r="B15" s="46" t="s">
        <v>329</v>
      </c>
      <c r="C15" s="46"/>
      <c r="D15" s="46"/>
      <c r="E15" s="46"/>
      <c r="F15" s="46"/>
      <c r="G15" s="46"/>
      <c r="H15" s="46"/>
      <c r="I15" s="46"/>
      <c r="J15" s="46"/>
      <c r="K15" s="46"/>
      <c r="L15" s="46"/>
      <c r="M15" s="46"/>
    </row>
    <row r="16" spans="1:13" x14ac:dyDescent="0.25">
      <c r="A16" s="40" t="s">
        <v>148</v>
      </c>
      <c r="B16" s="46" t="s">
        <v>330</v>
      </c>
      <c r="C16" s="46"/>
      <c r="D16" s="46"/>
      <c r="E16" s="46"/>
      <c r="F16" s="46"/>
      <c r="G16" s="46"/>
      <c r="H16" s="46"/>
      <c r="I16" s="46"/>
      <c r="J16" s="46"/>
      <c r="K16" s="46"/>
      <c r="L16" s="46"/>
      <c r="M16" s="46"/>
    </row>
    <row r="17" spans="1:13" x14ac:dyDescent="0.25">
      <c r="A17" s="41" t="s">
        <v>540</v>
      </c>
      <c r="B17" s="46"/>
      <c r="C17" s="46"/>
      <c r="D17" s="46"/>
      <c r="E17" s="46"/>
      <c r="F17" s="46"/>
      <c r="G17" s="46"/>
      <c r="H17" s="46"/>
      <c r="I17" s="46"/>
      <c r="J17" s="46"/>
      <c r="K17" s="46"/>
      <c r="L17" s="46"/>
      <c r="M17" s="46"/>
    </row>
    <row r="18" spans="1:13" x14ac:dyDescent="0.25">
      <c r="A18" s="40" t="s">
        <v>150</v>
      </c>
      <c r="B18" s="48">
        <v>45107</v>
      </c>
      <c r="C18" s="48"/>
      <c r="D18" s="48"/>
      <c r="E18" s="48"/>
      <c r="F18" s="48"/>
      <c r="G18" s="48"/>
      <c r="H18" s="48"/>
      <c r="I18" s="48"/>
      <c r="J18" s="48"/>
      <c r="K18" s="48"/>
      <c r="L18" s="48"/>
      <c r="M18" s="48"/>
    </row>
    <row r="19" spans="1:13" x14ac:dyDescent="0.25">
      <c r="A19" s="40" t="s">
        <v>151</v>
      </c>
      <c r="B19" s="48">
        <v>45110</v>
      </c>
      <c r="C19" s="48"/>
      <c r="D19" s="48"/>
      <c r="E19" s="48"/>
      <c r="F19" s="48"/>
      <c r="G19" s="48"/>
      <c r="H19" s="48"/>
      <c r="I19" s="48"/>
      <c r="J19" s="48"/>
      <c r="K19" s="48"/>
      <c r="L19" s="48"/>
      <c r="M19" s="48"/>
    </row>
    <row r="20" spans="1:13" x14ac:dyDescent="0.25">
      <c r="A20" s="40" t="s">
        <v>152</v>
      </c>
      <c r="B20" s="46" t="s">
        <v>160</v>
      </c>
      <c r="C20" s="46"/>
      <c r="D20" s="46"/>
      <c r="E20" s="46"/>
      <c r="F20" s="46"/>
      <c r="G20" s="46"/>
      <c r="H20" s="46"/>
      <c r="I20" s="46"/>
      <c r="J20" s="46"/>
      <c r="K20" s="46"/>
      <c r="L20" s="46"/>
      <c r="M20" s="46"/>
    </row>
    <row r="21" spans="1:13" x14ac:dyDescent="0.25">
      <c r="A21" s="40" t="s">
        <v>541</v>
      </c>
      <c r="B21" s="46" t="s">
        <v>76</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5" customFormat="1" ht="13" x14ac:dyDescent="0.25">
      <c r="A26" s="54" t="s">
        <v>581</v>
      </c>
      <c r="B26" s="54">
        <v>0</v>
      </c>
      <c r="C26" s="54">
        <v>1</v>
      </c>
      <c r="D26" s="54">
        <v>2</v>
      </c>
      <c r="E26" s="54">
        <v>3</v>
      </c>
      <c r="F26" s="54">
        <v>4</v>
      </c>
      <c r="G26" s="54">
        <v>5</v>
      </c>
      <c r="H26" s="54">
        <v>6</v>
      </c>
      <c r="I26" s="54">
        <v>7</v>
      </c>
      <c r="J26" s="54">
        <v>8</v>
      </c>
      <c r="K26" s="54">
        <v>9</v>
      </c>
      <c r="L26" s="54">
        <v>10</v>
      </c>
      <c r="M26" s="54">
        <v>11</v>
      </c>
    </row>
    <row r="27" spans="1:13" x14ac:dyDescent="0.25">
      <c r="A27" s="43">
        <v>65</v>
      </c>
      <c r="B27" s="44">
        <v>0</v>
      </c>
      <c r="C27" s="44">
        <v>0</v>
      </c>
      <c r="D27" s="44">
        <v>0</v>
      </c>
      <c r="E27" s="44">
        <v>0</v>
      </c>
      <c r="F27" s="44">
        <v>0</v>
      </c>
      <c r="G27" s="44">
        <v>0</v>
      </c>
      <c r="H27" s="44">
        <v>0</v>
      </c>
      <c r="I27" s="44">
        <v>0</v>
      </c>
      <c r="J27" s="44">
        <v>0</v>
      </c>
      <c r="K27" s="44">
        <v>0</v>
      </c>
      <c r="L27" s="44">
        <v>0</v>
      </c>
      <c r="M27" s="44">
        <v>0</v>
      </c>
    </row>
    <row r="28" spans="1:13" x14ac:dyDescent="0.25">
      <c r="A28" s="43">
        <v>66</v>
      </c>
      <c r="B28" s="44">
        <v>0</v>
      </c>
      <c r="C28" s="44">
        <v>0</v>
      </c>
      <c r="D28" s="44">
        <v>0</v>
      </c>
      <c r="E28" s="44">
        <v>0</v>
      </c>
      <c r="F28" s="44">
        <v>0</v>
      </c>
      <c r="G28" s="44">
        <v>0</v>
      </c>
      <c r="H28" s="44">
        <v>0</v>
      </c>
      <c r="I28" s="44">
        <v>0</v>
      </c>
      <c r="J28" s="44">
        <v>0</v>
      </c>
      <c r="K28" s="44">
        <v>0</v>
      </c>
      <c r="L28" s="44">
        <v>0</v>
      </c>
      <c r="M28" s="44">
        <v>0</v>
      </c>
    </row>
    <row r="29" spans="1:13" x14ac:dyDescent="0.25">
      <c r="A29" s="43">
        <v>67</v>
      </c>
      <c r="B29" s="44">
        <v>0</v>
      </c>
      <c r="C29" s="44">
        <v>0</v>
      </c>
      <c r="D29" s="44">
        <v>0</v>
      </c>
      <c r="E29" s="44">
        <v>0</v>
      </c>
      <c r="F29" s="44">
        <v>0</v>
      </c>
      <c r="G29" s="44">
        <v>0</v>
      </c>
      <c r="H29" s="44">
        <v>0</v>
      </c>
      <c r="I29" s="44">
        <v>0</v>
      </c>
      <c r="J29" s="44">
        <v>0</v>
      </c>
      <c r="K29" s="44">
        <v>0</v>
      </c>
      <c r="L29" s="44">
        <v>0</v>
      </c>
      <c r="M29" s="44">
        <v>0</v>
      </c>
    </row>
    <row r="30" spans="1:13" x14ac:dyDescent="0.25">
      <c r="A30" s="43">
        <v>68</v>
      </c>
      <c r="B30" s="44">
        <v>0</v>
      </c>
      <c r="C30" s="44">
        <v>0</v>
      </c>
      <c r="D30" s="44">
        <v>0</v>
      </c>
      <c r="E30" s="44">
        <v>0</v>
      </c>
      <c r="F30" s="44">
        <v>0</v>
      </c>
      <c r="G30" s="44">
        <v>0</v>
      </c>
      <c r="H30" s="44">
        <v>0</v>
      </c>
      <c r="I30" s="44">
        <v>0</v>
      </c>
      <c r="J30" s="44">
        <v>0</v>
      </c>
      <c r="K30" s="44">
        <v>0</v>
      </c>
      <c r="L30" s="44">
        <v>0</v>
      </c>
      <c r="M30" s="44">
        <v>0</v>
      </c>
    </row>
    <row r="31" spans="1:13" x14ac:dyDescent="0.25">
      <c r="A31" s="43">
        <v>69</v>
      </c>
      <c r="B31" s="44">
        <v>0</v>
      </c>
      <c r="C31" s="44">
        <v>0</v>
      </c>
      <c r="D31" s="44">
        <v>0</v>
      </c>
      <c r="E31" s="44">
        <v>0</v>
      </c>
      <c r="F31" s="44">
        <v>0</v>
      </c>
      <c r="G31" s="44">
        <v>0</v>
      </c>
      <c r="H31" s="44">
        <v>0</v>
      </c>
      <c r="I31" s="44">
        <v>0</v>
      </c>
      <c r="J31" s="44">
        <v>0</v>
      </c>
      <c r="K31" s="44">
        <v>0</v>
      </c>
      <c r="L31" s="44">
        <v>0</v>
      </c>
      <c r="M31" s="44">
        <v>0</v>
      </c>
    </row>
    <row r="32" spans="1:13" x14ac:dyDescent="0.25">
      <c r="A32" s="43">
        <v>70</v>
      </c>
      <c r="B32" s="44">
        <v>0</v>
      </c>
      <c r="C32" s="44">
        <v>0</v>
      </c>
      <c r="D32" s="44">
        <v>0</v>
      </c>
      <c r="E32" s="44">
        <v>0</v>
      </c>
      <c r="F32" s="44">
        <v>0</v>
      </c>
      <c r="G32" s="44">
        <v>0</v>
      </c>
      <c r="H32" s="44">
        <v>0</v>
      </c>
      <c r="I32" s="44">
        <v>0</v>
      </c>
      <c r="J32" s="44">
        <v>0</v>
      </c>
      <c r="K32" s="44">
        <v>0</v>
      </c>
      <c r="L32" s="44">
        <v>0</v>
      </c>
      <c r="M32" s="44">
        <v>0</v>
      </c>
    </row>
    <row r="33" spans="1:13" x14ac:dyDescent="0.25">
      <c r="A33" s="43">
        <v>71</v>
      </c>
      <c r="B33" s="44">
        <v>0</v>
      </c>
      <c r="C33" s="44">
        <v>0</v>
      </c>
      <c r="D33" s="44">
        <v>0</v>
      </c>
      <c r="E33" s="44">
        <v>0</v>
      </c>
      <c r="F33" s="44">
        <v>0</v>
      </c>
      <c r="G33" s="44">
        <v>0</v>
      </c>
      <c r="H33" s="44">
        <v>0</v>
      </c>
      <c r="I33" s="44">
        <v>0</v>
      </c>
      <c r="J33" s="44">
        <v>0</v>
      </c>
      <c r="K33" s="44">
        <v>0</v>
      </c>
      <c r="L33" s="44">
        <v>0</v>
      </c>
      <c r="M33" s="44">
        <v>0</v>
      </c>
    </row>
    <row r="34" spans="1:13" x14ac:dyDescent="0.25">
      <c r="A34" s="43">
        <v>72</v>
      </c>
      <c r="B34" s="44">
        <v>0</v>
      </c>
      <c r="C34" s="44">
        <v>0</v>
      </c>
      <c r="D34" s="44">
        <v>0</v>
      </c>
      <c r="E34" s="44">
        <v>0</v>
      </c>
      <c r="F34" s="44">
        <v>0</v>
      </c>
      <c r="G34" s="44">
        <v>0</v>
      </c>
      <c r="H34" s="44">
        <v>0</v>
      </c>
      <c r="I34" s="44">
        <v>0</v>
      </c>
      <c r="J34" s="44">
        <v>0</v>
      </c>
      <c r="K34" s="44">
        <v>0</v>
      </c>
      <c r="L34" s="44">
        <v>0</v>
      </c>
      <c r="M34" s="44">
        <v>0</v>
      </c>
    </row>
    <row r="35" spans="1:13" x14ac:dyDescent="0.25">
      <c r="A35" s="43">
        <v>73</v>
      </c>
      <c r="B35" s="44">
        <v>0</v>
      </c>
      <c r="C35" s="44">
        <v>0</v>
      </c>
      <c r="D35" s="44">
        <v>0</v>
      </c>
      <c r="E35" s="44">
        <v>0</v>
      </c>
      <c r="F35" s="44">
        <v>0</v>
      </c>
      <c r="G35" s="44">
        <v>0</v>
      </c>
      <c r="H35" s="44">
        <v>0</v>
      </c>
      <c r="I35" s="44">
        <v>0</v>
      </c>
      <c r="J35" s="44">
        <v>0</v>
      </c>
      <c r="K35" s="44">
        <v>0</v>
      </c>
      <c r="L35" s="44">
        <v>0</v>
      </c>
      <c r="M35" s="44">
        <v>0</v>
      </c>
    </row>
    <row r="36" spans="1:13" x14ac:dyDescent="0.25">
      <c r="A36" s="43">
        <v>74</v>
      </c>
      <c r="B36" s="44">
        <v>0</v>
      </c>
      <c r="C36" s="44">
        <v>0</v>
      </c>
      <c r="D36" s="44">
        <v>0</v>
      </c>
      <c r="E36" s="44">
        <v>0</v>
      </c>
      <c r="F36" s="44">
        <v>0</v>
      </c>
      <c r="G36" s="44">
        <v>0</v>
      </c>
      <c r="H36" s="44">
        <v>0</v>
      </c>
      <c r="I36" s="44">
        <v>0</v>
      </c>
      <c r="J36" s="44">
        <v>0</v>
      </c>
      <c r="K36" s="44">
        <v>0</v>
      </c>
      <c r="L36" s="44">
        <v>0</v>
      </c>
      <c r="M36" s="44">
        <v>0</v>
      </c>
    </row>
    <row r="37" spans="1:13" x14ac:dyDescent="0.25">
      <c r="A37" s="43">
        <v>75</v>
      </c>
      <c r="B37" s="44">
        <v>0</v>
      </c>
      <c r="C37" s="44"/>
      <c r="D37" s="44"/>
      <c r="E37" s="44"/>
      <c r="F37" s="44"/>
      <c r="G37" s="44"/>
      <c r="H37" s="44"/>
      <c r="I37" s="44"/>
      <c r="J37" s="44"/>
      <c r="K37" s="44"/>
      <c r="L37" s="44"/>
      <c r="M37" s="44"/>
    </row>
  </sheetData>
  <sheetProtection algorithmName="SHA-512" hashValue="UjWNYKTNy/tz42Qa6tPjuSfmb2tKhighWOJsvokUr0uLP+FJUcdsgXnHCwtcq4PkqbPh/2kkWo3rqRDDOD+9EQ==" saltValue="NfkxqIPBLM730Fh9zsmjqw==" spinCount="100000" sheet="1" objects="1" scenarios="1"/>
  <conditionalFormatting sqref="A6:A21">
    <cfRule type="expression" dxfId="681" priority="1" stopIfTrue="1">
      <formula>MOD(ROW(),2)=0</formula>
    </cfRule>
    <cfRule type="expression" dxfId="680" priority="2" stopIfTrue="1">
      <formula>MOD(ROW(),2)&lt;&gt;0</formula>
    </cfRule>
  </conditionalFormatting>
  <conditionalFormatting sqref="B6:M21">
    <cfRule type="expression" dxfId="679" priority="3" stopIfTrue="1">
      <formula>MOD(ROW(),2)=0</formula>
    </cfRule>
    <cfRule type="expression" dxfId="678" priority="4" stopIfTrue="1">
      <formula>MOD(ROW(),2)&lt;&gt;0</formula>
    </cfRule>
  </conditionalFormatting>
  <conditionalFormatting sqref="A26:A37">
    <cfRule type="expression" dxfId="677" priority="5" stopIfTrue="1">
      <formula>MOD(ROW(),2)=0</formula>
    </cfRule>
    <cfRule type="expression" dxfId="676" priority="6" stopIfTrue="1">
      <formula>MOD(ROW(),2)&lt;&gt;0</formula>
    </cfRule>
  </conditionalFormatting>
  <conditionalFormatting sqref="B26:M37">
    <cfRule type="expression" dxfId="675" priority="7" stopIfTrue="1">
      <formula>MOD(ROW(),2)=0</formula>
    </cfRule>
    <cfRule type="expression" dxfId="674" priority="8" stopIfTrue="1">
      <formula>MOD(ROW(),2)&lt;&gt;0</formula>
    </cfRule>
  </conditionalFormatting>
  <pageMargins left="0.7" right="0.7" top="0.75" bottom="0.75" header="0.3" footer="0.3"/>
  <tableParts count="1">
    <tablePart r:id="rId1"/>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5949B-FE58-4425-959E-EFA7BD5E1786}">
  <sheetPr codeName="Sheet55"/>
  <dimension ref="A1:M37"/>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LRF - x-421</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v>2015</v>
      </c>
      <c r="C8" s="46"/>
      <c r="D8" s="46"/>
      <c r="E8" s="46"/>
      <c r="F8" s="46"/>
      <c r="G8" s="46"/>
      <c r="H8" s="46"/>
      <c r="I8" s="46"/>
      <c r="J8" s="46"/>
      <c r="K8" s="46"/>
      <c r="L8" s="46"/>
      <c r="M8" s="46"/>
    </row>
    <row r="9" spans="1:13" x14ac:dyDescent="0.25">
      <c r="A9" s="40" t="s">
        <v>142</v>
      </c>
      <c r="B9" s="46" t="s">
        <v>318</v>
      </c>
      <c r="C9" s="46"/>
      <c r="D9" s="46"/>
      <c r="E9" s="46"/>
      <c r="F9" s="46"/>
      <c r="G9" s="46"/>
      <c r="H9" s="46"/>
      <c r="I9" s="46"/>
      <c r="J9" s="46"/>
      <c r="K9" s="46"/>
      <c r="L9" s="46"/>
      <c r="M9" s="46"/>
    </row>
    <row r="10" spans="1:13" x14ac:dyDescent="0.25">
      <c r="A10" s="40" t="s">
        <v>6</v>
      </c>
      <c r="B10" s="46" t="s">
        <v>331</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332</v>
      </c>
      <c r="C12" s="46"/>
      <c r="D12" s="46"/>
      <c r="E12" s="46"/>
      <c r="F12" s="46"/>
      <c r="G12" s="46"/>
      <c r="H12" s="46"/>
      <c r="I12" s="46"/>
      <c r="J12" s="46"/>
      <c r="K12" s="46"/>
      <c r="L12" s="46"/>
      <c r="M12" s="46"/>
    </row>
    <row r="13" spans="1:13" x14ac:dyDescent="0.25">
      <c r="A13" s="40" t="s">
        <v>538</v>
      </c>
      <c r="B13" s="46">
        <v>0</v>
      </c>
      <c r="C13" s="46"/>
      <c r="D13" s="46"/>
      <c r="E13" s="46"/>
      <c r="F13" s="46"/>
      <c r="G13" s="46"/>
      <c r="H13" s="46"/>
      <c r="I13" s="46"/>
      <c r="J13" s="46"/>
      <c r="K13" s="46"/>
      <c r="L13" s="46"/>
      <c r="M13" s="46"/>
    </row>
    <row r="14" spans="1:13" x14ac:dyDescent="0.25">
      <c r="A14" s="40" t="s">
        <v>146</v>
      </c>
      <c r="B14" s="46">
        <v>421</v>
      </c>
      <c r="C14" s="46"/>
      <c r="D14" s="46"/>
      <c r="E14" s="46"/>
      <c r="F14" s="46"/>
      <c r="G14" s="46"/>
      <c r="H14" s="46"/>
      <c r="I14" s="46"/>
      <c r="J14" s="46"/>
      <c r="K14" s="46"/>
      <c r="L14" s="46"/>
      <c r="M14" s="46"/>
    </row>
    <row r="15" spans="1:13" x14ac:dyDescent="0.25">
      <c r="A15" s="40" t="s">
        <v>539</v>
      </c>
      <c r="B15" s="46" t="s">
        <v>333</v>
      </c>
      <c r="C15" s="46"/>
      <c r="D15" s="46"/>
      <c r="E15" s="46"/>
      <c r="F15" s="46"/>
      <c r="G15" s="46"/>
      <c r="H15" s="46"/>
      <c r="I15" s="46"/>
      <c r="J15" s="46"/>
      <c r="K15" s="46"/>
      <c r="L15" s="46"/>
      <c r="M15" s="46"/>
    </row>
    <row r="16" spans="1:13" x14ac:dyDescent="0.25">
      <c r="A16" s="40" t="s">
        <v>148</v>
      </c>
      <c r="B16" s="46" t="s">
        <v>334</v>
      </c>
      <c r="C16" s="46"/>
      <c r="D16" s="46"/>
      <c r="E16" s="46"/>
      <c r="F16" s="46"/>
      <c r="G16" s="46"/>
      <c r="H16" s="46"/>
      <c r="I16" s="46"/>
      <c r="J16" s="46"/>
      <c r="K16" s="46"/>
      <c r="L16" s="46"/>
      <c r="M16" s="46"/>
    </row>
    <row r="17" spans="1:13" x14ac:dyDescent="0.25">
      <c r="A17" s="41" t="s">
        <v>540</v>
      </c>
      <c r="B17" s="46"/>
      <c r="C17" s="46"/>
      <c r="D17" s="46"/>
      <c r="E17" s="46"/>
      <c r="F17" s="46"/>
      <c r="G17" s="46"/>
      <c r="H17" s="46"/>
      <c r="I17" s="46"/>
      <c r="J17" s="46"/>
      <c r="K17" s="46"/>
      <c r="L17" s="46"/>
      <c r="M17" s="46"/>
    </row>
    <row r="18" spans="1:13" x14ac:dyDescent="0.25">
      <c r="A18" s="40" t="s">
        <v>150</v>
      </c>
      <c r="B18" s="48">
        <v>45107</v>
      </c>
      <c r="C18" s="48"/>
      <c r="D18" s="48"/>
      <c r="E18" s="48"/>
      <c r="F18" s="48"/>
      <c r="G18" s="48"/>
      <c r="H18" s="48"/>
      <c r="I18" s="48"/>
      <c r="J18" s="48"/>
      <c r="K18" s="48"/>
      <c r="L18" s="48"/>
      <c r="M18" s="48"/>
    </row>
    <row r="19" spans="1:13" x14ac:dyDescent="0.25">
      <c r="A19" s="40" t="s">
        <v>151</v>
      </c>
      <c r="B19" s="48">
        <v>45110</v>
      </c>
      <c r="C19" s="48"/>
      <c r="D19" s="48"/>
      <c r="E19" s="48"/>
      <c r="F19" s="48"/>
      <c r="G19" s="48"/>
      <c r="H19" s="48"/>
      <c r="I19" s="48"/>
      <c r="J19" s="48"/>
      <c r="K19" s="48"/>
      <c r="L19" s="48"/>
      <c r="M19" s="48"/>
    </row>
    <row r="20" spans="1:13" x14ac:dyDescent="0.25">
      <c r="A20" s="40" t="s">
        <v>152</v>
      </c>
      <c r="B20" s="46" t="s">
        <v>160</v>
      </c>
      <c r="C20" s="46"/>
      <c r="D20" s="46"/>
      <c r="E20" s="46"/>
      <c r="F20" s="46"/>
      <c r="G20" s="46"/>
      <c r="H20" s="46"/>
      <c r="I20" s="46"/>
      <c r="J20" s="46"/>
      <c r="K20" s="46"/>
      <c r="L20" s="46"/>
      <c r="M20" s="46"/>
    </row>
    <row r="21" spans="1:13" x14ac:dyDescent="0.25">
      <c r="A21" s="40" t="s">
        <v>541</v>
      </c>
      <c r="B21" s="46" t="s">
        <v>76</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5" customFormat="1" ht="13" x14ac:dyDescent="0.25">
      <c r="A26" s="54" t="s">
        <v>584</v>
      </c>
      <c r="B26" s="54">
        <v>0</v>
      </c>
      <c r="C26" s="54">
        <v>1</v>
      </c>
      <c r="D26" s="54">
        <v>2</v>
      </c>
      <c r="E26" s="54">
        <v>3</v>
      </c>
      <c r="F26" s="54">
        <v>4</v>
      </c>
      <c r="G26" s="54">
        <v>5</v>
      </c>
      <c r="H26" s="54">
        <v>6</v>
      </c>
      <c r="I26" s="54">
        <v>7</v>
      </c>
      <c r="J26" s="54">
        <v>8</v>
      </c>
      <c r="K26" s="54">
        <v>9</v>
      </c>
      <c r="L26" s="54">
        <v>10</v>
      </c>
      <c r="M26" s="54">
        <v>11</v>
      </c>
    </row>
    <row r="27" spans="1:13" x14ac:dyDescent="0.25">
      <c r="A27" s="43">
        <v>0</v>
      </c>
      <c r="B27" s="44">
        <v>1</v>
      </c>
      <c r="C27" s="44">
        <v>1.004</v>
      </c>
      <c r="D27" s="44">
        <v>1.0069999999999999</v>
      </c>
      <c r="E27" s="44">
        <v>1.0109999999999999</v>
      </c>
      <c r="F27" s="44">
        <v>1.014</v>
      </c>
      <c r="G27" s="44">
        <v>1.018</v>
      </c>
      <c r="H27" s="44">
        <v>1.0209999999999999</v>
      </c>
      <c r="I27" s="44">
        <v>1.0249999999999999</v>
      </c>
      <c r="J27" s="44">
        <v>1.028</v>
      </c>
      <c r="K27" s="44">
        <v>1.032</v>
      </c>
      <c r="L27" s="44">
        <v>1.0349999999999999</v>
      </c>
      <c r="M27" s="44">
        <v>1.0389999999999999</v>
      </c>
    </row>
    <row r="28" spans="1:13" x14ac:dyDescent="0.25">
      <c r="A28" s="43">
        <v>1</v>
      </c>
      <c r="B28" s="44">
        <v>1.042</v>
      </c>
      <c r="C28" s="44">
        <v>1.046</v>
      </c>
      <c r="D28" s="44">
        <v>1.05</v>
      </c>
      <c r="E28" s="44">
        <v>1.054</v>
      </c>
      <c r="F28" s="44">
        <v>1.0580000000000001</v>
      </c>
      <c r="G28" s="44">
        <v>1.0620000000000001</v>
      </c>
      <c r="H28" s="44">
        <v>1.0649999999999999</v>
      </c>
      <c r="I28" s="44">
        <v>1.069</v>
      </c>
      <c r="J28" s="44">
        <v>1.073</v>
      </c>
      <c r="K28" s="44">
        <v>1.077</v>
      </c>
      <c r="L28" s="44">
        <v>1.081</v>
      </c>
      <c r="M28" s="44">
        <v>1.085</v>
      </c>
    </row>
    <row r="29" spans="1:13" x14ac:dyDescent="0.25">
      <c r="A29" s="43">
        <v>2</v>
      </c>
      <c r="B29" s="44">
        <v>1.089</v>
      </c>
      <c r="C29" s="44">
        <v>1.093</v>
      </c>
      <c r="D29" s="44">
        <v>1.097</v>
      </c>
      <c r="E29" s="44">
        <v>1.101</v>
      </c>
      <c r="F29" s="44">
        <v>1.1060000000000001</v>
      </c>
      <c r="G29" s="44">
        <v>1.1100000000000001</v>
      </c>
      <c r="H29" s="44">
        <v>1.1140000000000001</v>
      </c>
      <c r="I29" s="44">
        <v>1.1180000000000001</v>
      </c>
      <c r="J29" s="44">
        <v>1.123</v>
      </c>
      <c r="K29" s="44">
        <v>1.127</v>
      </c>
      <c r="L29" s="44">
        <v>1.131</v>
      </c>
      <c r="M29" s="44">
        <v>1.135</v>
      </c>
    </row>
    <row r="30" spans="1:13" x14ac:dyDescent="0.25">
      <c r="A30" s="43">
        <v>3</v>
      </c>
      <c r="B30" s="44">
        <v>1.1399999999999999</v>
      </c>
      <c r="C30" s="44">
        <v>1.1439999999999999</v>
      </c>
      <c r="D30" s="44">
        <v>1.149</v>
      </c>
      <c r="E30" s="44">
        <v>1.1539999999999999</v>
      </c>
      <c r="F30" s="44">
        <v>1.1579999999999999</v>
      </c>
      <c r="G30" s="44">
        <v>1.163</v>
      </c>
      <c r="H30" s="44">
        <v>1.1679999999999999</v>
      </c>
      <c r="I30" s="44">
        <v>1.1719999999999999</v>
      </c>
      <c r="J30" s="44">
        <v>1.177</v>
      </c>
      <c r="K30" s="44">
        <v>1.1819999999999999</v>
      </c>
      <c r="L30" s="44">
        <v>1.1870000000000001</v>
      </c>
      <c r="M30" s="44">
        <v>1.1910000000000001</v>
      </c>
    </row>
    <row r="31" spans="1:13" x14ac:dyDescent="0.25">
      <c r="A31" s="43">
        <v>4</v>
      </c>
      <c r="B31" s="44">
        <v>1.196</v>
      </c>
      <c r="C31" s="44">
        <v>1.2010000000000001</v>
      </c>
      <c r="D31" s="44">
        <v>1.206</v>
      </c>
      <c r="E31" s="44">
        <v>1.2110000000000001</v>
      </c>
      <c r="F31" s="44">
        <v>1.2170000000000001</v>
      </c>
      <c r="G31" s="44">
        <v>1.222</v>
      </c>
      <c r="H31" s="44">
        <v>1.2270000000000001</v>
      </c>
      <c r="I31" s="44">
        <v>1.232</v>
      </c>
      <c r="J31" s="44">
        <v>1.2370000000000001</v>
      </c>
      <c r="K31" s="44">
        <v>1.2430000000000001</v>
      </c>
      <c r="L31" s="44">
        <v>1.248</v>
      </c>
      <c r="M31" s="44">
        <v>1.2529999999999999</v>
      </c>
    </row>
    <row r="32" spans="1:13" x14ac:dyDescent="0.25">
      <c r="A32" s="43">
        <v>5</v>
      </c>
      <c r="B32" s="44">
        <v>1.258</v>
      </c>
      <c r="C32" s="44">
        <v>1.264</v>
      </c>
      <c r="D32" s="44">
        <v>1.27</v>
      </c>
      <c r="E32" s="44">
        <v>1.2749999999999999</v>
      </c>
      <c r="F32" s="44">
        <v>1.2809999999999999</v>
      </c>
      <c r="G32" s="44">
        <v>1.2869999999999999</v>
      </c>
      <c r="H32" s="44">
        <v>1.2929999999999999</v>
      </c>
      <c r="I32" s="44">
        <v>1.298</v>
      </c>
      <c r="J32" s="44">
        <v>1.304</v>
      </c>
      <c r="K32" s="44">
        <v>1.31</v>
      </c>
      <c r="L32" s="44">
        <v>1.3149999999999999</v>
      </c>
      <c r="M32" s="44">
        <v>1.321</v>
      </c>
    </row>
    <row r="33" spans="1:13" x14ac:dyDescent="0.25">
      <c r="A33" s="43">
        <v>6</v>
      </c>
      <c r="B33" s="44">
        <v>1.327</v>
      </c>
      <c r="C33" s="44">
        <v>1.333</v>
      </c>
      <c r="D33" s="44">
        <v>1.339</v>
      </c>
      <c r="E33" s="44">
        <v>1.3460000000000001</v>
      </c>
      <c r="F33" s="44">
        <v>1.3520000000000001</v>
      </c>
      <c r="G33" s="44">
        <v>1.3580000000000001</v>
      </c>
      <c r="H33" s="44">
        <v>1.365</v>
      </c>
      <c r="I33" s="44">
        <v>1.371</v>
      </c>
      <c r="J33" s="44">
        <v>1.377</v>
      </c>
      <c r="K33" s="44">
        <v>1.3839999999999999</v>
      </c>
      <c r="L33" s="44">
        <v>1.39</v>
      </c>
      <c r="M33" s="44">
        <v>1.3959999999999999</v>
      </c>
    </row>
    <row r="34" spans="1:13" x14ac:dyDescent="0.25">
      <c r="A34" s="43">
        <v>7</v>
      </c>
      <c r="B34" s="44">
        <v>1.403</v>
      </c>
      <c r="C34" s="44">
        <v>1.409</v>
      </c>
      <c r="D34" s="44">
        <v>1.4159999999999999</v>
      </c>
      <c r="E34" s="44">
        <v>1.423</v>
      </c>
      <c r="F34" s="44">
        <v>1.43</v>
      </c>
      <c r="G34" s="44">
        <v>1.4370000000000001</v>
      </c>
      <c r="H34" s="44">
        <v>1.444</v>
      </c>
      <c r="I34" s="44">
        <v>1.4510000000000001</v>
      </c>
      <c r="J34" s="44">
        <v>1.458</v>
      </c>
      <c r="K34" s="44">
        <v>1.4650000000000001</v>
      </c>
      <c r="L34" s="44">
        <v>1.472</v>
      </c>
      <c r="M34" s="44">
        <v>1.4790000000000001</v>
      </c>
    </row>
    <row r="35" spans="1:13" x14ac:dyDescent="0.25">
      <c r="A35" s="43">
        <v>8</v>
      </c>
      <c r="B35" s="44">
        <v>1.486</v>
      </c>
      <c r="C35" s="44">
        <v>1.494</v>
      </c>
      <c r="D35" s="44">
        <v>1.5009999999999999</v>
      </c>
      <c r="E35" s="44">
        <v>1.5089999999999999</v>
      </c>
      <c r="F35" s="44">
        <v>1.5169999999999999</v>
      </c>
      <c r="G35" s="44">
        <v>1.524</v>
      </c>
      <c r="H35" s="44">
        <v>1.532</v>
      </c>
      <c r="I35" s="44">
        <v>1.54</v>
      </c>
      <c r="J35" s="44">
        <v>1.5469999999999999</v>
      </c>
      <c r="K35" s="44">
        <v>1.5549999999999999</v>
      </c>
      <c r="L35" s="44">
        <v>1.5629999999999999</v>
      </c>
      <c r="M35" s="44">
        <v>1.57</v>
      </c>
    </row>
    <row r="36" spans="1:13" x14ac:dyDescent="0.25">
      <c r="A36" s="43">
        <v>9</v>
      </c>
      <c r="B36" s="44">
        <v>1.5780000000000001</v>
      </c>
      <c r="C36" s="44">
        <v>1.5860000000000001</v>
      </c>
      <c r="D36" s="44">
        <v>1.595</v>
      </c>
      <c r="E36" s="44">
        <v>1.603</v>
      </c>
      <c r="F36" s="44">
        <v>1.6120000000000001</v>
      </c>
      <c r="G36" s="44">
        <v>1.62</v>
      </c>
      <c r="H36" s="44">
        <v>1.629</v>
      </c>
      <c r="I36" s="44">
        <v>1.637</v>
      </c>
      <c r="J36" s="44">
        <v>1.6459999999999999</v>
      </c>
      <c r="K36" s="44">
        <v>1.6539999999999999</v>
      </c>
      <c r="L36" s="44">
        <v>1.663</v>
      </c>
      <c r="M36" s="44">
        <v>1.671</v>
      </c>
    </row>
    <row r="37" spans="1:13" x14ac:dyDescent="0.25">
      <c r="A37" s="43">
        <v>10</v>
      </c>
      <c r="B37" s="44">
        <v>1.68</v>
      </c>
      <c r="C37" s="44"/>
      <c r="D37" s="44"/>
      <c r="E37" s="44"/>
      <c r="F37" s="44"/>
      <c r="G37" s="44"/>
      <c r="H37" s="44"/>
      <c r="I37" s="44"/>
      <c r="J37" s="44"/>
      <c r="K37" s="44"/>
      <c r="L37" s="44"/>
      <c r="M37" s="44"/>
    </row>
  </sheetData>
  <sheetProtection algorithmName="SHA-512" hashValue="NuNb34mLXDqSfnIpugzpYVmNP6/mRLF7bQpbwFKMzxUNwN6gGToxHohU67vjS9QYqaXp6v4wA9x2TB9mURkgRw==" saltValue="HmUZ4GOvrix1py7MayjUzQ==" spinCount="100000" sheet="1" objects="1" scenarios="1"/>
  <conditionalFormatting sqref="A6:A21">
    <cfRule type="expression" dxfId="671" priority="1" stopIfTrue="1">
      <formula>MOD(ROW(),2)=0</formula>
    </cfRule>
    <cfRule type="expression" dxfId="670" priority="2" stopIfTrue="1">
      <formula>MOD(ROW(),2)&lt;&gt;0</formula>
    </cfRule>
  </conditionalFormatting>
  <conditionalFormatting sqref="B6:M21">
    <cfRule type="expression" dxfId="669" priority="3" stopIfTrue="1">
      <formula>MOD(ROW(),2)=0</formula>
    </cfRule>
    <cfRule type="expression" dxfId="668" priority="4" stopIfTrue="1">
      <formula>MOD(ROW(),2)&lt;&gt;0</formula>
    </cfRule>
  </conditionalFormatting>
  <conditionalFormatting sqref="A26:A37">
    <cfRule type="expression" dxfId="667" priority="5" stopIfTrue="1">
      <formula>MOD(ROW(),2)=0</formula>
    </cfRule>
    <cfRule type="expression" dxfId="666" priority="6" stopIfTrue="1">
      <formula>MOD(ROW(),2)&lt;&gt;0</formula>
    </cfRule>
  </conditionalFormatting>
  <conditionalFormatting sqref="B26:M37">
    <cfRule type="expression" dxfId="665" priority="7" stopIfTrue="1">
      <formula>MOD(ROW(),2)=0</formula>
    </cfRule>
    <cfRule type="expression" dxfId="664" priority="8" stopIfTrue="1">
      <formula>MOD(ROW(),2)&lt;&gt;0</formula>
    </cfRule>
  </conditionalFormatting>
  <pageMargins left="0.7" right="0.7" top="0.75" bottom="0.75" header="0.3" footer="0.3"/>
  <tableParts count="1">
    <tablePart r:id="rId1"/>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48F5B-C7DB-4D28-99CA-9C0D37ABB6BD}">
  <sheetPr codeName="Sheet56"/>
  <dimension ref="A1:M37"/>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LRF - x-422</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v>2015</v>
      </c>
      <c r="C8" s="46"/>
      <c r="D8" s="46"/>
      <c r="E8" s="46"/>
      <c r="F8" s="46"/>
      <c r="G8" s="46"/>
      <c r="H8" s="46"/>
      <c r="I8" s="46"/>
      <c r="J8" s="46"/>
      <c r="K8" s="46"/>
      <c r="L8" s="46"/>
      <c r="M8" s="46"/>
    </row>
    <row r="9" spans="1:13" x14ac:dyDescent="0.25">
      <c r="A9" s="40" t="s">
        <v>142</v>
      </c>
      <c r="B9" s="46" t="s">
        <v>318</v>
      </c>
      <c r="C9" s="46"/>
      <c r="D9" s="46"/>
      <c r="E9" s="46"/>
      <c r="F9" s="46"/>
      <c r="G9" s="46"/>
      <c r="H9" s="46"/>
      <c r="I9" s="46"/>
      <c r="J9" s="46"/>
      <c r="K9" s="46"/>
      <c r="L9" s="46"/>
      <c r="M9" s="46"/>
    </row>
    <row r="10" spans="1:13" x14ac:dyDescent="0.25">
      <c r="A10" s="40" t="s">
        <v>6</v>
      </c>
      <c r="B10" s="46" t="s">
        <v>335</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332</v>
      </c>
      <c r="C12" s="46"/>
      <c r="D12" s="46"/>
      <c r="E12" s="46"/>
      <c r="F12" s="46"/>
      <c r="G12" s="46"/>
      <c r="H12" s="46"/>
      <c r="I12" s="46"/>
      <c r="J12" s="46"/>
      <c r="K12" s="46"/>
      <c r="L12" s="46"/>
      <c r="M12" s="46"/>
    </row>
    <row r="13" spans="1:13" x14ac:dyDescent="0.25">
      <c r="A13" s="40" t="s">
        <v>538</v>
      </c>
      <c r="B13" s="46">
        <v>0</v>
      </c>
      <c r="C13" s="46"/>
      <c r="D13" s="46"/>
      <c r="E13" s="46"/>
      <c r="F13" s="46"/>
      <c r="G13" s="46"/>
      <c r="H13" s="46"/>
      <c r="I13" s="46"/>
      <c r="J13" s="46"/>
      <c r="K13" s="46"/>
      <c r="L13" s="46"/>
      <c r="M13" s="46"/>
    </row>
    <row r="14" spans="1:13" x14ac:dyDescent="0.25">
      <c r="A14" s="40" t="s">
        <v>146</v>
      </c>
      <c r="B14" s="46">
        <v>422</v>
      </c>
      <c r="C14" s="46"/>
      <c r="D14" s="46"/>
      <c r="E14" s="46"/>
      <c r="F14" s="46"/>
      <c r="G14" s="46"/>
      <c r="H14" s="46"/>
      <c r="I14" s="46"/>
      <c r="J14" s="46"/>
      <c r="K14" s="46"/>
      <c r="L14" s="46"/>
      <c r="M14" s="46"/>
    </row>
    <row r="15" spans="1:13" x14ac:dyDescent="0.25">
      <c r="A15" s="40" t="s">
        <v>539</v>
      </c>
      <c r="B15" s="46" t="s">
        <v>336</v>
      </c>
      <c r="C15" s="46"/>
      <c r="D15" s="46"/>
      <c r="E15" s="46"/>
      <c r="F15" s="46"/>
      <c r="G15" s="46"/>
      <c r="H15" s="46"/>
      <c r="I15" s="46"/>
      <c r="J15" s="46"/>
      <c r="K15" s="46"/>
      <c r="L15" s="46"/>
      <c r="M15" s="46"/>
    </row>
    <row r="16" spans="1:13" x14ac:dyDescent="0.25">
      <c r="A16" s="40" t="s">
        <v>148</v>
      </c>
      <c r="B16" s="46" t="s">
        <v>337</v>
      </c>
      <c r="C16" s="46"/>
      <c r="D16" s="46"/>
      <c r="E16" s="46"/>
      <c r="F16" s="46"/>
      <c r="G16" s="46"/>
      <c r="H16" s="46"/>
      <c r="I16" s="46"/>
      <c r="J16" s="46"/>
      <c r="K16" s="46"/>
      <c r="L16" s="46"/>
      <c r="M16" s="46"/>
    </row>
    <row r="17" spans="1:13" x14ac:dyDescent="0.25">
      <c r="A17" s="41" t="s">
        <v>540</v>
      </c>
      <c r="B17" s="46"/>
      <c r="C17" s="46"/>
      <c r="D17" s="46"/>
      <c r="E17" s="46"/>
      <c r="F17" s="46"/>
      <c r="G17" s="46"/>
      <c r="H17" s="46"/>
      <c r="I17" s="46"/>
      <c r="J17" s="46"/>
      <c r="K17" s="46"/>
      <c r="L17" s="46"/>
      <c r="M17" s="46"/>
    </row>
    <row r="18" spans="1:13" x14ac:dyDescent="0.25">
      <c r="A18" s="40" t="s">
        <v>150</v>
      </c>
      <c r="B18" s="48">
        <v>45107</v>
      </c>
      <c r="C18" s="48"/>
      <c r="D18" s="48"/>
      <c r="E18" s="48"/>
      <c r="F18" s="48"/>
      <c r="G18" s="48"/>
      <c r="H18" s="48"/>
      <c r="I18" s="48"/>
      <c r="J18" s="48"/>
      <c r="K18" s="48"/>
      <c r="L18" s="48"/>
      <c r="M18" s="48"/>
    </row>
    <row r="19" spans="1:13" x14ac:dyDescent="0.25">
      <c r="A19" s="40" t="s">
        <v>151</v>
      </c>
      <c r="B19" s="48">
        <v>45110</v>
      </c>
      <c r="C19" s="48"/>
      <c r="D19" s="48"/>
      <c r="E19" s="48"/>
      <c r="F19" s="48"/>
      <c r="G19" s="48"/>
      <c r="H19" s="48"/>
      <c r="I19" s="48"/>
      <c r="J19" s="48"/>
      <c r="K19" s="48"/>
      <c r="L19" s="48"/>
      <c r="M19" s="48"/>
    </row>
    <row r="20" spans="1:13" x14ac:dyDescent="0.25">
      <c r="A20" s="40" t="s">
        <v>152</v>
      </c>
      <c r="B20" s="46" t="s">
        <v>160</v>
      </c>
      <c r="C20" s="46"/>
      <c r="D20" s="46"/>
      <c r="E20" s="46"/>
      <c r="F20" s="46"/>
      <c r="G20" s="46"/>
      <c r="H20" s="46"/>
      <c r="I20" s="46"/>
      <c r="J20" s="46"/>
      <c r="K20" s="46"/>
      <c r="L20" s="46"/>
      <c r="M20" s="46"/>
    </row>
    <row r="21" spans="1:13" x14ac:dyDescent="0.25">
      <c r="A21" s="40" t="s">
        <v>541</v>
      </c>
      <c r="B21" s="46" t="s">
        <v>76</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5" customFormat="1" ht="13" x14ac:dyDescent="0.25">
      <c r="A26" s="54" t="s">
        <v>584</v>
      </c>
      <c r="B26" s="54">
        <v>0</v>
      </c>
      <c r="C26" s="54">
        <v>1</v>
      </c>
      <c r="D26" s="54">
        <v>2</v>
      </c>
      <c r="E26" s="54">
        <v>3</v>
      </c>
      <c r="F26" s="54">
        <v>4</v>
      </c>
      <c r="G26" s="54">
        <v>5</v>
      </c>
      <c r="H26" s="54">
        <v>6</v>
      </c>
      <c r="I26" s="54">
        <v>7</v>
      </c>
      <c r="J26" s="54">
        <v>8</v>
      </c>
      <c r="K26" s="54">
        <v>9</v>
      </c>
      <c r="L26" s="54">
        <v>10</v>
      </c>
      <c r="M26" s="54">
        <v>11</v>
      </c>
    </row>
    <row r="27" spans="1:13" x14ac:dyDescent="0.25">
      <c r="A27" s="43">
        <v>0</v>
      </c>
      <c r="B27" s="44">
        <v>1</v>
      </c>
      <c r="C27" s="44">
        <v>1.0049999999999999</v>
      </c>
      <c r="D27" s="44">
        <v>1.01</v>
      </c>
      <c r="E27" s="44">
        <v>1.014</v>
      </c>
      <c r="F27" s="44">
        <v>1.0189999999999999</v>
      </c>
      <c r="G27" s="44">
        <v>1.024</v>
      </c>
      <c r="H27" s="44">
        <v>1.0289999999999999</v>
      </c>
      <c r="I27" s="44">
        <v>1.034</v>
      </c>
      <c r="J27" s="44">
        <v>1.038</v>
      </c>
      <c r="K27" s="44">
        <v>1.0429999999999999</v>
      </c>
      <c r="L27" s="44">
        <v>1.048</v>
      </c>
      <c r="M27" s="44">
        <v>1.0529999999999999</v>
      </c>
    </row>
    <row r="28" spans="1:13" x14ac:dyDescent="0.25">
      <c r="A28" s="43">
        <v>1</v>
      </c>
      <c r="B28" s="44">
        <v>1.0580000000000001</v>
      </c>
      <c r="C28" s="44">
        <v>1.0629999999999999</v>
      </c>
      <c r="D28" s="44">
        <v>1.0680000000000001</v>
      </c>
      <c r="E28" s="44">
        <v>1.073</v>
      </c>
      <c r="F28" s="44">
        <v>1.079</v>
      </c>
      <c r="G28" s="44">
        <v>1.0840000000000001</v>
      </c>
      <c r="H28" s="44">
        <v>1.089</v>
      </c>
      <c r="I28" s="44">
        <v>1.095</v>
      </c>
      <c r="J28" s="44">
        <v>1.1000000000000001</v>
      </c>
      <c r="K28" s="44">
        <v>1.105</v>
      </c>
      <c r="L28" s="44">
        <v>1.1100000000000001</v>
      </c>
      <c r="M28" s="44">
        <v>1.1160000000000001</v>
      </c>
    </row>
    <row r="29" spans="1:13" x14ac:dyDescent="0.25">
      <c r="A29" s="43">
        <v>2</v>
      </c>
      <c r="B29" s="44">
        <v>1.121</v>
      </c>
      <c r="C29" s="44">
        <v>1.127</v>
      </c>
      <c r="D29" s="44">
        <v>1.133</v>
      </c>
      <c r="E29" s="44">
        <v>1.1379999999999999</v>
      </c>
      <c r="F29" s="44">
        <v>1.1439999999999999</v>
      </c>
      <c r="G29" s="44">
        <v>1.1499999999999999</v>
      </c>
      <c r="H29" s="44">
        <v>1.1559999999999999</v>
      </c>
      <c r="I29" s="44">
        <v>1.1619999999999999</v>
      </c>
      <c r="J29" s="44">
        <v>1.167</v>
      </c>
      <c r="K29" s="44">
        <v>1.173</v>
      </c>
      <c r="L29" s="44">
        <v>1.179</v>
      </c>
      <c r="M29" s="44">
        <v>1.1850000000000001</v>
      </c>
    </row>
    <row r="30" spans="1:13" x14ac:dyDescent="0.25">
      <c r="A30" s="43">
        <v>3</v>
      </c>
      <c r="B30" s="44">
        <v>1.1910000000000001</v>
      </c>
      <c r="C30" s="44">
        <v>1.1970000000000001</v>
      </c>
      <c r="D30" s="44">
        <v>1.204</v>
      </c>
      <c r="E30" s="44">
        <v>1.21</v>
      </c>
      <c r="F30" s="44">
        <v>1.216</v>
      </c>
      <c r="G30" s="44">
        <v>1.2230000000000001</v>
      </c>
      <c r="H30" s="44">
        <v>1.2290000000000001</v>
      </c>
      <c r="I30" s="44">
        <v>1.236</v>
      </c>
      <c r="J30" s="44">
        <v>1.242</v>
      </c>
      <c r="K30" s="44">
        <v>1.2490000000000001</v>
      </c>
      <c r="L30" s="44">
        <v>1.2549999999999999</v>
      </c>
      <c r="M30" s="44">
        <v>1.2609999999999999</v>
      </c>
    </row>
    <row r="31" spans="1:13" x14ac:dyDescent="0.25">
      <c r="A31" s="43">
        <v>4</v>
      </c>
      <c r="B31" s="44">
        <v>1.268</v>
      </c>
      <c r="C31" s="44">
        <v>1.2749999999999999</v>
      </c>
      <c r="D31" s="44">
        <v>1.282</v>
      </c>
      <c r="E31" s="44">
        <v>1.2889999999999999</v>
      </c>
      <c r="F31" s="44">
        <v>1.296</v>
      </c>
      <c r="G31" s="44">
        <v>1.3029999999999999</v>
      </c>
      <c r="H31" s="44">
        <v>1.3109999999999999</v>
      </c>
      <c r="I31" s="44">
        <v>1.3180000000000001</v>
      </c>
      <c r="J31" s="44">
        <v>1.325</v>
      </c>
      <c r="K31" s="44">
        <v>1.3320000000000001</v>
      </c>
      <c r="L31" s="44">
        <v>1.339</v>
      </c>
      <c r="M31" s="44">
        <v>1.3460000000000001</v>
      </c>
    </row>
    <row r="32" spans="1:13" x14ac:dyDescent="0.25">
      <c r="A32" s="43">
        <v>5</v>
      </c>
      <c r="B32" s="44">
        <v>1.353</v>
      </c>
      <c r="C32" s="44">
        <v>1.361</v>
      </c>
      <c r="D32" s="44">
        <v>1.369</v>
      </c>
      <c r="E32" s="44">
        <v>1.377</v>
      </c>
      <c r="F32" s="44">
        <v>1.385</v>
      </c>
      <c r="G32" s="44">
        <v>1.393</v>
      </c>
      <c r="H32" s="44">
        <v>1.401</v>
      </c>
      <c r="I32" s="44">
        <v>1.409</v>
      </c>
      <c r="J32" s="44">
        <v>1.417</v>
      </c>
      <c r="K32" s="44">
        <v>1.425</v>
      </c>
      <c r="L32" s="44">
        <v>1.4330000000000001</v>
      </c>
      <c r="M32" s="44">
        <v>1.44</v>
      </c>
    </row>
    <row r="33" spans="1:13" x14ac:dyDescent="0.25">
      <c r="A33" s="43">
        <v>6</v>
      </c>
      <c r="B33" s="44">
        <v>1.448</v>
      </c>
      <c r="C33" s="44">
        <v>1.4570000000000001</v>
      </c>
      <c r="D33" s="44">
        <v>1.466</v>
      </c>
      <c r="E33" s="44">
        <v>1.4750000000000001</v>
      </c>
      <c r="F33" s="44">
        <v>1.4830000000000001</v>
      </c>
      <c r="G33" s="44">
        <v>1.492</v>
      </c>
      <c r="H33" s="44">
        <v>1.5009999999999999</v>
      </c>
      <c r="I33" s="44">
        <v>1.51</v>
      </c>
      <c r="J33" s="44">
        <v>1.518</v>
      </c>
      <c r="K33" s="44">
        <v>1.5269999999999999</v>
      </c>
      <c r="L33" s="44">
        <v>1.536</v>
      </c>
      <c r="M33" s="44">
        <v>1.5449999999999999</v>
      </c>
    </row>
    <row r="34" spans="1:13" x14ac:dyDescent="0.25">
      <c r="A34" s="43">
        <v>7</v>
      </c>
      <c r="B34" s="44">
        <v>1.5529999999999999</v>
      </c>
      <c r="C34" s="44">
        <v>1.5629999999999999</v>
      </c>
      <c r="D34" s="44">
        <v>1.573</v>
      </c>
      <c r="E34" s="44">
        <v>1.583</v>
      </c>
      <c r="F34" s="44">
        <v>1.5920000000000001</v>
      </c>
      <c r="G34" s="44">
        <v>1.6020000000000001</v>
      </c>
      <c r="H34" s="44">
        <v>1.6120000000000001</v>
      </c>
      <c r="I34" s="44">
        <v>1.621</v>
      </c>
      <c r="J34" s="44">
        <v>1.631</v>
      </c>
      <c r="K34" s="44">
        <v>1.641</v>
      </c>
      <c r="L34" s="44">
        <v>1.651</v>
      </c>
      <c r="M34" s="44">
        <v>1.66</v>
      </c>
    </row>
    <row r="35" spans="1:13" x14ac:dyDescent="0.25">
      <c r="A35" s="43">
        <v>8</v>
      </c>
      <c r="B35" s="44">
        <v>1.67</v>
      </c>
      <c r="C35" s="44">
        <v>1.681</v>
      </c>
      <c r="D35" s="44">
        <v>1.6919999999999999</v>
      </c>
      <c r="E35" s="44">
        <v>1.702</v>
      </c>
      <c r="F35" s="44">
        <v>1.7130000000000001</v>
      </c>
      <c r="G35" s="44">
        <v>1.724</v>
      </c>
      <c r="H35" s="44">
        <v>1.7350000000000001</v>
      </c>
      <c r="I35" s="44">
        <v>1.746</v>
      </c>
      <c r="J35" s="44">
        <v>1.756</v>
      </c>
      <c r="K35" s="44">
        <v>1.7669999999999999</v>
      </c>
      <c r="L35" s="44">
        <v>1.778</v>
      </c>
      <c r="M35" s="44">
        <v>1.7889999999999999</v>
      </c>
    </row>
    <row r="36" spans="1:13" x14ac:dyDescent="0.25">
      <c r="A36" s="43">
        <v>9</v>
      </c>
      <c r="B36" s="44">
        <v>1.8</v>
      </c>
      <c r="C36" s="44">
        <v>1.8120000000000001</v>
      </c>
      <c r="D36" s="44">
        <v>1.8240000000000001</v>
      </c>
      <c r="E36" s="44">
        <v>1.8360000000000001</v>
      </c>
      <c r="F36" s="44">
        <v>1.8480000000000001</v>
      </c>
      <c r="G36" s="44">
        <v>1.86</v>
      </c>
      <c r="H36" s="44">
        <v>1.8720000000000001</v>
      </c>
      <c r="I36" s="44">
        <v>1.8839999999999999</v>
      </c>
      <c r="J36" s="44">
        <v>1.8959999999999999</v>
      </c>
      <c r="K36" s="44">
        <v>1.9079999999999999</v>
      </c>
      <c r="L36" s="44">
        <v>1.92</v>
      </c>
      <c r="M36" s="44">
        <v>1.9319999999999999</v>
      </c>
    </row>
    <row r="37" spans="1:13" x14ac:dyDescent="0.25">
      <c r="A37" s="43">
        <v>10</v>
      </c>
      <c r="B37" s="44">
        <v>1.944</v>
      </c>
      <c r="C37" s="44"/>
      <c r="D37" s="44"/>
      <c r="E37" s="44"/>
      <c r="F37" s="44"/>
      <c r="G37" s="44"/>
      <c r="H37" s="44"/>
      <c r="I37" s="44"/>
      <c r="J37" s="44"/>
      <c r="K37" s="44"/>
      <c r="L37" s="44"/>
      <c r="M37" s="44"/>
    </row>
  </sheetData>
  <sheetProtection algorithmName="SHA-512" hashValue="UT5LkeOPhm7mvYc+XinxQfal0LP7RQucGnrdO8SxaBYMYm2h4VEeBA1BSPPi3Oa5bSP+7RxKYPckshGplzbTzw==" saltValue="BkU8cZEcHftKb3qPndWsig==" spinCount="100000" sheet="1" objects="1" scenarios="1"/>
  <conditionalFormatting sqref="A6:A21">
    <cfRule type="expression" dxfId="661" priority="1" stopIfTrue="1">
      <formula>MOD(ROW(),2)=0</formula>
    </cfRule>
    <cfRule type="expression" dxfId="660" priority="2" stopIfTrue="1">
      <formula>MOD(ROW(),2)&lt;&gt;0</formula>
    </cfRule>
  </conditionalFormatting>
  <conditionalFormatting sqref="B6:M21">
    <cfRule type="expression" dxfId="659" priority="3" stopIfTrue="1">
      <formula>MOD(ROW(),2)=0</formula>
    </cfRule>
    <cfRule type="expression" dxfId="658" priority="4" stopIfTrue="1">
      <formula>MOD(ROW(),2)&lt;&gt;0</formula>
    </cfRule>
  </conditionalFormatting>
  <conditionalFormatting sqref="A26:A37">
    <cfRule type="expression" dxfId="657" priority="5" stopIfTrue="1">
      <formula>MOD(ROW(),2)=0</formula>
    </cfRule>
    <cfRule type="expression" dxfId="656" priority="6" stopIfTrue="1">
      <formula>MOD(ROW(),2)&lt;&gt;0</formula>
    </cfRule>
  </conditionalFormatting>
  <conditionalFormatting sqref="B26:M37">
    <cfRule type="expression" dxfId="655" priority="7" stopIfTrue="1">
      <formula>MOD(ROW(),2)=0</formula>
    </cfRule>
    <cfRule type="expression" dxfId="654" priority="8" stopIfTrue="1">
      <formula>MOD(ROW(),2)&lt;&gt;0</formula>
    </cfRule>
  </conditionalFormatting>
  <pageMargins left="0.7" right="0.7" top="0.75" bottom="0.75" header="0.3" footer="0.3"/>
  <tableParts count="1">
    <tablePart r:id="rId1"/>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E4D55-4CB0-4D7A-A6C6-7AC5F47589FD}">
  <sheetPr codeName="Sheet57"/>
  <dimension ref="A1:M42"/>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LRF - x-423</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t="s">
        <v>185</v>
      </c>
      <c r="C8" s="46"/>
      <c r="D8" s="46"/>
      <c r="E8" s="46"/>
      <c r="F8" s="46"/>
      <c r="G8" s="46"/>
      <c r="H8" s="46"/>
      <c r="I8" s="46"/>
      <c r="J8" s="46"/>
      <c r="K8" s="46"/>
      <c r="L8" s="46"/>
      <c r="M8" s="46"/>
    </row>
    <row r="9" spans="1:13" x14ac:dyDescent="0.25">
      <c r="A9" s="40" t="s">
        <v>142</v>
      </c>
      <c r="B9" s="46" t="s">
        <v>318</v>
      </c>
      <c r="C9" s="46"/>
      <c r="D9" s="46"/>
      <c r="E9" s="46"/>
      <c r="F9" s="46"/>
      <c r="G9" s="46"/>
      <c r="H9" s="46"/>
      <c r="I9" s="46"/>
      <c r="J9" s="46"/>
      <c r="K9" s="46"/>
      <c r="L9" s="46"/>
      <c r="M9" s="46"/>
    </row>
    <row r="10" spans="1:13" x14ac:dyDescent="0.25">
      <c r="A10" s="40" t="s">
        <v>6</v>
      </c>
      <c r="B10" s="46" t="s">
        <v>338</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339</v>
      </c>
      <c r="C12" s="46"/>
      <c r="D12" s="46"/>
      <c r="E12" s="46"/>
      <c r="F12" s="46"/>
      <c r="G12" s="46"/>
      <c r="H12" s="46"/>
      <c r="I12" s="46"/>
      <c r="J12" s="46"/>
      <c r="K12" s="46"/>
      <c r="L12" s="46"/>
      <c r="M12" s="46"/>
    </row>
    <row r="13" spans="1:13" x14ac:dyDescent="0.25">
      <c r="A13" s="40" t="s">
        <v>538</v>
      </c>
      <c r="B13" s="46">
        <v>0</v>
      </c>
      <c r="C13" s="46"/>
      <c r="D13" s="46"/>
      <c r="E13" s="46"/>
      <c r="F13" s="46"/>
      <c r="G13" s="46"/>
      <c r="H13" s="46"/>
      <c r="I13" s="46"/>
      <c r="J13" s="46"/>
      <c r="K13" s="46"/>
      <c r="L13" s="46"/>
      <c r="M13" s="46"/>
    </row>
    <row r="14" spans="1:13" x14ac:dyDescent="0.25">
      <c r="A14" s="40" t="s">
        <v>146</v>
      </c>
      <c r="B14" s="46">
        <v>423</v>
      </c>
      <c r="C14" s="46"/>
      <c r="D14" s="46"/>
      <c r="E14" s="46"/>
      <c r="F14" s="46"/>
      <c r="G14" s="46"/>
      <c r="H14" s="46"/>
      <c r="I14" s="46"/>
      <c r="J14" s="46"/>
      <c r="K14" s="46"/>
      <c r="L14" s="46"/>
      <c r="M14" s="46"/>
    </row>
    <row r="15" spans="1:13" x14ac:dyDescent="0.25">
      <c r="A15" s="40" t="s">
        <v>539</v>
      </c>
      <c r="B15" s="46" t="s">
        <v>340</v>
      </c>
      <c r="C15" s="46"/>
      <c r="D15" s="46"/>
      <c r="E15" s="46"/>
      <c r="F15" s="46"/>
      <c r="G15" s="46"/>
      <c r="H15" s="46"/>
      <c r="I15" s="46"/>
      <c r="J15" s="46"/>
      <c r="K15" s="46"/>
      <c r="L15" s="46"/>
      <c r="M15" s="46"/>
    </row>
    <row r="16" spans="1:13" x14ac:dyDescent="0.25">
      <c r="A16" s="40" t="s">
        <v>148</v>
      </c>
      <c r="B16" s="46" t="s">
        <v>341</v>
      </c>
      <c r="C16" s="46"/>
      <c r="D16" s="46"/>
      <c r="E16" s="46"/>
      <c r="F16" s="46"/>
      <c r="G16" s="46"/>
      <c r="H16" s="46"/>
      <c r="I16" s="46"/>
      <c r="J16" s="46"/>
      <c r="K16" s="46"/>
      <c r="L16" s="46"/>
      <c r="M16" s="46"/>
    </row>
    <row r="17" spans="1:13" x14ac:dyDescent="0.25">
      <c r="A17" s="41" t="s">
        <v>540</v>
      </c>
      <c r="B17" s="46"/>
      <c r="C17" s="46"/>
      <c r="D17" s="46"/>
      <c r="E17" s="46"/>
      <c r="F17" s="46"/>
      <c r="G17" s="46"/>
      <c r="H17" s="46"/>
      <c r="I17" s="46"/>
      <c r="J17" s="46"/>
      <c r="K17" s="46"/>
      <c r="L17" s="46"/>
      <c r="M17" s="46"/>
    </row>
    <row r="18" spans="1:13" x14ac:dyDescent="0.25">
      <c r="A18" s="40" t="s">
        <v>150</v>
      </c>
      <c r="B18" s="48">
        <v>45107</v>
      </c>
      <c r="C18" s="48"/>
      <c r="D18" s="48"/>
      <c r="E18" s="48"/>
      <c r="F18" s="48"/>
      <c r="G18" s="48"/>
      <c r="H18" s="48"/>
      <c r="I18" s="48"/>
      <c r="J18" s="48"/>
      <c r="K18" s="48"/>
      <c r="L18" s="48"/>
      <c r="M18" s="48"/>
    </row>
    <row r="19" spans="1:13" x14ac:dyDescent="0.25">
      <c r="A19" s="40" t="s">
        <v>151</v>
      </c>
      <c r="B19" s="48">
        <v>45110</v>
      </c>
      <c r="C19" s="48"/>
      <c r="D19" s="48"/>
      <c r="E19" s="48"/>
      <c r="F19" s="48"/>
      <c r="G19" s="48"/>
      <c r="H19" s="48"/>
      <c r="I19" s="48"/>
      <c r="J19" s="48"/>
      <c r="K19" s="48"/>
      <c r="L19" s="48"/>
      <c r="M19" s="48"/>
    </row>
    <row r="20" spans="1:13" x14ac:dyDescent="0.25">
      <c r="A20" s="40" t="s">
        <v>152</v>
      </c>
      <c r="B20" s="46" t="s">
        <v>160</v>
      </c>
      <c r="C20" s="46"/>
      <c r="D20" s="46"/>
      <c r="E20" s="46"/>
      <c r="F20" s="46"/>
      <c r="G20" s="46"/>
      <c r="H20" s="46"/>
      <c r="I20" s="46"/>
      <c r="J20" s="46"/>
      <c r="K20" s="46"/>
      <c r="L20" s="46"/>
      <c r="M20" s="46"/>
    </row>
    <row r="21" spans="1:13" x14ac:dyDescent="0.25">
      <c r="A21" s="40" t="s">
        <v>541</v>
      </c>
      <c r="B21" s="46" t="s">
        <v>76</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5" customFormat="1" ht="13" x14ac:dyDescent="0.25">
      <c r="A26" s="54" t="s">
        <v>581</v>
      </c>
      <c r="B26" s="54">
        <v>0</v>
      </c>
      <c r="C26" s="54">
        <v>1</v>
      </c>
      <c r="D26" s="54">
        <v>2</v>
      </c>
      <c r="E26" s="54">
        <v>3</v>
      </c>
      <c r="F26" s="54">
        <v>4</v>
      </c>
      <c r="G26" s="54">
        <v>5</v>
      </c>
      <c r="H26" s="54">
        <v>6</v>
      </c>
      <c r="I26" s="54">
        <v>7</v>
      </c>
      <c r="J26" s="54">
        <v>8</v>
      </c>
      <c r="K26" s="54">
        <v>9</v>
      </c>
      <c r="L26" s="54">
        <v>10</v>
      </c>
      <c r="M26" s="54">
        <v>11</v>
      </c>
    </row>
    <row r="27" spans="1:13" x14ac:dyDescent="0.25">
      <c r="A27" s="43">
        <v>60</v>
      </c>
      <c r="B27" s="44">
        <v>1.002</v>
      </c>
      <c r="C27" s="44">
        <v>1.0049999999999999</v>
      </c>
      <c r="D27" s="44">
        <v>1.0089999999999999</v>
      </c>
      <c r="E27" s="44">
        <v>1.012</v>
      </c>
      <c r="F27" s="44">
        <v>1.016</v>
      </c>
      <c r="G27" s="44">
        <v>1.02</v>
      </c>
      <c r="H27" s="44">
        <v>1.0229999999999999</v>
      </c>
      <c r="I27" s="44">
        <v>1.0269999999999999</v>
      </c>
      <c r="J27" s="44">
        <v>1.03</v>
      </c>
      <c r="K27" s="44">
        <v>1.034</v>
      </c>
      <c r="L27" s="44">
        <v>1.0369999999999999</v>
      </c>
      <c r="M27" s="44">
        <v>1.0409999999999999</v>
      </c>
    </row>
    <row r="28" spans="1:13" x14ac:dyDescent="0.25">
      <c r="A28" s="43">
        <v>61</v>
      </c>
      <c r="B28" s="44">
        <v>1.0449999999999999</v>
      </c>
      <c r="C28" s="44">
        <v>1.0489999999999999</v>
      </c>
      <c r="D28" s="44">
        <v>1.052</v>
      </c>
      <c r="E28" s="44">
        <v>1.056</v>
      </c>
      <c r="F28" s="44">
        <v>1.06</v>
      </c>
      <c r="G28" s="44">
        <v>1.0640000000000001</v>
      </c>
      <c r="H28" s="44">
        <v>1.0680000000000001</v>
      </c>
      <c r="I28" s="44">
        <v>1.0720000000000001</v>
      </c>
      <c r="J28" s="44">
        <v>1.075</v>
      </c>
      <c r="K28" s="44">
        <v>1.079</v>
      </c>
      <c r="L28" s="44">
        <v>1.083</v>
      </c>
      <c r="M28" s="44">
        <v>1.087</v>
      </c>
    </row>
    <row r="29" spans="1:13" x14ac:dyDescent="0.25">
      <c r="A29" s="43">
        <v>62</v>
      </c>
      <c r="B29" s="44">
        <v>1.091</v>
      </c>
      <c r="C29" s="44">
        <v>1.095</v>
      </c>
      <c r="D29" s="44">
        <v>1.099</v>
      </c>
      <c r="E29" s="44">
        <v>1.103</v>
      </c>
      <c r="F29" s="44">
        <v>1.107</v>
      </c>
      <c r="G29" s="44">
        <v>1.111</v>
      </c>
      <c r="H29" s="44">
        <v>1.115</v>
      </c>
      <c r="I29" s="44">
        <v>1.119</v>
      </c>
      <c r="J29" s="44">
        <v>1.1240000000000001</v>
      </c>
      <c r="K29" s="44">
        <v>1.1279999999999999</v>
      </c>
      <c r="L29" s="44">
        <v>1.1319999999999999</v>
      </c>
      <c r="M29" s="44">
        <v>1.1359999999999999</v>
      </c>
    </row>
    <row r="30" spans="1:13" x14ac:dyDescent="0.25">
      <c r="A30" s="43">
        <v>63</v>
      </c>
      <c r="B30" s="44">
        <v>1.1399999999999999</v>
      </c>
      <c r="C30" s="44">
        <v>1.145</v>
      </c>
      <c r="D30" s="44">
        <v>1.149</v>
      </c>
      <c r="E30" s="44">
        <v>1.153</v>
      </c>
      <c r="F30" s="44">
        <v>1.1579999999999999</v>
      </c>
      <c r="G30" s="44">
        <v>1.1619999999999999</v>
      </c>
      <c r="H30" s="44">
        <v>1.167</v>
      </c>
      <c r="I30" s="44">
        <v>1.171</v>
      </c>
      <c r="J30" s="44">
        <v>1.175</v>
      </c>
      <c r="K30" s="44">
        <v>1.18</v>
      </c>
      <c r="L30" s="44">
        <v>1.1839999999999999</v>
      </c>
      <c r="M30" s="44">
        <v>1.1890000000000001</v>
      </c>
    </row>
    <row r="31" spans="1:13" x14ac:dyDescent="0.25">
      <c r="A31" s="43">
        <v>64</v>
      </c>
      <c r="B31" s="44">
        <v>1.1930000000000001</v>
      </c>
      <c r="C31" s="44">
        <v>1.198</v>
      </c>
      <c r="D31" s="44">
        <v>1.2030000000000001</v>
      </c>
      <c r="E31" s="44">
        <v>1.2070000000000001</v>
      </c>
      <c r="F31" s="44">
        <v>1.212</v>
      </c>
      <c r="G31" s="44">
        <v>1.2170000000000001</v>
      </c>
      <c r="H31" s="44">
        <v>1.222</v>
      </c>
      <c r="I31" s="44">
        <v>1.226</v>
      </c>
      <c r="J31" s="44">
        <v>1.2310000000000001</v>
      </c>
      <c r="K31" s="44">
        <v>1.236</v>
      </c>
      <c r="L31" s="44">
        <v>1.2410000000000001</v>
      </c>
      <c r="M31" s="44">
        <v>1.246</v>
      </c>
    </row>
    <row r="32" spans="1:13" x14ac:dyDescent="0.25">
      <c r="A32" s="43">
        <v>65</v>
      </c>
      <c r="B32" s="44">
        <v>1.25</v>
      </c>
      <c r="C32" s="44">
        <v>1.256</v>
      </c>
      <c r="D32" s="44">
        <v>1.2609999999999999</v>
      </c>
      <c r="E32" s="44">
        <v>1.266</v>
      </c>
      <c r="F32" s="44">
        <v>1.2709999999999999</v>
      </c>
      <c r="G32" s="44">
        <v>1.276</v>
      </c>
      <c r="H32" s="44">
        <v>1.2809999999999999</v>
      </c>
      <c r="I32" s="44">
        <v>1.286</v>
      </c>
      <c r="J32" s="44">
        <v>1.2909999999999999</v>
      </c>
      <c r="K32" s="44">
        <v>1.2969999999999999</v>
      </c>
      <c r="L32" s="44">
        <v>1.302</v>
      </c>
      <c r="M32" s="44">
        <v>1.3069999999999999</v>
      </c>
    </row>
    <row r="33" spans="1:13" x14ac:dyDescent="0.25">
      <c r="A33" s="43">
        <v>66</v>
      </c>
      <c r="B33" s="44">
        <v>1.3120000000000001</v>
      </c>
      <c r="C33" s="44">
        <v>1.3180000000000001</v>
      </c>
      <c r="D33" s="44">
        <v>1.323</v>
      </c>
      <c r="E33" s="44">
        <v>1.329</v>
      </c>
      <c r="F33" s="44">
        <v>1.3340000000000001</v>
      </c>
      <c r="G33" s="44">
        <v>1.34</v>
      </c>
      <c r="H33" s="44">
        <v>1.345</v>
      </c>
      <c r="I33" s="44">
        <v>1.351</v>
      </c>
      <c r="J33" s="44">
        <v>1.3560000000000001</v>
      </c>
      <c r="K33" s="44">
        <v>1.3620000000000001</v>
      </c>
      <c r="L33" s="44">
        <v>1.367</v>
      </c>
      <c r="M33" s="44">
        <v>1.373</v>
      </c>
    </row>
    <row r="34" spans="1:13" x14ac:dyDescent="0.25">
      <c r="A34" s="43">
        <v>67</v>
      </c>
      <c r="B34" s="44">
        <v>1.379</v>
      </c>
      <c r="C34" s="44">
        <v>1.385</v>
      </c>
      <c r="D34" s="44">
        <v>1.391</v>
      </c>
      <c r="E34" s="44">
        <v>1.3959999999999999</v>
      </c>
      <c r="F34" s="44">
        <v>1.4019999999999999</v>
      </c>
      <c r="G34" s="44">
        <v>1.4079999999999999</v>
      </c>
      <c r="H34" s="44">
        <v>1.4139999999999999</v>
      </c>
      <c r="I34" s="44">
        <v>1.42</v>
      </c>
      <c r="J34" s="44">
        <v>1.4259999999999999</v>
      </c>
      <c r="K34" s="44">
        <v>1.4319999999999999</v>
      </c>
      <c r="L34" s="44">
        <v>1.4379999999999999</v>
      </c>
      <c r="M34" s="44">
        <v>1.444</v>
      </c>
    </row>
    <row r="35" spans="1:13" x14ac:dyDescent="0.25">
      <c r="A35" s="43">
        <v>68</v>
      </c>
      <c r="B35" s="44">
        <v>1.45</v>
      </c>
      <c r="C35" s="44">
        <v>1.4570000000000001</v>
      </c>
      <c r="D35" s="44">
        <v>1.4630000000000001</v>
      </c>
      <c r="E35" s="44">
        <v>1.47</v>
      </c>
      <c r="F35" s="44">
        <v>1.476</v>
      </c>
      <c r="G35" s="44">
        <v>1.4830000000000001</v>
      </c>
      <c r="H35" s="44">
        <v>1.4890000000000001</v>
      </c>
      <c r="I35" s="44">
        <v>1.4950000000000001</v>
      </c>
      <c r="J35" s="44">
        <v>1.502</v>
      </c>
      <c r="K35" s="44">
        <v>1.508</v>
      </c>
      <c r="L35" s="44">
        <v>1.5149999999999999</v>
      </c>
      <c r="M35" s="44">
        <v>1.5209999999999999</v>
      </c>
    </row>
    <row r="36" spans="1:13" x14ac:dyDescent="0.25">
      <c r="A36" s="43">
        <v>69</v>
      </c>
      <c r="B36" s="44">
        <v>1.528</v>
      </c>
      <c r="C36" s="44">
        <v>1.5349999999999999</v>
      </c>
      <c r="D36" s="44">
        <v>1.542</v>
      </c>
      <c r="E36" s="44">
        <v>1.5489999999999999</v>
      </c>
      <c r="F36" s="44">
        <v>1.556</v>
      </c>
      <c r="G36" s="44">
        <v>1.5629999999999999</v>
      </c>
      <c r="H36" s="44">
        <v>1.57</v>
      </c>
      <c r="I36" s="44">
        <v>1.577</v>
      </c>
      <c r="J36" s="44">
        <v>1.5840000000000001</v>
      </c>
      <c r="K36" s="44">
        <v>1.591</v>
      </c>
      <c r="L36" s="44">
        <v>1.5980000000000001</v>
      </c>
      <c r="M36" s="44">
        <v>1.605</v>
      </c>
    </row>
    <row r="37" spans="1:13" x14ac:dyDescent="0.25">
      <c r="A37" s="43">
        <v>70</v>
      </c>
      <c r="B37" s="44">
        <v>1.6120000000000001</v>
      </c>
      <c r="C37" s="44">
        <v>1.619</v>
      </c>
      <c r="D37" s="44">
        <v>1.627</v>
      </c>
      <c r="E37" s="44">
        <v>1.635</v>
      </c>
      <c r="F37" s="44">
        <v>1.6419999999999999</v>
      </c>
      <c r="G37" s="44">
        <v>1.65</v>
      </c>
      <c r="H37" s="44">
        <v>1.657</v>
      </c>
      <c r="I37" s="44">
        <v>1.665</v>
      </c>
      <c r="J37" s="44">
        <v>1.6719999999999999</v>
      </c>
      <c r="K37" s="44">
        <v>1.68</v>
      </c>
      <c r="L37" s="44">
        <v>1.6870000000000001</v>
      </c>
      <c r="M37" s="44">
        <v>1.6950000000000001</v>
      </c>
    </row>
    <row r="38" spans="1:13" x14ac:dyDescent="0.25">
      <c r="A38" s="43">
        <v>71</v>
      </c>
      <c r="B38" s="44">
        <v>1.7030000000000001</v>
      </c>
      <c r="C38" s="44">
        <v>1.7110000000000001</v>
      </c>
      <c r="D38" s="44">
        <v>1.7190000000000001</v>
      </c>
      <c r="E38" s="44">
        <v>1.7270000000000001</v>
      </c>
      <c r="F38" s="44">
        <v>1.736</v>
      </c>
      <c r="G38" s="44">
        <v>1.744</v>
      </c>
      <c r="H38" s="44">
        <v>1.752</v>
      </c>
      <c r="I38" s="44">
        <v>1.76</v>
      </c>
      <c r="J38" s="44">
        <v>1.768</v>
      </c>
      <c r="K38" s="44">
        <v>1.7769999999999999</v>
      </c>
      <c r="L38" s="44">
        <v>1.7849999999999999</v>
      </c>
      <c r="M38" s="44">
        <v>1.7929999999999999</v>
      </c>
    </row>
    <row r="39" spans="1:13" x14ac:dyDescent="0.25">
      <c r="A39" s="43">
        <v>72</v>
      </c>
      <c r="B39" s="44">
        <v>1.8009999999999999</v>
      </c>
      <c r="C39" s="44">
        <v>1.81</v>
      </c>
      <c r="D39" s="44">
        <v>1.819</v>
      </c>
      <c r="E39" s="44">
        <v>1.8280000000000001</v>
      </c>
      <c r="F39" s="44">
        <v>1.837</v>
      </c>
      <c r="G39" s="44">
        <v>1.8460000000000001</v>
      </c>
      <c r="H39" s="44">
        <v>1.855</v>
      </c>
      <c r="I39" s="44">
        <v>1.8640000000000001</v>
      </c>
      <c r="J39" s="44">
        <v>1.873</v>
      </c>
      <c r="K39" s="44">
        <v>1.881</v>
      </c>
      <c r="L39" s="44">
        <v>1.89</v>
      </c>
      <c r="M39" s="44">
        <v>1.899</v>
      </c>
    </row>
    <row r="40" spans="1:13" x14ac:dyDescent="0.25">
      <c r="A40" s="43">
        <v>73</v>
      </c>
      <c r="B40" s="44">
        <v>1.909</v>
      </c>
      <c r="C40" s="44">
        <v>1.9179999999999999</v>
      </c>
      <c r="D40" s="44">
        <v>1.9279999999999999</v>
      </c>
      <c r="E40" s="44">
        <v>1.9379999999999999</v>
      </c>
      <c r="F40" s="44">
        <v>1.9470000000000001</v>
      </c>
      <c r="G40" s="44">
        <v>1.9570000000000001</v>
      </c>
      <c r="H40" s="44">
        <v>1.9670000000000001</v>
      </c>
      <c r="I40" s="44">
        <v>1.976</v>
      </c>
      <c r="J40" s="44">
        <v>1.986</v>
      </c>
      <c r="K40" s="44">
        <v>1.996</v>
      </c>
      <c r="L40" s="44">
        <v>2.0049999999999999</v>
      </c>
      <c r="M40" s="44">
        <v>2.0150000000000001</v>
      </c>
    </row>
    <row r="41" spans="1:13" x14ac:dyDescent="0.25">
      <c r="A41" s="43">
        <v>74</v>
      </c>
      <c r="B41" s="44">
        <v>2.0249999999999999</v>
      </c>
      <c r="C41" s="44">
        <v>2.0350000000000001</v>
      </c>
      <c r="D41" s="44">
        <v>2.0459999999999998</v>
      </c>
      <c r="E41" s="44">
        <v>2.056</v>
      </c>
      <c r="F41" s="44">
        <v>2.0670000000000002</v>
      </c>
      <c r="G41" s="44">
        <v>2.0779999999999998</v>
      </c>
      <c r="H41" s="44">
        <v>2.0880000000000001</v>
      </c>
      <c r="I41" s="44">
        <v>2.0990000000000002</v>
      </c>
      <c r="J41" s="44">
        <v>2.109</v>
      </c>
      <c r="K41" s="44">
        <v>2.12</v>
      </c>
      <c r="L41" s="44">
        <v>2.13</v>
      </c>
      <c r="M41" s="44">
        <v>2.141</v>
      </c>
    </row>
    <row r="42" spans="1:13" x14ac:dyDescent="0.25">
      <c r="A42" s="43">
        <v>75</v>
      </c>
      <c r="B42" s="44">
        <v>2.1459999999999999</v>
      </c>
      <c r="C42" s="44"/>
      <c r="D42" s="44"/>
      <c r="E42" s="44"/>
      <c r="F42" s="44"/>
      <c r="G42" s="44"/>
      <c r="H42" s="44"/>
      <c r="I42" s="44"/>
      <c r="J42" s="44"/>
      <c r="K42" s="44"/>
      <c r="L42" s="44"/>
      <c r="M42" s="44"/>
    </row>
  </sheetData>
  <sheetProtection algorithmName="SHA-512" hashValue="MtC7/Cby9d8B/D6F3m3UbHuYsbllovis49I+BupIDg/COmDIgFiYSeew2fOcJCPt/R3Jb5Y3H1WoyRwlEeQcgQ==" saltValue="GsJnC0V4I6dyxDyFOGpsjA==" spinCount="100000" sheet="1" objects="1" scenarios="1"/>
  <conditionalFormatting sqref="A6:A21">
    <cfRule type="expression" dxfId="651" priority="1" stopIfTrue="1">
      <formula>MOD(ROW(),2)=0</formula>
    </cfRule>
    <cfRule type="expression" dxfId="650" priority="2" stopIfTrue="1">
      <formula>MOD(ROW(),2)&lt;&gt;0</formula>
    </cfRule>
  </conditionalFormatting>
  <conditionalFormatting sqref="B6:M21">
    <cfRule type="expression" dxfId="649" priority="3" stopIfTrue="1">
      <formula>MOD(ROW(),2)=0</formula>
    </cfRule>
    <cfRule type="expression" dxfId="648" priority="4" stopIfTrue="1">
      <formula>MOD(ROW(),2)&lt;&gt;0</formula>
    </cfRule>
  </conditionalFormatting>
  <conditionalFormatting sqref="A26:A42">
    <cfRule type="expression" dxfId="647" priority="5" stopIfTrue="1">
      <formula>MOD(ROW(),2)=0</formula>
    </cfRule>
    <cfRule type="expression" dxfId="646" priority="6" stopIfTrue="1">
      <formula>MOD(ROW(),2)&lt;&gt;0</formula>
    </cfRule>
  </conditionalFormatting>
  <conditionalFormatting sqref="B26:M42">
    <cfRule type="expression" dxfId="645" priority="7" stopIfTrue="1">
      <formula>MOD(ROW(),2)=0</formula>
    </cfRule>
    <cfRule type="expression" dxfId="644" priority="8" stopIfTrue="1">
      <formula>MOD(ROW(),2)&lt;&gt;0</formula>
    </cfRule>
  </conditionalFormatting>
  <pageMargins left="0.7" right="0.7" top="0.75" bottom="0.75" header="0.3" footer="0.3"/>
  <tableParts count="1">
    <tablePart r:id="rId1"/>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32F06-F1DC-43C2-99B3-36BCF01ECE14}">
  <sheetPr codeName="Sheet58"/>
  <dimension ref="A1:B27"/>
  <sheetViews>
    <sheetView showGridLines="0" workbookViewId="0">
      <selection activeCell="A6" sqref="A6"/>
    </sheetView>
  </sheetViews>
  <sheetFormatPr defaultRowHeight="12.5" x14ac:dyDescent="0.25"/>
  <cols>
    <col min="1" max="1" width="31.7265625" customWidth="1"/>
    <col min="2" max="2" width="40.7265625" customWidth="1"/>
  </cols>
  <sheetData>
    <row r="1" spans="1:2" s="1" customFormat="1" ht="20" x14ac:dyDescent="0.4">
      <c r="A1" s="2" t="s">
        <v>0</v>
      </c>
    </row>
    <row r="2" spans="1:2" s="1" customFormat="1" ht="15.5" x14ac:dyDescent="0.35">
      <c r="A2" s="30" t="s">
        <v>1</v>
      </c>
      <c r="B2" s="3" t="str">
        <f>wb_title</f>
        <v>NHS_S - Consolidated Factor Spreadsheet</v>
      </c>
    </row>
    <row r="3" spans="1:2" s="1" customFormat="1" ht="15.5" x14ac:dyDescent="0.35">
      <c r="A3" s="30" t="s">
        <v>2</v>
      </c>
      <c r="B3" s="3" t="str">
        <f>TABLE_FACTOR_TYPE_1 &amp; " - x-" &amp; TABLE_SERIES_NUMBER_1</f>
        <v>ERF - x-424</v>
      </c>
    </row>
    <row r="6" spans="1:2" x14ac:dyDescent="0.25">
      <c r="A6" s="40" t="s">
        <v>535</v>
      </c>
      <c r="B6" s="46" t="s">
        <v>536</v>
      </c>
    </row>
    <row r="7" spans="1:2" x14ac:dyDescent="0.25">
      <c r="A7" s="40" t="s">
        <v>537</v>
      </c>
      <c r="B7" s="46" t="s">
        <v>31</v>
      </c>
    </row>
    <row r="8" spans="1:2" x14ac:dyDescent="0.25">
      <c r="A8" s="40" t="s">
        <v>141</v>
      </c>
      <c r="B8" s="46" t="s">
        <v>185</v>
      </c>
    </row>
    <row r="9" spans="1:2" x14ac:dyDescent="0.25">
      <c r="A9" s="40" t="s">
        <v>142</v>
      </c>
      <c r="B9" s="46" t="s">
        <v>251</v>
      </c>
    </row>
    <row r="10" spans="1:2" ht="75" x14ac:dyDescent="0.25">
      <c r="A10" s="40" t="s">
        <v>6</v>
      </c>
      <c r="B10" s="46" t="s">
        <v>342</v>
      </c>
    </row>
    <row r="11" spans="1:2" x14ac:dyDescent="0.25">
      <c r="A11" s="40" t="s">
        <v>143</v>
      </c>
      <c r="B11" s="46" t="s">
        <v>201</v>
      </c>
    </row>
    <row r="12" spans="1:2" x14ac:dyDescent="0.25">
      <c r="A12" s="40" t="s">
        <v>144</v>
      </c>
      <c r="B12" s="46" t="s">
        <v>253</v>
      </c>
    </row>
    <row r="13" spans="1:2" x14ac:dyDescent="0.25">
      <c r="A13" s="40" t="s">
        <v>538</v>
      </c>
      <c r="B13" s="46">
        <v>1</v>
      </c>
    </row>
    <row r="14" spans="1:2" x14ac:dyDescent="0.25">
      <c r="A14" s="40" t="s">
        <v>146</v>
      </c>
      <c r="B14" s="46">
        <v>424</v>
      </c>
    </row>
    <row r="15" spans="1:2" x14ac:dyDescent="0.25">
      <c r="A15" s="40" t="s">
        <v>539</v>
      </c>
      <c r="B15" s="46" t="s">
        <v>343</v>
      </c>
    </row>
    <row r="16" spans="1:2" x14ac:dyDescent="0.25">
      <c r="A16" s="40" t="s">
        <v>148</v>
      </c>
      <c r="B16" s="46" t="s">
        <v>344</v>
      </c>
    </row>
    <row r="17" spans="1:2" x14ac:dyDescent="0.25">
      <c r="A17" s="41" t="s">
        <v>540</v>
      </c>
      <c r="B17" s="46"/>
    </row>
    <row r="18" spans="1:2" x14ac:dyDescent="0.25">
      <c r="A18" s="40" t="s">
        <v>150</v>
      </c>
      <c r="B18" s="48">
        <v>45107</v>
      </c>
    </row>
    <row r="19" spans="1:2" x14ac:dyDescent="0.25">
      <c r="A19" s="40" t="s">
        <v>151</v>
      </c>
      <c r="B19" s="48">
        <v>45110</v>
      </c>
    </row>
    <row r="20" spans="1:2" x14ac:dyDescent="0.25">
      <c r="A20" s="40" t="s">
        <v>152</v>
      </c>
      <c r="B20" s="46" t="s">
        <v>160</v>
      </c>
    </row>
    <row r="21" spans="1:2" x14ac:dyDescent="0.25">
      <c r="A21" s="40" t="s">
        <v>541</v>
      </c>
      <c r="B21" s="46" t="s">
        <v>76</v>
      </c>
    </row>
    <row r="23" spans="1:2" x14ac:dyDescent="0.25">
      <c r="A23" s="23" t="str">
        <f>HYPERLINK("#'Factor List'!A1", "Back to Factor List")</f>
        <v>Back to Factor List</v>
      </c>
      <c r="B23" s="23" t="str">
        <f>HYPERLINK("#'Assumptions'!A1", "Assumptions")</f>
        <v>Assumptions</v>
      </c>
    </row>
    <row r="26" spans="1:2" s="55" customFormat="1" ht="13" x14ac:dyDescent="0.25">
      <c r="A26" s="54" t="s">
        <v>579</v>
      </c>
      <c r="B26" s="57" t="s">
        <v>580</v>
      </c>
    </row>
    <row r="27" spans="1:2" x14ac:dyDescent="0.25">
      <c r="A27" s="42" t="s">
        <v>344</v>
      </c>
      <c r="B27" s="47">
        <v>2.1999999999999999E-2</v>
      </c>
    </row>
  </sheetData>
  <sheetProtection algorithmName="SHA-512" hashValue="zIZE+tPAIh8q3aDGXUisnQy2wMHfpRGCIUsglXRa/c6W3K3pgAm8A+Lxb66O3jMSm4dukYVxeac+u0ZJz7d/rA==" saltValue="Q1HnOH9pIrZdyzADPHPsFQ==" spinCount="100000" sheet="1" objects="1" scenarios="1"/>
  <conditionalFormatting sqref="A6:A21">
    <cfRule type="expression" dxfId="641" priority="1" stopIfTrue="1">
      <formula>MOD(ROW(),2)=0</formula>
    </cfRule>
    <cfRule type="expression" dxfId="640" priority="2" stopIfTrue="1">
      <formula>MOD(ROW(),2)&lt;&gt;0</formula>
    </cfRule>
  </conditionalFormatting>
  <conditionalFormatting sqref="B6:B21">
    <cfRule type="expression" dxfId="639" priority="3" stopIfTrue="1">
      <formula>MOD(ROW(),2)=0</formula>
    </cfRule>
    <cfRule type="expression" dxfId="638" priority="4" stopIfTrue="1">
      <formula>MOD(ROW(),2)&lt;&gt;0</formula>
    </cfRule>
  </conditionalFormatting>
  <conditionalFormatting sqref="A26:A27">
    <cfRule type="expression" dxfId="637" priority="5" stopIfTrue="1">
      <formula>MOD(ROW(),2)=0</formula>
    </cfRule>
    <cfRule type="expression" dxfId="636" priority="6" stopIfTrue="1">
      <formula>MOD(ROW(),2)&lt;&gt;0</formula>
    </cfRule>
  </conditionalFormatting>
  <conditionalFormatting sqref="B26:B27">
    <cfRule type="expression" dxfId="635" priority="7" stopIfTrue="1">
      <formula>MOD(ROW(),2)=0</formula>
    </cfRule>
    <cfRule type="expression" dxfId="634" priority="8" stopIfTrue="1">
      <formula>MOD(ROW(),2)&lt;&gt;0</formula>
    </cfRule>
  </conditionalFormatting>
  <pageMargins left="0.7" right="0.7" top="0.75" bottom="0.75" header="0.3" footer="0.3"/>
  <tableParts count="1">
    <tablePart r:id="rId1"/>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544D3-72F4-41A5-A267-508C0DFA62B5}">
  <sheetPr codeName="Sheet59"/>
  <dimension ref="A1:C107"/>
  <sheetViews>
    <sheetView showGridLines="0"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NHS_S - Consolidated Factor Spreadsheet</v>
      </c>
    </row>
    <row r="3" spans="1:3" s="1" customFormat="1" ht="15.5" x14ac:dyDescent="0.35">
      <c r="A3" s="30" t="s">
        <v>2</v>
      </c>
      <c r="B3" s="3" t="str">
        <f>TABLE_FACTOR_TYPE_1 &amp; " - x-" &amp; TABLE_SERIES_NUMBER_1</f>
        <v>Triv Comm - x-501</v>
      </c>
    </row>
    <row r="6" spans="1:3" x14ac:dyDescent="0.25">
      <c r="A6" s="40" t="s">
        <v>535</v>
      </c>
      <c r="B6" s="46" t="s">
        <v>536</v>
      </c>
      <c r="C6" s="46"/>
    </row>
    <row r="7" spans="1:3" x14ac:dyDescent="0.25">
      <c r="A7" s="40" t="s">
        <v>537</v>
      </c>
      <c r="B7" s="46" t="s">
        <v>31</v>
      </c>
      <c r="C7" s="46"/>
    </row>
    <row r="8" spans="1:3" x14ac:dyDescent="0.25">
      <c r="A8" s="40" t="s">
        <v>141</v>
      </c>
      <c r="B8" s="46">
        <v>1995</v>
      </c>
      <c r="C8" s="46"/>
    </row>
    <row r="9" spans="1:3" x14ac:dyDescent="0.25">
      <c r="A9" s="40" t="s">
        <v>142</v>
      </c>
      <c r="B9" s="46" t="s">
        <v>345</v>
      </c>
      <c r="C9" s="46"/>
    </row>
    <row r="10" spans="1:3" x14ac:dyDescent="0.25">
      <c r="A10" s="40" t="s">
        <v>6</v>
      </c>
      <c r="B10" s="46" t="s">
        <v>346</v>
      </c>
      <c r="C10" s="46"/>
    </row>
    <row r="11" spans="1:3" x14ac:dyDescent="0.25">
      <c r="A11" s="40" t="s">
        <v>143</v>
      </c>
      <c r="B11" s="46" t="s">
        <v>201</v>
      </c>
      <c r="C11" s="46"/>
    </row>
    <row r="12" spans="1:3" x14ac:dyDescent="0.25">
      <c r="A12" s="40" t="s">
        <v>144</v>
      </c>
      <c r="B12" s="46" t="s">
        <v>263</v>
      </c>
      <c r="C12" s="46"/>
    </row>
    <row r="13" spans="1:3" x14ac:dyDescent="0.25">
      <c r="A13" s="40" t="s">
        <v>538</v>
      </c>
      <c r="B13" s="46">
        <v>1</v>
      </c>
      <c r="C13" s="46"/>
    </row>
    <row r="14" spans="1:3" x14ac:dyDescent="0.25">
      <c r="A14" s="40" t="s">
        <v>146</v>
      </c>
      <c r="B14" s="46">
        <v>501</v>
      </c>
      <c r="C14" s="46"/>
    </row>
    <row r="15" spans="1:3" x14ac:dyDescent="0.25">
      <c r="A15" s="40" t="s">
        <v>539</v>
      </c>
      <c r="B15" s="46" t="s">
        <v>347</v>
      </c>
      <c r="C15" s="46"/>
    </row>
    <row r="16" spans="1:3" x14ac:dyDescent="0.25">
      <c r="A16" s="40" t="s">
        <v>148</v>
      </c>
      <c r="B16" s="46" t="s">
        <v>348</v>
      </c>
      <c r="C16" s="46"/>
    </row>
    <row r="17" spans="1:3" x14ac:dyDescent="0.25">
      <c r="A17" s="41" t="s">
        <v>540</v>
      </c>
      <c r="B17" s="46"/>
      <c r="C17" s="46"/>
    </row>
    <row r="18" spans="1:3" x14ac:dyDescent="0.25">
      <c r="A18" s="40" t="s">
        <v>150</v>
      </c>
      <c r="B18" s="48">
        <v>45138</v>
      </c>
      <c r="C18" s="48"/>
    </row>
    <row r="19" spans="1:3" x14ac:dyDescent="0.25">
      <c r="A19" s="40" t="s">
        <v>151</v>
      </c>
      <c r="B19" s="48">
        <v>45138</v>
      </c>
      <c r="C19" s="48"/>
    </row>
    <row r="20" spans="1:3" x14ac:dyDescent="0.25">
      <c r="A20" s="40" t="s">
        <v>152</v>
      </c>
      <c r="B20" s="46" t="s">
        <v>160</v>
      </c>
      <c r="C20" s="46"/>
    </row>
    <row r="21" spans="1:3" x14ac:dyDescent="0.25">
      <c r="A21" s="40" t="s">
        <v>541</v>
      </c>
      <c r="B21" s="46" t="s">
        <v>76</v>
      </c>
      <c r="C21" s="46"/>
    </row>
    <row r="23" spans="1:3" x14ac:dyDescent="0.25">
      <c r="A23" s="23" t="str">
        <f>HYPERLINK("#'Factor List'!A1", "Back to Factor List")</f>
        <v>Back to Factor List</v>
      </c>
      <c r="B23" s="23" t="str">
        <f>HYPERLINK("#'Assumptions'!A1", "Assumptions")</f>
        <v>Assumptions</v>
      </c>
    </row>
    <row r="26" spans="1:3" s="55" customFormat="1" ht="26" x14ac:dyDescent="0.25">
      <c r="A26" s="54" t="s">
        <v>263</v>
      </c>
      <c r="B26" s="54" t="s">
        <v>585</v>
      </c>
      <c r="C26" s="54" t="s">
        <v>586</v>
      </c>
    </row>
    <row r="27" spans="1:3" x14ac:dyDescent="0.25">
      <c r="A27" s="43">
        <v>20</v>
      </c>
      <c r="B27" s="44">
        <v>0</v>
      </c>
      <c r="C27" s="44">
        <v>40.26</v>
      </c>
    </row>
    <row r="28" spans="1:3" x14ac:dyDescent="0.25">
      <c r="A28" s="43">
        <v>21</v>
      </c>
      <c r="B28" s="44">
        <v>0</v>
      </c>
      <c r="C28" s="44">
        <v>39.914999999999999</v>
      </c>
    </row>
    <row r="29" spans="1:3" x14ac:dyDescent="0.25">
      <c r="A29" s="43">
        <v>22</v>
      </c>
      <c r="B29" s="44">
        <v>0</v>
      </c>
      <c r="C29" s="44">
        <v>39.564999999999998</v>
      </c>
    </row>
    <row r="30" spans="1:3" x14ac:dyDescent="0.25">
      <c r="A30" s="43">
        <v>23</v>
      </c>
      <c r="B30" s="44">
        <v>0</v>
      </c>
      <c r="C30" s="44">
        <v>39.21</v>
      </c>
    </row>
    <row r="31" spans="1:3" x14ac:dyDescent="0.25">
      <c r="A31" s="43">
        <v>24</v>
      </c>
      <c r="B31" s="44">
        <v>0</v>
      </c>
      <c r="C31" s="44">
        <v>38.847999999999999</v>
      </c>
    </row>
    <row r="32" spans="1:3" x14ac:dyDescent="0.25">
      <c r="A32" s="43">
        <v>25</v>
      </c>
      <c r="B32" s="44">
        <v>0</v>
      </c>
      <c r="C32" s="44">
        <v>38.478999999999999</v>
      </c>
    </row>
    <row r="33" spans="1:3" x14ac:dyDescent="0.25">
      <c r="A33" s="43">
        <v>26</v>
      </c>
      <c r="B33" s="44">
        <v>0</v>
      </c>
      <c r="C33" s="44">
        <v>38.103999999999999</v>
      </c>
    </row>
    <row r="34" spans="1:3" x14ac:dyDescent="0.25">
      <c r="A34" s="43">
        <v>27</v>
      </c>
      <c r="B34" s="44">
        <v>0</v>
      </c>
      <c r="C34" s="44">
        <v>37.722999999999999</v>
      </c>
    </row>
    <row r="35" spans="1:3" x14ac:dyDescent="0.25">
      <c r="A35" s="43">
        <v>28</v>
      </c>
      <c r="B35" s="44">
        <v>0</v>
      </c>
      <c r="C35" s="44">
        <v>37.335000000000001</v>
      </c>
    </row>
    <row r="36" spans="1:3" x14ac:dyDescent="0.25">
      <c r="A36" s="43">
        <v>29</v>
      </c>
      <c r="B36" s="44">
        <v>0</v>
      </c>
      <c r="C36" s="44">
        <v>36.942</v>
      </c>
    </row>
    <row r="37" spans="1:3" x14ac:dyDescent="0.25">
      <c r="A37" s="43">
        <v>30</v>
      </c>
      <c r="B37" s="44">
        <v>0</v>
      </c>
      <c r="C37" s="44">
        <v>36.542000000000002</v>
      </c>
    </row>
    <row r="38" spans="1:3" x14ac:dyDescent="0.25">
      <c r="A38" s="43">
        <v>31</v>
      </c>
      <c r="B38" s="44">
        <v>0</v>
      </c>
      <c r="C38" s="44">
        <v>36.136000000000003</v>
      </c>
    </row>
    <row r="39" spans="1:3" x14ac:dyDescent="0.25">
      <c r="A39" s="43">
        <v>32</v>
      </c>
      <c r="B39" s="44">
        <v>0</v>
      </c>
      <c r="C39" s="44">
        <v>35.723999999999997</v>
      </c>
    </row>
    <row r="40" spans="1:3" x14ac:dyDescent="0.25">
      <c r="A40" s="43">
        <v>33</v>
      </c>
      <c r="B40" s="44">
        <v>0</v>
      </c>
      <c r="C40" s="44">
        <v>35.305</v>
      </c>
    </row>
    <row r="41" spans="1:3" x14ac:dyDescent="0.25">
      <c r="A41" s="43">
        <v>34</v>
      </c>
      <c r="B41" s="44">
        <v>0</v>
      </c>
      <c r="C41" s="44">
        <v>34.878999999999998</v>
      </c>
    </row>
    <row r="42" spans="1:3" x14ac:dyDescent="0.25">
      <c r="A42" s="43">
        <v>35</v>
      </c>
      <c r="B42" s="44">
        <v>0</v>
      </c>
      <c r="C42" s="44">
        <v>34.445999999999998</v>
      </c>
    </row>
    <row r="43" spans="1:3" x14ac:dyDescent="0.25">
      <c r="A43" s="43">
        <v>36</v>
      </c>
      <c r="B43" s="44">
        <v>0</v>
      </c>
      <c r="C43" s="44">
        <v>34.006999999999998</v>
      </c>
    </row>
    <row r="44" spans="1:3" x14ac:dyDescent="0.25">
      <c r="A44" s="43">
        <v>37</v>
      </c>
      <c r="B44" s="44">
        <v>0</v>
      </c>
      <c r="C44" s="44">
        <v>33.56</v>
      </c>
    </row>
    <row r="45" spans="1:3" x14ac:dyDescent="0.25">
      <c r="A45" s="43">
        <v>38</v>
      </c>
      <c r="B45" s="44">
        <v>0</v>
      </c>
      <c r="C45" s="44">
        <v>33.106999999999999</v>
      </c>
    </row>
    <row r="46" spans="1:3" x14ac:dyDescent="0.25">
      <c r="A46" s="43">
        <v>39</v>
      </c>
      <c r="B46" s="44">
        <v>0</v>
      </c>
      <c r="C46" s="44">
        <v>32.645000000000003</v>
      </c>
    </row>
    <row r="47" spans="1:3" x14ac:dyDescent="0.25">
      <c r="A47" s="43">
        <v>40</v>
      </c>
      <c r="B47" s="44">
        <v>0</v>
      </c>
      <c r="C47" s="44">
        <v>32.177</v>
      </c>
    </row>
    <row r="48" spans="1:3" x14ac:dyDescent="0.25">
      <c r="A48" s="43">
        <v>41</v>
      </c>
      <c r="B48" s="44">
        <v>0</v>
      </c>
      <c r="C48" s="44">
        <v>31.702000000000002</v>
      </c>
    </row>
    <row r="49" spans="1:3" x14ac:dyDescent="0.25">
      <c r="A49" s="43">
        <v>42</v>
      </c>
      <c r="B49" s="44">
        <v>0</v>
      </c>
      <c r="C49" s="44">
        <v>31.22</v>
      </c>
    </row>
    <row r="50" spans="1:3" x14ac:dyDescent="0.25">
      <c r="A50" s="43">
        <v>43</v>
      </c>
      <c r="B50" s="44">
        <v>0</v>
      </c>
      <c r="C50" s="44">
        <v>30.731000000000002</v>
      </c>
    </row>
    <row r="51" spans="1:3" x14ac:dyDescent="0.25">
      <c r="A51" s="43">
        <v>44</v>
      </c>
      <c r="B51" s="44">
        <v>0</v>
      </c>
      <c r="C51" s="44">
        <v>30.234999999999999</v>
      </c>
    </row>
    <row r="52" spans="1:3" x14ac:dyDescent="0.25">
      <c r="A52" s="43">
        <v>45</v>
      </c>
      <c r="B52" s="44">
        <v>0</v>
      </c>
      <c r="C52" s="44">
        <v>29.731000000000002</v>
      </c>
    </row>
    <row r="53" spans="1:3" x14ac:dyDescent="0.25">
      <c r="A53" s="43">
        <v>46</v>
      </c>
      <c r="B53" s="44">
        <v>0</v>
      </c>
      <c r="C53" s="44">
        <v>29.22</v>
      </c>
    </row>
    <row r="54" spans="1:3" x14ac:dyDescent="0.25">
      <c r="A54" s="43">
        <v>47</v>
      </c>
      <c r="B54" s="44">
        <v>0</v>
      </c>
      <c r="C54" s="44">
        <v>28.702000000000002</v>
      </c>
    </row>
    <row r="55" spans="1:3" x14ac:dyDescent="0.25">
      <c r="A55" s="43">
        <v>48</v>
      </c>
      <c r="B55" s="44">
        <v>0</v>
      </c>
      <c r="C55" s="44">
        <v>28.175999999999998</v>
      </c>
    </row>
    <row r="56" spans="1:3" x14ac:dyDescent="0.25">
      <c r="A56" s="43">
        <v>49</v>
      </c>
      <c r="B56" s="44">
        <v>0</v>
      </c>
      <c r="C56" s="44">
        <v>27.641999999999999</v>
      </c>
    </row>
    <row r="57" spans="1:3" x14ac:dyDescent="0.25">
      <c r="A57" s="43">
        <v>50</v>
      </c>
      <c r="B57" s="44">
        <v>0</v>
      </c>
      <c r="C57" s="44">
        <v>27.100999999999999</v>
      </c>
    </row>
    <row r="58" spans="1:3" x14ac:dyDescent="0.25">
      <c r="A58" s="43">
        <v>51</v>
      </c>
      <c r="B58" s="44">
        <v>0</v>
      </c>
      <c r="C58" s="44">
        <v>26.552</v>
      </c>
    </row>
    <row r="59" spans="1:3" x14ac:dyDescent="0.25">
      <c r="A59" s="43">
        <v>52</v>
      </c>
      <c r="B59" s="44">
        <v>0</v>
      </c>
      <c r="C59" s="44">
        <v>25.995999999999999</v>
      </c>
    </row>
    <row r="60" spans="1:3" x14ac:dyDescent="0.25">
      <c r="A60" s="43">
        <v>53</v>
      </c>
      <c r="B60" s="44">
        <v>0</v>
      </c>
      <c r="C60" s="44">
        <v>25.431000000000001</v>
      </c>
    </row>
    <row r="61" spans="1:3" x14ac:dyDescent="0.25">
      <c r="A61" s="43">
        <v>54</v>
      </c>
      <c r="B61" s="44">
        <v>0</v>
      </c>
      <c r="C61" s="44">
        <v>24.858000000000001</v>
      </c>
    </row>
    <row r="62" spans="1:3" x14ac:dyDescent="0.25">
      <c r="A62" s="43">
        <v>55</v>
      </c>
      <c r="B62" s="44">
        <v>25.472999999999999</v>
      </c>
      <c r="C62" s="44">
        <v>24.277999999999999</v>
      </c>
    </row>
    <row r="63" spans="1:3" x14ac:dyDescent="0.25">
      <c r="A63" s="43">
        <v>56</v>
      </c>
      <c r="B63" s="44">
        <v>24.888999999999999</v>
      </c>
      <c r="C63" s="44">
        <v>23.69</v>
      </c>
    </row>
    <row r="64" spans="1:3" x14ac:dyDescent="0.25">
      <c r="A64" s="43">
        <v>57</v>
      </c>
      <c r="B64" s="44">
        <v>24.298999999999999</v>
      </c>
      <c r="C64" s="44">
        <v>23.094999999999999</v>
      </c>
    </row>
    <row r="65" spans="1:3" x14ac:dyDescent="0.25">
      <c r="A65" s="43">
        <v>58</v>
      </c>
      <c r="B65" s="44">
        <v>23.701000000000001</v>
      </c>
      <c r="C65" s="44">
        <v>22.492999999999999</v>
      </c>
    </row>
    <row r="66" spans="1:3" x14ac:dyDescent="0.25">
      <c r="A66" s="43">
        <v>59</v>
      </c>
      <c r="B66" s="44">
        <v>23.096</v>
      </c>
      <c r="C66" s="44">
        <v>21.884</v>
      </c>
    </row>
    <row r="67" spans="1:3" x14ac:dyDescent="0.25">
      <c r="A67" s="43">
        <v>60</v>
      </c>
      <c r="B67" s="44">
        <v>22.483000000000001</v>
      </c>
      <c r="C67" s="44">
        <v>21.265000000000001</v>
      </c>
    </row>
    <row r="68" spans="1:3" x14ac:dyDescent="0.25">
      <c r="A68" s="43">
        <v>61</v>
      </c>
      <c r="B68" s="44">
        <v>21.861000000000001</v>
      </c>
      <c r="C68" s="44">
        <v>20.64</v>
      </c>
    </row>
    <row r="69" spans="1:3" x14ac:dyDescent="0.25">
      <c r="A69" s="43">
        <v>62</v>
      </c>
      <c r="B69" s="44">
        <v>21.236999999999998</v>
      </c>
      <c r="C69" s="44">
        <v>20.010999999999999</v>
      </c>
    </row>
    <row r="70" spans="1:3" x14ac:dyDescent="0.25">
      <c r="A70" s="43">
        <v>63</v>
      </c>
      <c r="B70" s="44">
        <v>20.606999999999999</v>
      </c>
      <c r="C70" s="44">
        <v>19.379000000000001</v>
      </c>
    </row>
    <row r="71" spans="1:3" x14ac:dyDescent="0.25">
      <c r="A71" s="43">
        <v>64</v>
      </c>
      <c r="B71" s="44">
        <v>19.97</v>
      </c>
      <c r="C71" s="44">
        <v>18.742000000000001</v>
      </c>
    </row>
    <row r="72" spans="1:3" x14ac:dyDescent="0.25">
      <c r="A72" s="43">
        <v>65</v>
      </c>
      <c r="B72" s="44">
        <v>19.329000000000001</v>
      </c>
      <c r="C72" s="44">
        <v>18.102</v>
      </c>
    </row>
    <row r="73" spans="1:3" x14ac:dyDescent="0.25">
      <c r="A73" s="43">
        <v>66</v>
      </c>
      <c r="B73" s="44">
        <v>18.684000000000001</v>
      </c>
      <c r="C73" s="44">
        <v>17.457999999999998</v>
      </c>
    </row>
    <row r="74" spans="1:3" x14ac:dyDescent="0.25">
      <c r="A74" s="43">
        <v>67</v>
      </c>
      <c r="B74" s="44">
        <v>18.033999999999999</v>
      </c>
      <c r="C74" s="44">
        <v>16.812000000000001</v>
      </c>
    </row>
    <row r="75" spans="1:3" x14ac:dyDescent="0.25">
      <c r="A75" s="43">
        <v>68</v>
      </c>
      <c r="B75" s="44">
        <v>17.381</v>
      </c>
      <c r="C75" s="44">
        <v>16.164000000000001</v>
      </c>
    </row>
    <row r="76" spans="1:3" x14ac:dyDescent="0.25">
      <c r="A76" s="43">
        <v>69</v>
      </c>
      <c r="B76" s="44">
        <v>16.693999999999999</v>
      </c>
      <c r="C76" s="44">
        <v>15.513999999999999</v>
      </c>
    </row>
    <row r="77" spans="1:3" x14ac:dyDescent="0.25">
      <c r="A77" s="43">
        <v>70</v>
      </c>
      <c r="B77" s="44">
        <v>16.004000000000001</v>
      </c>
      <c r="C77" s="44">
        <v>14.862</v>
      </c>
    </row>
    <row r="78" spans="1:3" x14ac:dyDescent="0.25">
      <c r="A78" s="43">
        <v>71</v>
      </c>
      <c r="B78" s="44">
        <v>15.340999999999999</v>
      </c>
      <c r="C78" s="44">
        <v>14.211</v>
      </c>
    </row>
    <row r="79" spans="1:3" x14ac:dyDescent="0.25">
      <c r="A79" s="43">
        <v>72</v>
      </c>
      <c r="B79" s="44">
        <v>14.68</v>
      </c>
      <c r="C79" s="44">
        <v>13.563000000000001</v>
      </c>
    </row>
    <row r="80" spans="1:3" x14ac:dyDescent="0.25">
      <c r="A80" s="43">
        <v>73</v>
      </c>
      <c r="B80" s="44">
        <v>14.019</v>
      </c>
      <c r="C80" s="44">
        <v>12.917999999999999</v>
      </c>
    </row>
    <row r="81" spans="1:3" x14ac:dyDescent="0.25">
      <c r="A81" s="43">
        <v>74</v>
      </c>
      <c r="B81" s="44">
        <v>13.308999999999999</v>
      </c>
      <c r="C81" s="44">
        <v>12.276999999999999</v>
      </c>
    </row>
    <row r="82" spans="1:3" x14ac:dyDescent="0.25">
      <c r="A82" s="43">
        <v>75</v>
      </c>
      <c r="B82" s="44">
        <v>12.601000000000001</v>
      </c>
      <c r="C82" s="44">
        <v>11.641</v>
      </c>
    </row>
    <row r="83" spans="1:3" x14ac:dyDescent="0.25">
      <c r="A83" s="43">
        <v>76</v>
      </c>
      <c r="B83" s="44">
        <v>11.949</v>
      </c>
      <c r="C83" s="44">
        <v>11.012</v>
      </c>
    </row>
    <row r="84" spans="1:3" x14ac:dyDescent="0.25">
      <c r="A84" s="43">
        <v>77</v>
      </c>
      <c r="B84" s="44">
        <v>11.304</v>
      </c>
      <c r="C84" s="44">
        <v>10.391999999999999</v>
      </c>
    </row>
    <row r="85" spans="1:3" x14ac:dyDescent="0.25">
      <c r="A85" s="43">
        <v>78</v>
      </c>
      <c r="B85" s="44">
        <v>10.666</v>
      </c>
      <c r="C85" s="44">
        <v>9.782</v>
      </c>
    </row>
    <row r="86" spans="1:3" x14ac:dyDescent="0.25">
      <c r="A86" s="43">
        <v>79</v>
      </c>
      <c r="B86" s="44">
        <v>9.9789999999999992</v>
      </c>
      <c r="C86" s="44">
        <v>9.1859999999999999</v>
      </c>
    </row>
    <row r="87" spans="1:3" x14ac:dyDescent="0.25">
      <c r="A87" s="43">
        <v>80</v>
      </c>
      <c r="B87" s="44">
        <v>9.3059999999999992</v>
      </c>
      <c r="C87" s="44">
        <v>8.6050000000000004</v>
      </c>
    </row>
    <row r="88" spans="1:3" x14ac:dyDescent="0.25">
      <c r="A88" s="43">
        <v>81</v>
      </c>
      <c r="B88" s="44">
        <v>8.7110000000000003</v>
      </c>
      <c r="C88" s="44">
        <v>8.0429999999999993</v>
      </c>
    </row>
    <row r="89" spans="1:3" x14ac:dyDescent="0.25">
      <c r="A89" s="43">
        <v>82</v>
      </c>
      <c r="B89" s="44">
        <v>8.1329999999999991</v>
      </c>
      <c r="C89" s="44">
        <v>7.5</v>
      </c>
    </row>
    <row r="90" spans="1:3" x14ac:dyDescent="0.25">
      <c r="A90" s="43">
        <v>83</v>
      </c>
      <c r="B90" s="44">
        <v>7.5750000000000002</v>
      </c>
      <c r="C90" s="44">
        <v>6.9770000000000003</v>
      </c>
    </row>
    <row r="91" spans="1:3" x14ac:dyDescent="0.25">
      <c r="A91" s="43">
        <v>84</v>
      </c>
      <c r="B91" s="44">
        <v>6.984</v>
      </c>
      <c r="C91" s="44">
        <v>6.4770000000000003</v>
      </c>
    </row>
    <row r="92" spans="1:3" x14ac:dyDescent="0.25">
      <c r="A92" s="43">
        <v>85</v>
      </c>
      <c r="B92" s="44">
        <v>6.4169999999999998</v>
      </c>
      <c r="C92" s="44">
        <v>5.9989999999999997</v>
      </c>
    </row>
    <row r="93" spans="1:3" x14ac:dyDescent="0.25">
      <c r="A93" s="43">
        <v>86</v>
      </c>
      <c r="B93" s="44">
        <v>5.9320000000000004</v>
      </c>
      <c r="C93" s="44">
        <v>5.5460000000000003</v>
      </c>
    </row>
    <row r="94" spans="1:3" x14ac:dyDescent="0.25">
      <c r="A94" s="43">
        <v>87</v>
      </c>
      <c r="B94" s="44">
        <v>5.4740000000000002</v>
      </c>
      <c r="C94" s="44">
        <v>5.117</v>
      </c>
    </row>
    <row r="95" spans="1:3" x14ac:dyDescent="0.25">
      <c r="A95" s="43">
        <v>88</v>
      </c>
      <c r="B95" s="44">
        <v>5.0439999999999996</v>
      </c>
      <c r="C95" s="44">
        <v>4.7160000000000002</v>
      </c>
    </row>
    <row r="96" spans="1:3" x14ac:dyDescent="0.25">
      <c r="A96" s="43">
        <v>89</v>
      </c>
      <c r="B96" s="44">
        <v>4.5990000000000002</v>
      </c>
      <c r="C96" s="44">
        <v>4.3410000000000002</v>
      </c>
    </row>
    <row r="97" spans="1:3" x14ac:dyDescent="0.25">
      <c r="A97" s="43">
        <v>90</v>
      </c>
      <c r="B97" s="44">
        <v>4.1840000000000002</v>
      </c>
      <c r="C97" s="44">
        <v>3.9929999999999999</v>
      </c>
    </row>
    <row r="98" spans="1:3" x14ac:dyDescent="0.25">
      <c r="A98" s="43">
        <v>91</v>
      </c>
      <c r="B98" s="44">
        <v>3.8450000000000002</v>
      </c>
      <c r="C98" s="44">
        <v>3.673</v>
      </c>
    </row>
    <row r="99" spans="1:3" x14ac:dyDescent="0.25">
      <c r="A99" s="43">
        <v>92</v>
      </c>
      <c r="B99" s="44">
        <v>3.5350000000000001</v>
      </c>
      <c r="C99" s="44">
        <v>3.3809999999999998</v>
      </c>
    </row>
    <row r="100" spans="1:3" x14ac:dyDescent="0.25">
      <c r="A100" s="43">
        <v>93</v>
      </c>
      <c r="B100" s="44">
        <v>3.254</v>
      </c>
      <c r="C100" s="44">
        <v>3.117</v>
      </c>
    </row>
    <row r="101" spans="1:3" x14ac:dyDescent="0.25">
      <c r="A101" s="43">
        <v>94</v>
      </c>
      <c r="B101" s="44">
        <v>2.9980000000000002</v>
      </c>
      <c r="C101" s="44">
        <v>2.8780000000000001</v>
      </c>
    </row>
    <row r="102" spans="1:3" x14ac:dyDescent="0.25">
      <c r="A102" s="43">
        <v>95</v>
      </c>
      <c r="B102" s="44">
        <v>2.7669999999999999</v>
      </c>
      <c r="C102" s="44">
        <v>2.6640000000000001</v>
      </c>
    </row>
    <row r="103" spans="1:3" x14ac:dyDescent="0.25">
      <c r="A103" s="43">
        <v>96</v>
      </c>
      <c r="B103" s="44">
        <v>2.5619999999999998</v>
      </c>
      <c r="C103" s="44">
        <v>2.4740000000000002</v>
      </c>
    </row>
    <row r="104" spans="1:3" x14ac:dyDescent="0.25">
      <c r="A104" s="43">
        <v>97</v>
      </c>
      <c r="B104" s="44">
        <v>2.379</v>
      </c>
      <c r="C104" s="44">
        <v>2.306</v>
      </c>
    </row>
    <row r="105" spans="1:3" x14ac:dyDescent="0.25">
      <c r="A105" s="43">
        <v>98</v>
      </c>
      <c r="B105" s="44">
        <v>2.2210000000000001</v>
      </c>
      <c r="C105" s="44">
        <v>2.1589999999999998</v>
      </c>
    </row>
    <row r="106" spans="1:3" x14ac:dyDescent="0.25">
      <c r="A106" s="43">
        <v>99</v>
      </c>
      <c r="B106" s="44">
        <v>2.0939999999999999</v>
      </c>
      <c r="C106" s="44">
        <v>2.0430000000000001</v>
      </c>
    </row>
    <row r="107" spans="1:3" x14ac:dyDescent="0.25">
      <c r="A107" s="43">
        <v>100</v>
      </c>
      <c r="B107" s="44">
        <v>2</v>
      </c>
      <c r="C107" s="44">
        <v>1.9570000000000001</v>
      </c>
    </row>
  </sheetData>
  <sheetProtection algorithmName="SHA-512" hashValue="jZbS2Mryty7W2RF/zRoU/qUmB+NmWlvFQIynHVcgeY0mBu2vWxHsiZk+hfAziFqh1Hr6wkWigLjAEJYGqqoeng==" saltValue="ysbh+H7hqznVsSjuQ+HJCw==" spinCount="100000" sheet="1" objects="1" scenarios="1"/>
  <conditionalFormatting sqref="A6:A21">
    <cfRule type="expression" dxfId="631" priority="1" stopIfTrue="1">
      <formula>MOD(ROW(),2)=0</formula>
    </cfRule>
    <cfRule type="expression" dxfId="630" priority="2" stopIfTrue="1">
      <formula>MOD(ROW(),2)&lt;&gt;0</formula>
    </cfRule>
  </conditionalFormatting>
  <conditionalFormatting sqref="B6:C21">
    <cfRule type="expression" dxfId="629" priority="3" stopIfTrue="1">
      <formula>MOD(ROW(),2)=0</formula>
    </cfRule>
    <cfRule type="expression" dxfId="628" priority="4" stopIfTrue="1">
      <formula>MOD(ROW(),2)&lt;&gt;0</formula>
    </cfRule>
  </conditionalFormatting>
  <conditionalFormatting sqref="A26:A107">
    <cfRule type="expression" dxfId="627" priority="5" stopIfTrue="1">
      <formula>MOD(ROW(),2)=0</formula>
    </cfRule>
    <cfRule type="expression" dxfId="626" priority="6" stopIfTrue="1">
      <formula>MOD(ROW(),2)&lt;&gt;0</formula>
    </cfRule>
  </conditionalFormatting>
  <conditionalFormatting sqref="B26:C107">
    <cfRule type="expression" dxfId="625" priority="7" stopIfTrue="1">
      <formula>MOD(ROW(),2)=0</formula>
    </cfRule>
    <cfRule type="expression" dxfId="624" priority="8" stopIfTrue="1">
      <formula>MOD(ROW(),2)&lt;&gt;0</formula>
    </cfRule>
  </conditionalFormatting>
  <pageMargins left="0.7" right="0.7" top="0.75" bottom="0.75" header="0.3" footer="0.3"/>
  <tableParts count="1">
    <tablePart r:id="rId1"/>
  </tablePart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7DD80-DC8A-4273-A016-81C73B4D85EA}">
  <sheetPr codeName="Sheet60"/>
  <dimension ref="A1:C107"/>
  <sheetViews>
    <sheetView showGridLines="0"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NHS_S - Consolidated Factor Spreadsheet</v>
      </c>
    </row>
    <row r="3" spans="1:3" s="1" customFormat="1" ht="15.5" x14ac:dyDescent="0.35">
      <c r="A3" s="30" t="s">
        <v>2</v>
      </c>
      <c r="B3" s="3" t="str">
        <f>TABLE_FACTOR_TYPE_1 &amp; " - x-" &amp; TABLE_SERIES_NUMBER_1</f>
        <v>Triv Comm - x-502</v>
      </c>
    </row>
    <row r="6" spans="1:3" x14ac:dyDescent="0.25">
      <c r="A6" s="40" t="s">
        <v>535</v>
      </c>
      <c r="B6" s="46" t="s">
        <v>536</v>
      </c>
      <c r="C6" s="46"/>
    </row>
    <row r="7" spans="1:3" x14ac:dyDescent="0.25">
      <c r="A7" s="40" t="s">
        <v>537</v>
      </c>
      <c r="B7" s="46" t="s">
        <v>31</v>
      </c>
      <c r="C7" s="46"/>
    </row>
    <row r="8" spans="1:3" x14ac:dyDescent="0.25">
      <c r="A8" s="40" t="s">
        <v>141</v>
      </c>
      <c r="B8" s="46">
        <v>2008</v>
      </c>
      <c r="C8" s="46"/>
    </row>
    <row r="9" spans="1:3" x14ac:dyDescent="0.25">
      <c r="A9" s="40" t="s">
        <v>142</v>
      </c>
      <c r="B9" s="46" t="s">
        <v>345</v>
      </c>
      <c r="C9" s="46"/>
    </row>
    <row r="10" spans="1:3" x14ac:dyDescent="0.25">
      <c r="A10" s="40" t="s">
        <v>6</v>
      </c>
      <c r="B10" s="46" t="s">
        <v>346</v>
      </c>
      <c r="C10" s="46"/>
    </row>
    <row r="11" spans="1:3" x14ac:dyDescent="0.25">
      <c r="A11" s="40" t="s">
        <v>143</v>
      </c>
      <c r="B11" s="46" t="s">
        <v>201</v>
      </c>
      <c r="C11" s="46"/>
    </row>
    <row r="12" spans="1:3" x14ac:dyDescent="0.25">
      <c r="A12" s="40" t="s">
        <v>144</v>
      </c>
      <c r="B12" s="46" t="s">
        <v>263</v>
      </c>
      <c r="C12" s="46"/>
    </row>
    <row r="13" spans="1:3" x14ac:dyDescent="0.25">
      <c r="A13" s="40" t="s">
        <v>538</v>
      </c>
      <c r="B13" s="46">
        <v>2</v>
      </c>
      <c r="C13" s="46"/>
    </row>
    <row r="14" spans="1:3" x14ac:dyDescent="0.25">
      <c r="A14" s="40" t="s">
        <v>146</v>
      </c>
      <c r="B14" s="46">
        <v>502</v>
      </c>
      <c r="C14" s="46"/>
    </row>
    <row r="15" spans="1:3" x14ac:dyDescent="0.25">
      <c r="A15" s="40" t="s">
        <v>539</v>
      </c>
      <c r="B15" s="46" t="s">
        <v>349</v>
      </c>
      <c r="C15" s="46"/>
    </row>
    <row r="16" spans="1:3" x14ac:dyDescent="0.25">
      <c r="A16" s="40" t="s">
        <v>148</v>
      </c>
      <c r="B16" s="46" t="s">
        <v>350</v>
      </c>
      <c r="C16" s="46"/>
    </row>
    <row r="17" spans="1:3" x14ac:dyDescent="0.25">
      <c r="A17" s="41" t="s">
        <v>540</v>
      </c>
      <c r="B17" s="46"/>
      <c r="C17" s="46"/>
    </row>
    <row r="18" spans="1:3" x14ac:dyDescent="0.25">
      <c r="A18" s="40" t="s">
        <v>150</v>
      </c>
      <c r="B18" s="48">
        <v>45138</v>
      </c>
      <c r="C18" s="48"/>
    </row>
    <row r="19" spans="1:3" x14ac:dyDescent="0.25">
      <c r="A19" s="40" t="s">
        <v>151</v>
      </c>
      <c r="B19" s="48">
        <v>45138</v>
      </c>
      <c r="C19" s="48"/>
    </row>
    <row r="20" spans="1:3" x14ac:dyDescent="0.25">
      <c r="A20" s="40" t="s">
        <v>152</v>
      </c>
      <c r="B20" s="46" t="s">
        <v>160</v>
      </c>
      <c r="C20" s="46"/>
    </row>
    <row r="21" spans="1:3" x14ac:dyDescent="0.25">
      <c r="A21" s="40" t="s">
        <v>541</v>
      </c>
      <c r="B21" s="46" t="s">
        <v>76</v>
      </c>
      <c r="C21" s="46"/>
    </row>
    <row r="23" spans="1:3" x14ac:dyDescent="0.25">
      <c r="A23" s="23" t="str">
        <f>HYPERLINK("#'Factor List'!A1", "Back to Factor List")</f>
        <v>Back to Factor List</v>
      </c>
      <c r="B23" s="23" t="str">
        <f>HYPERLINK("#'Assumptions'!A1", "Assumptions")</f>
        <v>Assumptions</v>
      </c>
    </row>
    <row r="26" spans="1:3" s="55" customFormat="1" ht="26" x14ac:dyDescent="0.25">
      <c r="A26" s="54" t="s">
        <v>263</v>
      </c>
      <c r="B26" s="54" t="s">
        <v>585</v>
      </c>
      <c r="C26" s="54" t="s">
        <v>586</v>
      </c>
    </row>
    <row r="27" spans="1:3" x14ac:dyDescent="0.25">
      <c r="A27" s="43">
        <v>20</v>
      </c>
      <c r="B27" s="44">
        <v>0</v>
      </c>
      <c r="C27" s="44">
        <v>40.262999999999998</v>
      </c>
    </row>
    <row r="28" spans="1:3" x14ac:dyDescent="0.25">
      <c r="A28" s="43">
        <v>21</v>
      </c>
      <c r="B28" s="44">
        <v>0</v>
      </c>
      <c r="C28" s="44">
        <v>39.918999999999997</v>
      </c>
    </row>
    <row r="29" spans="1:3" x14ac:dyDescent="0.25">
      <c r="A29" s="43">
        <v>22</v>
      </c>
      <c r="B29" s="44">
        <v>0</v>
      </c>
      <c r="C29" s="44">
        <v>39.569000000000003</v>
      </c>
    </row>
    <row r="30" spans="1:3" x14ac:dyDescent="0.25">
      <c r="A30" s="43">
        <v>23</v>
      </c>
      <c r="B30" s="44">
        <v>0</v>
      </c>
      <c r="C30" s="44">
        <v>39.213000000000001</v>
      </c>
    </row>
    <row r="31" spans="1:3" x14ac:dyDescent="0.25">
      <c r="A31" s="43">
        <v>24</v>
      </c>
      <c r="B31" s="44">
        <v>0</v>
      </c>
      <c r="C31" s="44">
        <v>38.850999999999999</v>
      </c>
    </row>
    <row r="32" spans="1:3" x14ac:dyDescent="0.25">
      <c r="A32" s="43">
        <v>25</v>
      </c>
      <c r="B32" s="44">
        <v>0</v>
      </c>
      <c r="C32" s="44">
        <v>38.482999999999997</v>
      </c>
    </row>
    <row r="33" spans="1:3" x14ac:dyDescent="0.25">
      <c r="A33" s="43">
        <v>26</v>
      </c>
      <c r="B33" s="44">
        <v>0</v>
      </c>
      <c r="C33" s="44">
        <v>38.107999999999997</v>
      </c>
    </row>
    <row r="34" spans="1:3" x14ac:dyDescent="0.25">
      <c r="A34" s="43">
        <v>27</v>
      </c>
      <c r="B34" s="44">
        <v>0</v>
      </c>
      <c r="C34" s="44">
        <v>37.726999999999997</v>
      </c>
    </row>
    <row r="35" spans="1:3" x14ac:dyDescent="0.25">
      <c r="A35" s="43">
        <v>28</v>
      </c>
      <c r="B35" s="44">
        <v>0</v>
      </c>
      <c r="C35" s="44">
        <v>37.340000000000003</v>
      </c>
    </row>
    <row r="36" spans="1:3" x14ac:dyDescent="0.25">
      <c r="A36" s="43">
        <v>29</v>
      </c>
      <c r="B36" s="44">
        <v>0</v>
      </c>
      <c r="C36" s="44">
        <v>36.947000000000003</v>
      </c>
    </row>
    <row r="37" spans="1:3" x14ac:dyDescent="0.25">
      <c r="A37" s="43">
        <v>30</v>
      </c>
      <c r="B37" s="44">
        <v>0</v>
      </c>
      <c r="C37" s="44">
        <v>36.548000000000002</v>
      </c>
    </row>
    <row r="38" spans="1:3" x14ac:dyDescent="0.25">
      <c r="A38" s="43">
        <v>31</v>
      </c>
      <c r="B38" s="44">
        <v>0</v>
      </c>
      <c r="C38" s="44">
        <v>36.142000000000003</v>
      </c>
    </row>
    <row r="39" spans="1:3" x14ac:dyDescent="0.25">
      <c r="A39" s="43">
        <v>32</v>
      </c>
      <c r="B39" s="44">
        <v>0</v>
      </c>
      <c r="C39" s="44">
        <v>35.729999999999997</v>
      </c>
    </row>
    <row r="40" spans="1:3" x14ac:dyDescent="0.25">
      <c r="A40" s="43">
        <v>33</v>
      </c>
      <c r="B40" s="44">
        <v>0</v>
      </c>
      <c r="C40" s="44">
        <v>35.311</v>
      </c>
    </row>
    <row r="41" spans="1:3" x14ac:dyDescent="0.25">
      <c r="A41" s="43">
        <v>34</v>
      </c>
      <c r="B41" s="44">
        <v>0</v>
      </c>
      <c r="C41" s="44">
        <v>34.886000000000003</v>
      </c>
    </row>
    <row r="42" spans="1:3" x14ac:dyDescent="0.25">
      <c r="A42" s="43">
        <v>35</v>
      </c>
      <c r="B42" s="44">
        <v>0</v>
      </c>
      <c r="C42" s="44">
        <v>34.453000000000003</v>
      </c>
    </row>
    <row r="43" spans="1:3" x14ac:dyDescent="0.25">
      <c r="A43" s="43">
        <v>36</v>
      </c>
      <c r="B43" s="44">
        <v>0</v>
      </c>
      <c r="C43" s="44">
        <v>34.014000000000003</v>
      </c>
    </row>
    <row r="44" spans="1:3" x14ac:dyDescent="0.25">
      <c r="A44" s="43">
        <v>37</v>
      </c>
      <c r="B44" s="44">
        <v>0</v>
      </c>
      <c r="C44" s="44">
        <v>33.567999999999998</v>
      </c>
    </row>
    <row r="45" spans="1:3" x14ac:dyDescent="0.25">
      <c r="A45" s="43">
        <v>38</v>
      </c>
      <c r="B45" s="44">
        <v>0</v>
      </c>
      <c r="C45" s="44">
        <v>33.115000000000002</v>
      </c>
    </row>
    <row r="46" spans="1:3" x14ac:dyDescent="0.25">
      <c r="A46" s="43">
        <v>39</v>
      </c>
      <c r="B46" s="44">
        <v>0</v>
      </c>
      <c r="C46" s="44">
        <v>32.654000000000003</v>
      </c>
    </row>
    <row r="47" spans="1:3" x14ac:dyDescent="0.25">
      <c r="A47" s="43">
        <v>40</v>
      </c>
      <c r="B47" s="44">
        <v>0</v>
      </c>
      <c r="C47" s="44">
        <v>32.186999999999998</v>
      </c>
    </row>
    <row r="48" spans="1:3" x14ac:dyDescent="0.25">
      <c r="A48" s="43">
        <v>41</v>
      </c>
      <c r="B48" s="44">
        <v>0</v>
      </c>
      <c r="C48" s="44">
        <v>31.713000000000001</v>
      </c>
    </row>
    <row r="49" spans="1:3" x14ac:dyDescent="0.25">
      <c r="A49" s="43">
        <v>42</v>
      </c>
      <c r="B49" s="44">
        <v>0</v>
      </c>
      <c r="C49" s="44">
        <v>31.231000000000002</v>
      </c>
    </row>
    <row r="50" spans="1:3" x14ac:dyDescent="0.25">
      <c r="A50" s="43">
        <v>43</v>
      </c>
      <c r="B50" s="44">
        <v>0</v>
      </c>
      <c r="C50" s="44">
        <v>30.742999999999999</v>
      </c>
    </row>
    <row r="51" spans="1:3" x14ac:dyDescent="0.25">
      <c r="A51" s="43">
        <v>44</v>
      </c>
      <c r="B51" s="44">
        <v>0</v>
      </c>
      <c r="C51" s="44">
        <v>30.248000000000001</v>
      </c>
    </row>
    <row r="52" spans="1:3" x14ac:dyDescent="0.25">
      <c r="A52" s="43">
        <v>45</v>
      </c>
      <c r="B52" s="44">
        <v>0</v>
      </c>
      <c r="C52" s="44">
        <v>29.745000000000001</v>
      </c>
    </row>
    <row r="53" spans="1:3" x14ac:dyDescent="0.25">
      <c r="A53" s="43">
        <v>46</v>
      </c>
      <c r="B53" s="44">
        <v>0</v>
      </c>
      <c r="C53" s="44">
        <v>29.234999999999999</v>
      </c>
    </row>
    <row r="54" spans="1:3" x14ac:dyDescent="0.25">
      <c r="A54" s="43">
        <v>47</v>
      </c>
      <c r="B54" s="44">
        <v>0</v>
      </c>
      <c r="C54" s="44">
        <v>28.716999999999999</v>
      </c>
    </row>
    <row r="55" spans="1:3" x14ac:dyDescent="0.25">
      <c r="A55" s="43">
        <v>48</v>
      </c>
      <c r="B55" s="44">
        <v>0</v>
      </c>
      <c r="C55" s="44">
        <v>28.192</v>
      </c>
    </row>
    <row r="56" spans="1:3" x14ac:dyDescent="0.25">
      <c r="A56" s="43">
        <v>49</v>
      </c>
      <c r="B56" s="44">
        <v>0</v>
      </c>
      <c r="C56" s="44">
        <v>27.66</v>
      </c>
    </row>
    <row r="57" spans="1:3" x14ac:dyDescent="0.25">
      <c r="A57" s="43">
        <v>50</v>
      </c>
      <c r="B57" s="44">
        <v>0</v>
      </c>
      <c r="C57" s="44">
        <v>27.12</v>
      </c>
    </row>
    <row r="58" spans="1:3" x14ac:dyDescent="0.25">
      <c r="A58" s="43">
        <v>51</v>
      </c>
      <c r="B58" s="44">
        <v>0</v>
      </c>
      <c r="C58" s="44">
        <v>26.571999999999999</v>
      </c>
    </row>
    <row r="59" spans="1:3" x14ac:dyDescent="0.25">
      <c r="A59" s="43">
        <v>52</v>
      </c>
      <c r="B59" s="44">
        <v>0</v>
      </c>
      <c r="C59" s="44">
        <v>26.016999999999999</v>
      </c>
    </row>
    <row r="60" spans="1:3" x14ac:dyDescent="0.25">
      <c r="A60" s="43">
        <v>53</v>
      </c>
      <c r="B60" s="44">
        <v>0</v>
      </c>
      <c r="C60" s="44">
        <v>25.452999999999999</v>
      </c>
    </row>
    <row r="61" spans="1:3" x14ac:dyDescent="0.25">
      <c r="A61" s="43">
        <v>54</v>
      </c>
      <c r="B61" s="44">
        <v>0</v>
      </c>
      <c r="C61" s="44">
        <v>24.882000000000001</v>
      </c>
    </row>
    <row r="62" spans="1:3" x14ac:dyDescent="0.25">
      <c r="A62" s="43">
        <v>55</v>
      </c>
      <c r="B62" s="44">
        <v>25.283000000000001</v>
      </c>
      <c r="C62" s="44">
        <v>24.303999999999998</v>
      </c>
    </row>
    <row r="63" spans="1:3" x14ac:dyDescent="0.25">
      <c r="A63" s="43">
        <v>56</v>
      </c>
      <c r="B63" s="44">
        <v>24.7</v>
      </c>
      <c r="C63" s="44">
        <v>23.718</v>
      </c>
    </row>
    <row r="64" spans="1:3" x14ac:dyDescent="0.25">
      <c r="A64" s="43">
        <v>57</v>
      </c>
      <c r="B64" s="44">
        <v>24.11</v>
      </c>
      <c r="C64" s="44">
        <v>23.126000000000001</v>
      </c>
    </row>
    <row r="65" spans="1:3" x14ac:dyDescent="0.25">
      <c r="A65" s="43">
        <v>58</v>
      </c>
      <c r="B65" s="44">
        <v>23.513999999999999</v>
      </c>
      <c r="C65" s="44">
        <v>22.526</v>
      </c>
    </row>
    <row r="66" spans="1:3" x14ac:dyDescent="0.25">
      <c r="A66" s="43">
        <v>59</v>
      </c>
      <c r="B66" s="44">
        <v>22.911999999999999</v>
      </c>
      <c r="C66" s="44">
        <v>21.92</v>
      </c>
    </row>
    <row r="67" spans="1:3" x14ac:dyDescent="0.25">
      <c r="A67" s="43">
        <v>60</v>
      </c>
      <c r="B67" s="44">
        <v>22.303000000000001</v>
      </c>
      <c r="C67" s="44">
        <v>21.309000000000001</v>
      </c>
    </row>
    <row r="68" spans="1:3" x14ac:dyDescent="0.25">
      <c r="A68" s="43">
        <v>61</v>
      </c>
      <c r="B68" s="44">
        <v>21.689</v>
      </c>
      <c r="C68" s="44">
        <v>20.690999999999999</v>
      </c>
    </row>
    <row r="69" spans="1:3" x14ac:dyDescent="0.25">
      <c r="A69" s="43">
        <v>62</v>
      </c>
      <c r="B69" s="44">
        <v>21.068999999999999</v>
      </c>
      <c r="C69" s="44">
        <v>20.07</v>
      </c>
    </row>
    <row r="70" spans="1:3" x14ac:dyDescent="0.25">
      <c r="A70" s="43">
        <v>63</v>
      </c>
      <c r="B70" s="44">
        <v>20.443999999999999</v>
      </c>
      <c r="C70" s="44">
        <v>19.443999999999999</v>
      </c>
    </row>
    <row r="71" spans="1:3" x14ac:dyDescent="0.25">
      <c r="A71" s="43">
        <v>64</v>
      </c>
      <c r="B71" s="44">
        <v>19.814</v>
      </c>
      <c r="C71" s="44">
        <v>18.814</v>
      </c>
    </row>
    <row r="72" spans="1:3" x14ac:dyDescent="0.25">
      <c r="A72" s="43">
        <v>65</v>
      </c>
      <c r="B72" s="44">
        <v>19.166</v>
      </c>
      <c r="C72" s="44">
        <v>18.166</v>
      </c>
    </row>
    <row r="73" spans="1:3" x14ac:dyDescent="0.25">
      <c r="A73" s="43">
        <v>66</v>
      </c>
      <c r="B73" s="44">
        <v>18.501000000000001</v>
      </c>
      <c r="C73" s="44">
        <v>17.501000000000001</v>
      </c>
    </row>
    <row r="74" spans="1:3" x14ac:dyDescent="0.25">
      <c r="A74" s="43">
        <v>67</v>
      </c>
      <c r="B74" s="44">
        <v>17.835000000000001</v>
      </c>
      <c r="C74" s="44">
        <v>16.835999999999999</v>
      </c>
    </row>
    <row r="75" spans="1:3" x14ac:dyDescent="0.25">
      <c r="A75" s="43">
        <v>68</v>
      </c>
      <c r="B75" s="44">
        <v>17.170000000000002</v>
      </c>
      <c r="C75" s="44">
        <v>16.173999999999999</v>
      </c>
    </row>
    <row r="76" spans="1:3" x14ac:dyDescent="0.25">
      <c r="A76" s="43">
        <v>69</v>
      </c>
      <c r="B76" s="44">
        <v>16.484000000000002</v>
      </c>
      <c r="C76" s="44">
        <v>15.516</v>
      </c>
    </row>
    <row r="77" spans="1:3" x14ac:dyDescent="0.25">
      <c r="A77" s="43">
        <v>70</v>
      </c>
      <c r="B77" s="44">
        <v>15.8</v>
      </c>
      <c r="C77" s="44">
        <v>14.862</v>
      </c>
    </row>
    <row r="78" spans="1:3" x14ac:dyDescent="0.25">
      <c r="A78" s="43">
        <v>71</v>
      </c>
      <c r="B78" s="44">
        <v>15.138999999999999</v>
      </c>
      <c r="C78" s="44">
        <v>14.211</v>
      </c>
    </row>
    <row r="79" spans="1:3" x14ac:dyDescent="0.25">
      <c r="A79" s="43">
        <v>72</v>
      </c>
      <c r="B79" s="44">
        <v>14.478999999999999</v>
      </c>
      <c r="C79" s="44">
        <v>13.563000000000001</v>
      </c>
    </row>
    <row r="80" spans="1:3" x14ac:dyDescent="0.25">
      <c r="A80" s="43">
        <v>73</v>
      </c>
      <c r="B80" s="44">
        <v>13.819000000000001</v>
      </c>
      <c r="C80" s="44">
        <v>12.917999999999999</v>
      </c>
    </row>
    <row r="81" spans="1:3" x14ac:dyDescent="0.25">
      <c r="A81" s="43">
        <v>74</v>
      </c>
      <c r="B81" s="44">
        <v>13.122999999999999</v>
      </c>
      <c r="C81" s="44">
        <v>12.276999999999999</v>
      </c>
    </row>
    <row r="82" spans="1:3" x14ac:dyDescent="0.25">
      <c r="A82" s="43">
        <v>75</v>
      </c>
      <c r="B82" s="44">
        <v>12.43</v>
      </c>
      <c r="C82" s="44">
        <v>11.641</v>
      </c>
    </row>
    <row r="83" spans="1:3" x14ac:dyDescent="0.25">
      <c r="A83" s="43">
        <v>76</v>
      </c>
      <c r="B83" s="44">
        <v>11.781000000000001</v>
      </c>
      <c r="C83" s="44">
        <v>11.012</v>
      </c>
    </row>
    <row r="84" spans="1:3" x14ac:dyDescent="0.25">
      <c r="A84" s="43">
        <v>77</v>
      </c>
      <c r="B84" s="44">
        <v>11.137</v>
      </c>
      <c r="C84" s="44">
        <v>10.391999999999999</v>
      </c>
    </row>
    <row r="85" spans="1:3" x14ac:dyDescent="0.25">
      <c r="A85" s="43">
        <v>78</v>
      </c>
      <c r="B85" s="44">
        <v>10.502000000000001</v>
      </c>
      <c r="C85" s="44">
        <v>9.782</v>
      </c>
    </row>
    <row r="86" spans="1:3" x14ac:dyDescent="0.25">
      <c r="A86" s="43">
        <v>79</v>
      </c>
      <c r="B86" s="44">
        <v>9.8330000000000002</v>
      </c>
      <c r="C86" s="44">
        <v>9.1859999999999999</v>
      </c>
    </row>
    <row r="87" spans="1:3" x14ac:dyDescent="0.25">
      <c r="A87" s="43">
        <v>80</v>
      </c>
      <c r="B87" s="44">
        <v>9.1790000000000003</v>
      </c>
      <c r="C87" s="44">
        <v>8.6050000000000004</v>
      </c>
    </row>
    <row r="88" spans="1:3" x14ac:dyDescent="0.25">
      <c r="A88" s="43">
        <v>81</v>
      </c>
      <c r="B88" s="44">
        <v>8.5869999999999997</v>
      </c>
      <c r="C88" s="44">
        <v>8.0429999999999993</v>
      </c>
    </row>
    <row r="89" spans="1:3" x14ac:dyDescent="0.25">
      <c r="A89" s="43">
        <v>82</v>
      </c>
      <c r="B89" s="44">
        <v>8.0120000000000005</v>
      </c>
      <c r="C89" s="44">
        <v>7.5</v>
      </c>
    </row>
    <row r="90" spans="1:3" x14ac:dyDescent="0.25">
      <c r="A90" s="43">
        <v>83</v>
      </c>
      <c r="B90" s="44">
        <v>7.4580000000000002</v>
      </c>
      <c r="C90" s="44">
        <v>6.9770000000000003</v>
      </c>
    </row>
    <row r="91" spans="1:3" x14ac:dyDescent="0.25">
      <c r="A91" s="43">
        <v>84</v>
      </c>
      <c r="B91" s="44">
        <v>6.8840000000000003</v>
      </c>
      <c r="C91" s="44">
        <v>6.4770000000000003</v>
      </c>
    </row>
    <row r="92" spans="1:3" x14ac:dyDescent="0.25">
      <c r="A92" s="43">
        <v>85</v>
      </c>
      <c r="B92" s="44">
        <v>6.335</v>
      </c>
      <c r="C92" s="44">
        <v>5.9989999999999997</v>
      </c>
    </row>
    <row r="93" spans="1:3" x14ac:dyDescent="0.25">
      <c r="A93" s="43">
        <v>86</v>
      </c>
      <c r="B93" s="44">
        <v>5.8529999999999998</v>
      </c>
      <c r="C93" s="44">
        <v>5.5460000000000003</v>
      </c>
    </row>
    <row r="94" spans="1:3" x14ac:dyDescent="0.25">
      <c r="A94" s="43">
        <v>87</v>
      </c>
      <c r="B94" s="44">
        <v>5.3979999999999997</v>
      </c>
      <c r="C94" s="44">
        <v>5.117</v>
      </c>
    </row>
    <row r="95" spans="1:3" x14ac:dyDescent="0.25">
      <c r="A95" s="43">
        <v>88</v>
      </c>
      <c r="B95" s="44">
        <v>4.9720000000000004</v>
      </c>
      <c r="C95" s="44">
        <v>4.7160000000000002</v>
      </c>
    </row>
    <row r="96" spans="1:3" x14ac:dyDescent="0.25">
      <c r="A96" s="43">
        <v>89</v>
      </c>
      <c r="B96" s="44">
        <v>4.5410000000000004</v>
      </c>
      <c r="C96" s="44">
        <v>4.3410000000000002</v>
      </c>
    </row>
    <row r="97" spans="1:3" x14ac:dyDescent="0.25">
      <c r="A97" s="43">
        <v>90</v>
      </c>
      <c r="B97" s="44">
        <v>4.141</v>
      </c>
      <c r="C97" s="44">
        <v>3.9929999999999999</v>
      </c>
    </row>
    <row r="98" spans="1:3" x14ac:dyDescent="0.25">
      <c r="A98" s="43">
        <v>91</v>
      </c>
      <c r="B98" s="44">
        <v>3.8039999999999998</v>
      </c>
      <c r="C98" s="44">
        <v>3.673</v>
      </c>
    </row>
    <row r="99" spans="1:3" x14ac:dyDescent="0.25">
      <c r="A99" s="43">
        <v>92</v>
      </c>
      <c r="B99" s="44">
        <v>3.4969999999999999</v>
      </c>
      <c r="C99" s="44">
        <v>3.3809999999999998</v>
      </c>
    </row>
    <row r="100" spans="1:3" x14ac:dyDescent="0.25">
      <c r="A100" s="43">
        <v>93</v>
      </c>
      <c r="B100" s="44">
        <v>3.218</v>
      </c>
      <c r="C100" s="44">
        <v>3.117</v>
      </c>
    </row>
    <row r="101" spans="1:3" x14ac:dyDescent="0.25">
      <c r="A101" s="43">
        <v>94</v>
      </c>
      <c r="B101" s="44">
        <v>2.9649999999999999</v>
      </c>
      <c r="C101" s="44">
        <v>2.8780000000000001</v>
      </c>
    </row>
    <row r="102" spans="1:3" x14ac:dyDescent="0.25">
      <c r="A102" s="43">
        <v>95</v>
      </c>
      <c r="B102" s="44">
        <v>2.7360000000000002</v>
      </c>
      <c r="C102" s="44">
        <v>2.6640000000000001</v>
      </c>
    </row>
    <row r="103" spans="1:3" x14ac:dyDescent="0.25">
      <c r="A103" s="43">
        <v>96</v>
      </c>
      <c r="B103" s="44">
        <v>2.5329999999999999</v>
      </c>
      <c r="C103" s="44">
        <v>2.4740000000000002</v>
      </c>
    </row>
    <row r="104" spans="1:3" x14ac:dyDescent="0.25">
      <c r="A104" s="43">
        <v>97</v>
      </c>
      <c r="B104" s="44">
        <v>2.3519999999999999</v>
      </c>
      <c r="C104" s="44">
        <v>2.306</v>
      </c>
    </row>
    <row r="105" spans="1:3" x14ac:dyDescent="0.25">
      <c r="A105" s="43">
        <v>98</v>
      </c>
      <c r="B105" s="44">
        <v>2.1949999999999998</v>
      </c>
      <c r="C105" s="44">
        <v>2.1589999999999998</v>
      </c>
    </row>
    <row r="106" spans="1:3" x14ac:dyDescent="0.25">
      <c r="A106" s="43">
        <v>99</v>
      </c>
      <c r="B106" s="44">
        <v>2.069</v>
      </c>
      <c r="C106" s="44">
        <v>2.0430000000000001</v>
      </c>
    </row>
    <row r="107" spans="1:3" x14ac:dyDescent="0.25">
      <c r="A107" s="43">
        <v>100</v>
      </c>
      <c r="B107" s="44">
        <v>1.978</v>
      </c>
      <c r="C107" s="44">
        <v>1.9570000000000001</v>
      </c>
    </row>
  </sheetData>
  <sheetProtection algorithmName="SHA-512" hashValue="7zDJKhk5U7DvDEiQJxH1hcof5BIVlmfqFAd0FglZy2cxxjNZALHcbYTzfQksa9VzT9L7iauKhueFpmLJM4iSzQ==" saltValue="BLxjD21lrnpYaxarUUmBlw==" spinCount="100000" sheet="1" objects="1" scenarios="1"/>
  <conditionalFormatting sqref="A6:A21">
    <cfRule type="expression" dxfId="621" priority="1" stopIfTrue="1">
      <formula>MOD(ROW(),2)=0</formula>
    </cfRule>
    <cfRule type="expression" dxfId="620" priority="2" stopIfTrue="1">
      <formula>MOD(ROW(),2)&lt;&gt;0</formula>
    </cfRule>
  </conditionalFormatting>
  <conditionalFormatting sqref="B6:C21">
    <cfRule type="expression" dxfId="619" priority="3" stopIfTrue="1">
      <formula>MOD(ROW(),2)=0</formula>
    </cfRule>
    <cfRule type="expression" dxfId="618" priority="4" stopIfTrue="1">
      <formula>MOD(ROW(),2)&lt;&gt;0</formula>
    </cfRule>
  </conditionalFormatting>
  <conditionalFormatting sqref="A26:A107">
    <cfRule type="expression" dxfId="617" priority="5" stopIfTrue="1">
      <formula>MOD(ROW(),2)=0</formula>
    </cfRule>
    <cfRule type="expression" dxfId="616" priority="6" stopIfTrue="1">
      <formula>MOD(ROW(),2)&lt;&gt;0</formula>
    </cfRule>
  </conditionalFormatting>
  <conditionalFormatting sqref="B26:C107">
    <cfRule type="expression" dxfId="615" priority="7" stopIfTrue="1">
      <formula>MOD(ROW(),2)=0</formula>
    </cfRule>
    <cfRule type="expression" dxfId="614" priority="8" stopIfTrue="1">
      <formula>MOD(ROW(),2)&lt;&gt;0</formula>
    </cfRule>
  </conditionalFormatting>
  <pageMargins left="0.7" right="0.7" top="0.75" bottom="0.75" header="0.3" footer="0.3"/>
  <tableParts count="1">
    <tablePart r:id="rId1"/>
  </tablePart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BF06-CF2D-494C-A29F-2F6432A39FD8}">
  <sheetPr codeName="Sheet61"/>
  <dimension ref="A1:C107"/>
  <sheetViews>
    <sheetView showGridLines="0"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NHS_S - Consolidated Factor Spreadsheet</v>
      </c>
    </row>
    <row r="3" spans="1:3" s="1" customFormat="1" ht="15.5" x14ac:dyDescent="0.35">
      <c r="A3" s="30" t="s">
        <v>2</v>
      </c>
      <c r="B3" s="3" t="str">
        <f>TABLE_FACTOR_TYPE_1 &amp; " - x-" &amp; TABLE_SERIES_NUMBER_1</f>
        <v>Triv Comm - x-503</v>
      </c>
    </row>
    <row r="6" spans="1:3" x14ac:dyDescent="0.25">
      <c r="A6" s="40" t="s">
        <v>535</v>
      </c>
      <c r="B6" s="46" t="s">
        <v>536</v>
      </c>
      <c r="C6" s="46"/>
    </row>
    <row r="7" spans="1:3" x14ac:dyDescent="0.25">
      <c r="A7" s="40" t="s">
        <v>537</v>
      </c>
      <c r="B7" s="46" t="s">
        <v>31</v>
      </c>
      <c r="C7" s="46"/>
    </row>
    <row r="8" spans="1:3" x14ac:dyDescent="0.25">
      <c r="A8" s="40" t="s">
        <v>141</v>
      </c>
      <c r="B8" s="46">
        <v>2015</v>
      </c>
      <c r="C8" s="46"/>
    </row>
    <row r="9" spans="1:3" x14ac:dyDescent="0.25">
      <c r="A9" s="40" t="s">
        <v>142</v>
      </c>
      <c r="B9" s="46" t="s">
        <v>345</v>
      </c>
      <c r="C9" s="46"/>
    </row>
    <row r="10" spans="1:3" x14ac:dyDescent="0.25">
      <c r="A10" s="40" t="s">
        <v>6</v>
      </c>
      <c r="B10" s="46" t="s">
        <v>351</v>
      </c>
      <c r="C10" s="46"/>
    </row>
    <row r="11" spans="1:3" x14ac:dyDescent="0.25">
      <c r="A11" s="40" t="s">
        <v>143</v>
      </c>
      <c r="B11" s="46" t="s">
        <v>201</v>
      </c>
      <c r="C11" s="46"/>
    </row>
    <row r="12" spans="1:3" x14ac:dyDescent="0.25">
      <c r="A12" s="40" t="s">
        <v>144</v>
      </c>
      <c r="B12" s="46" t="s">
        <v>263</v>
      </c>
      <c r="C12" s="46"/>
    </row>
    <row r="13" spans="1:3" x14ac:dyDescent="0.25">
      <c r="A13" s="40" t="s">
        <v>538</v>
      </c>
      <c r="B13" s="46">
        <v>0</v>
      </c>
      <c r="C13" s="46"/>
    </row>
    <row r="14" spans="1:3" x14ac:dyDescent="0.25">
      <c r="A14" s="40" t="s">
        <v>146</v>
      </c>
      <c r="B14" s="46">
        <v>503</v>
      </c>
      <c r="C14" s="46"/>
    </row>
    <row r="15" spans="1:3" x14ac:dyDescent="0.25">
      <c r="A15" s="40" t="s">
        <v>539</v>
      </c>
      <c r="B15" s="46" t="s">
        <v>352</v>
      </c>
      <c r="C15" s="46"/>
    </row>
    <row r="16" spans="1:3" x14ac:dyDescent="0.25">
      <c r="A16" s="40" t="s">
        <v>148</v>
      </c>
      <c r="B16" s="46" t="s">
        <v>353</v>
      </c>
      <c r="C16" s="46"/>
    </row>
    <row r="17" spans="1:3" x14ac:dyDescent="0.25">
      <c r="A17" s="41" t="s">
        <v>540</v>
      </c>
      <c r="B17" s="46"/>
      <c r="C17" s="46"/>
    </row>
    <row r="18" spans="1:3" x14ac:dyDescent="0.25">
      <c r="A18" s="40" t="s">
        <v>150</v>
      </c>
      <c r="B18" s="48">
        <v>45138</v>
      </c>
      <c r="C18" s="48"/>
    </row>
    <row r="19" spans="1:3" x14ac:dyDescent="0.25">
      <c r="A19" s="40" t="s">
        <v>151</v>
      </c>
      <c r="B19" s="48">
        <v>45138</v>
      </c>
      <c r="C19" s="48"/>
    </row>
    <row r="20" spans="1:3" x14ac:dyDescent="0.25">
      <c r="A20" s="40" t="s">
        <v>152</v>
      </c>
      <c r="B20" s="46" t="s">
        <v>160</v>
      </c>
      <c r="C20" s="46"/>
    </row>
    <row r="21" spans="1:3" x14ac:dyDescent="0.25">
      <c r="A21" s="40" t="s">
        <v>541</v>
      </c>
      <c r="B21" s="46" t="s">
        <v>76</v>
      </c>
      <c r="C21" s="46"/>
    </row>
    <row r="23" spans="1:3" x14ac:dyDescent="0.25">
      <c r="A23" s="23" t="str">
        <f>HYPERLINK("#'Factor List'!A1", "Back to Factor List")</f>
        <v>Back to Factor List</v>
      </c>
      <c r="B23" s="23" t="str">
        <f>HYPERLINK("#'Assumptions'!A1", "Assumptions")</f>
        <v>Assumptions</v>
      </c>
    </row>
    <row r="26" spans="1:3" s="55" customFormat="1" ht="26" x14ac:dyDescent="0.25">
      <c r="A26" s="54" t="s">
        <v>263</v>
      </c>
      <c r="B26" s="54" t="s">
        <v>585</v>
      </c>
      <c r="C26" s="54" t="s">
        <v>586</v>
      </c>
    </row>
    <row r="27" spans="1:3" x14ac:dyDescent="0.25">
      <c r="A27" s="43">
        <v>20</v>
      </c>
      <c r="B27" s="44">
        <v>0</v>
      </c>
      <c r="C27" s="44">
        <v>40.262999999999998</v>
      </c>
    </row>
    <row r="28" spans="1:3" x14ac:dyDescent="0.25">
      <c r="A28" s="43">
        <v>21</v>
      </c>
      <c r="B28" s="44">
        <v>0</v>
      </c>
      <c r="C28" s="44">
        <v>39.918999999999997</v>
      </c>
    </row>
    <row r="29" spans="1:3" x14ac:dyDescent="0.25">
      <c r="A29" s="43">
        <v>22</v>
      </c>
      <c r="B29" s="44">
        <v>0</v>
      </c>
      <c r="C29" s="44">
        <v>39.569000000000003</v>
      </c>
    </row>
    <row r="30" spans="1:3" x14ac:dyDescent="0.25">
      <c r="A30" s="43">
        <v>23</v>
      </c>
      <c r="B30" s="44">
        <v>0</v>
      </c>
      <c r="C30" s="44">
        <v>39.213000000000001</v>
      </c>
    </row>
    <row r="31" spans="1:3" x14ac:dyDescent="0.25">
      <c r="A31" s="43">
        <v>24</v>
      </c>
      <c r="B31" s="44">
        <v>0</v>
      </c>
      <c r="C31" s="44">
        <v>38.850999999999999</v>
      </c>
    </row>
    <row r="32" spans="1:3" x14ac:dyDescent="0.25">
      <c r="A32" s="43">
        <v>25</v>
      </c>
      <c r="B32" s="44">
        <v>0</v>
      </c>
      <c r="C32" s="44">
        <v>38.482999999999997</v>
      </c>
    </row>
    <row r="33" spans="1:3" x14ac:dyDescent="0.25">
      <c r="A33" s="43">
        <v>26</v>
      </c>
      <c r="B33" s="44">
        <v>0</v>
      </c>
      <c r="C33" s="44">
        <v>38.107999999999997</v>
      </c>
    </row>
    <row r="34" spans="1:3" x14ac:dyDescent="0.25">
      <c r="A34" s="43">
        <v>27</v>
      </c>
      <c r="B34" s="44">
        <v>0</v>
      </c>
      <c r="C34" s="44">
        <v>37.726999999999997</v>
      </c>
    </row>
    <row r="35" spans="1:3" x14ac:dyDescent="0.25">
      <c r="A35" s="43">
        <v>28</v>
      </c>
      <c r="B35" s="44">
        <v>0</v>
      </c>
      <c r="C35" s="44">
        <v>37.340000000000003</v>
      </c>
    </row>
    <row r="36" spans="1:3" x14ac:dyDescent="0.25">
      <c r="A36" s="43">
        <v>29</v>
      </c>
      <c r="B36" s="44">
        <v>0</v>
      </c>
      <c r="C36" s="44">
        <v>36.947000000000003</v>
      </c>
    </row>
    <row r="37" spans="1:3" x14ac:dyDescent="0.25">
      <c r="A37" s="43">
        <v>30</v>
      </c>
      <c r="B37" s="44">
        <v>0</v>
      </c>
      <c r="C37" s="44">
        <v>36.548000000000002</v>
      </c>
    </row>
    <row r="38" spans="1:3" x14ac:dyDescent="0.25">
      <c r="A38" s="43">
        <v>31</v>
      </c>
      <c r="B38" s="44">
        <v>0</v>
      </c>
      <c r="C38" s="44">
        <v>36.142000000000003</v>
      </c>
    </row>
    <row r="39" spans="1:3" x14ac:dyDescent="0.25">
      <c r="A39" s="43">
        <v>32</v>
      </c>
      <c r="B39" s="44">
        <v>0</v>
      </c>
      <c r="C39" s="44">
        <v>35.729999999999997</v>
      </c>
    </row>
    <row r="40" spans="1:3" x14ac:dyDescent="0.25">
      <c r="A40" s="43">
        <v>33</v>
      </c>
      <c r="B40" s="44">
        <v>0</v>
      </c>
      <c r="C40" s="44">
        <v>35.311</v>
      </c>
    </row>
    <row r="41" spans="1:3" x14ac:dyDescent="0.25">
      <c r="A41" s="43">
        <v>34</v>
      </c>
      <c r="B41" s="44">
        <v>0</v>
      </c>
      <c r="C41" s="44">
        <v>34.886000000000003</v>
      </c>
    </row>
    <row r="42" spans="1:3" x14ac:dyDescent="0.25">
      <c r="A42" s="43">
        <v>35</v>
      </c>
      <c r="B42" s="44">
        <v>0</v>
      </c>
      <c r="C42" s="44">
        <v>34.453000000000003</v>
      </c>
    </row>
    <row r="43" spans="1:3" x14ac:dyDescent="0.25">
      <c r="A43" s="43">
        <v>36</v>
      </c>
      <c r="B43" s="44">
        <v>0</v>
      </c>
      <c r="C43" s="44">
        <v>34.014000000000003</v>
      </c>
    </row>
    <row r="44" spans="1:3" x14ac:dyDescent="0.25">
      <c r="A44" s="43">
        <v>37</v>
      </c>
      <c r="B44" s="44">
        <v>0</v>
      </c>
      <c r="C44" s="44">
        <v>33.567999999999998</v>
      </c>
    </row>
    <row r="45" spans="1:3" x14ac:dyDescent="0.25">
      <c r="A45" s="43">
        <v>38</v>
      </c>
      <c r="B45" s="44">
        <v>0</v>
      </c>
      <c r="C45" s="44">
        <v>33.115000000000002</v>
      </c>
    </row>
    <row r="46" spans="1:3" x14ac:dyDescent="0.25">
      <c r="A46" s="43">
        <v>39</v>
      </c>
      <c r="B46" s="44">
        <v>0</v>
      </c>
      <c r="C46" s="44">
        <v>32.654000000000003</v>
      </c>
    </row>
    <row r="47" spans="1:3" x14ac:dyDescent="0.25">
      <c r="A47" s="43">
        <v>40</v>
      </c>
      <c r="B47" s="44">
        <v>0</v>
      </c>
      <c r="C47" s="44">
        <v>32.186999999999998</v>
      </c>
    </row>
    <row r="48" spans="1:3" x14ac:dyDescent="0.25">
      <c r="A48" s="43">
        <v>41</v>
      </c>
      <c r="B48" s="44">
        <v>0</v>
      </c>
      <c r="C48" s="44">
        <v>31.713000000000001</v>
      </c>
    </row>
    <row r="49" spans="1:3" x14ac:dyDescent="0.25">
      <c r="A49" s="43">
        <v>42</v>
      </c>
      <c r="B49" s="44">
        <v>0</v>
      </c>
      <c r="C49" s="44">
        <v>31.231000000000002</v>
      </c>
    </row>
    <row r="50" spans="1:3" x14ac:dyDescent="0.25">
      <c r="A50" s="43">
        <v>43</v>
      </c>
      <c r="B50" s="44">
        <v>0</v>
      </c>
      <c r="C50" s="44">
        <v>30.742999999999999</v>
      </c>
    </row>
    <row r="51" spans="1:3" x14ac:dyDescent="0.25">
      <c r="A51" s="43">
        <v>44</v>
      </c>
      <c r="B51" s="44">
        <v>0</v>
      </c>
      <c r="C51" s="44">
        <v>30.248000000000001</v>
      </c>
    </row>
    <row r="52" spans="1:3" x14ac:dyDescent="0.25">
      <c r="A52" s="43">
        <v>45</v>
      </c>
      <c r="B52" s="44">
        <v>0</v>
      </c>
      <c r="C52" s="44">
        <v>29.745000000000001</v>
      </c>
    </row>
    <row r="53" spans="1:3" x14ac:dyDescent="0.25">
      <c r="A53" s="43">
        <v>46</v>
      </c>
      <c r="B53" s="44">
        <v>0</v>
      </c>
      <c r="C53" s="44">
        <v>29.234999999999999</v>
      </c>
    </row>
    <row r="54" spans="1:3" x14ac:dyDescent="0.25">
      <c r="A54" s="43">
        <v>47</v>
      </c>
      <c r="B54" s="44">
        <v>0</v>
      </c>
      <c r="C54" s="44">
        <v>28.716999999999999</v>
      </c>
    </row>
    <row r="55" spans="1:3" x14ac:dyDescent="0.25">
      <c r="A55" s="43">
        <v>48</v>
      </c>
      <c r="B55" s="44">
        <v>0</v>
      </c>
      <c r="C55" s="44">
        <v>28.192</v>
      </c>
    </row>
    <row r="56" spans="1:3" x14ac:dyDescent="0.25">
      <c r="A56" s="43">
        <v>49</v>
      </c>
      <c r="B56" s="44">
        <v>0</v>
      </c>
      <c r="C56" s="44">
        <v>27.66</v>
      </c>
    </row>
    <row r="57" spans="1:3" x14ac:dyDescent="0.25">
      <c r="A57" s="43">
        <v>50</v>
      </c>
      <c r="B57" s="44">
        <v>0</v>
      </c>
      <c r="C57" s="44">
        <v>27.12</v>
      </c>
    </row>
    <row r="58" spans="1:3" x14ac:dyDescent="0.25">
      <c r="A58" s="43">
        <v>51</v>
      </c>
      <c r="B58" s="44">
        <v>0</v>
      </c>
      <c r="C58" s="44">
        <v>26.571999999999999</v>
      </c>
    </row>
    <row r="59" spans="1:3" x14ac:dyDescent="0.25">
      <c r="A59" s="43">
        <v>52</v>
      </c>
      <c r="B59" s="44">
        <v>0</v>
      </c>
      <c r="C59" s="44">
        <v>26.016999999999999</v>
      </c>
    </row>
    <row r="60" spans="1:3" x14ac:dyDescent="0.25">
      <c r="A60" s="43">
        <v>53</v>
      </c>
      <c r="B60" s="44">
        <v>0</v>
      </c>
      <c r="C60" s="44">
        <v>25.452999999999999</v>
      </c>
    </row>
    <row r="61" spans="1:3" x14ac:dyDescent="0.25">
      <c r="A61" s="43">
        <v>54</v>
      </c>
      <c r="B61" s="44">
        <v>0</v>
      </c>
      <c r="C61" s="44">
        <v>24.882000000000001</v>
      </c>
    </row>
    <row r="62" spans="1:3" x14ac:dyDescent="0.25">
      <c r="A62" s="43">
        <v>55</v>
      </c>
      <c r="B62" s="44">
        <v>25.219000000000001</v>
      </c>
      <c r="C62" s="44">
        <v>24.303999999999998</v>
      </c>
    </row>
    <row r="63" spans="1:3" x14ac:dyDescent="0.25">
      <c r="A63" s="43">
        <v>56</v>
      </c>
      <c r="B63" s="44">
        <v>24.635999999999999</v>
      </c>
      <c r="C63" s="44">
        <v>23.718</v>
      </c>
    </row>
    <row r="64" spans="1:3" x14ac:dyDescent="0.25">
      <c r="A64" s="43">
        <v>57</v>
      </c>
      <c r="B64" s="44">
        <v>24.045999999999999</v>
      </c>
      <c r="C64" s="44">
        <v>23.126000000000001</v>
      </c>
    </row>
    <row r="65" spans="1:3" x14ac:dyDescent="0.25">
      <c r="A65" s="43">
        <v>58</v>
      </c>
      <c r="B65" s="44">
        <v>23.449000000000002</v>
      </c>
      <c r="C65" s="44">
        <v>22.526</v>
      </c>
    </row>
    <row r="66" spans="1:3" x14ac:dyDescent="0.25">
      <c r="A66" s="43">
        <v>59</v>
      </c>
      <c r="B66" s="44">
        <v>22.846</v>
      </c>
      <c r="C66" s="44">
        <v>21.92</v>
      </c>
    </row>
    <row r="67" spans="1:3" x14ac:dyDescent="0.25">
      <c r="A67" s="43">
        <v>60</v>
      </c>
      <c r="B67" s="44">
        <v>22.236999999999998</v>
      </c>
      <c r="C67" s="44">
        <v>21.309000000000001</v>
      </c>
    </row>
    <row r="68" spans="1:3" x14ac:dyDescent="0.25">
      <c r="A68" s="43">
        <v>61</v>
      </c>
      <c r="B68" s="44">
        <v>21.623000000000001</v>
      </c>
      <c r="C68" s="44">
        <v>20.690999999999999</v>
      </c>
    </row>
    <row r="69" spans="1:3" x14ac:dyDescent="0.25">
      <c r="A69" s="43">
        <v>62</v>
      </c>
      <c r="B69" s="44">
        <v>21.003</v>
      </c>
      <c r="C69" s="44">
        <v>20.07</v>
      </c>
    </row>
    <row r="70" spans="1:3" x14ac:dyDescent="0.25">
      <c r="A70" s="43">
        <v>63</v>
      </c>
      <c r="B70" s="44">
        <v>20.378</v>
      </c>
      <c r="C70" s="44">
        <v>19.443999999999999</v>
      </c>
    </row>
    <row r="71" spans="1:3" x14ac:dyDescent="0.25">
      <c r="A71" s="43">
        <v>64</v>
      </c>
      <c r="B71" s="44">
        <v>19.748000000000001</v>
      </c>
      <c r="C71" s="44">
        <v>18.814</v>
      </c>
    </row>
    <row r="72" spans="1:3" x14ac:dyDescent="0.25">
      <c r="A72" s="43">
        <v>65</v>
      </c>
      <c r="B72" s="44">
        <v>19.113</v>
      </c>
      <c r="C72" s="44">
        <v>18.181999999999999</v>
      </c>
    </row>
    <row r="73" spans="1:3" x14ac:dyDescent="0.25">
      <c r="A73" s="43">
        <v>66</v>
      </c>
      <c r="B73" s="44">
        <v>18.475999999999999</v>
      </c>
      <c r="C73" s="44">
        <v>17.547000000000001</v>
      </c>
    </row>
    <row r="74" spans="1:3" x14ac:dyDescent="0.25">
      <c r="A74" s="43">
        <v>67</v>
      </c>
      <c r="B74" s="44">
        <v>17.835000000000001</v>
      </c>
      <c r="C74" s="44">
        <v>16.91</v>
      </c>
    </row>
    <row r="75" spans="1:3" x14ac:dyDescent="0.25">
      <c r="A75" s="43">
        <v>68</v>
      </c>
      <c r="B75" s="44">
        <v>17.172000000000001</v>
      </c>
      <c r="C75" s="44">
        <v>16.251000000000001</v>
      </c>
    </row>
    <row r="76" spans="1:3" x14ac:dyDescent="0.25">
      <c r="A76" s="43">
        <v>69</v>
      </c>
      <c r="B76" s="44">
        <v>16.47</v>
      </c>
      <c r="C76" s="44">
        <v>15.571</v>
      </c>
    </row>
    <row r="77" spans="1:3" x14ac:dyDescent="0.25">
      <c r="A77" s="43">
        <v>70</v>
      </c>
      <c r="B77" s="44">
        <v>15.768000000000001</v>
      </c>
      <c r="C77" s="44">
        <v>14.895</v>
      </c>
    </row>
    <row r="78" spans="1:3" x14ac:dyDescent="0.25">
      <c r="A78" s="43">
        <v>71</v>
      </c>
      <c r="B78" s="44">
        <v>15.09</v>
      </c>
      <c r="C78" s="44">
        <v>14.225</v>
      </c>
    </row>
    <row r="79" spans="1:3" x14ac:dyDescent="0.25">
      <c r="A79" s="43">
        <v>72</v>
      </c>
      <c r="B79" s="44">
        <v>14.420999999999999</v>
      </c>
      <c r="C79" s="44">
        <v>13.566000000000001</v>
      </c>
    </row>
    <row r="80" spans="1:3" x14ac:dyDescent="0.25">
      <c r="A80" s="43">
        <v>73</v>
      </c>
      <c r="B80" s="44">
        <v>13.759</v>
      </c>
      <c r="C80" s="44">
        <v>12.917999999999999</v>
      </c>
    </row>
    <row r="81" spans="1:3" x14ac:dyDescent="0.25">
      <c r="A81" s="43">
        <v>74</v>
      </c>
      <c r="B81" s="44">
        <v>13.068</v>
      </c>
      <c r="C81" s="44">
        <v>12.276999999999999</v>
      </c>
    </row>
    <row r="82" spans="1:3" x14ac:dyDescent="0.25">
      <c r="A82" s="43">
        <v>75</v>
      </c>
      <c r="B82" s="44">
        <v>12.379</v>
      </c>
      <c r="C82" s="44">
        <v>11.641</v>
      </c>
    </row>
    <row r="83" spans="1:3" x14ac:dyDescent="0.25">
      <c r="A83" s="43">
        <v>76</v>
      </c>
      <c r="B83" s="44">
        <v>11.73</v>
      </c>
      <c r="C83" s="44">
        <v>11.012</v>
      </c>
    </row>
    <row r="84" spans="1:3" x14ac:dyDescent="0.25">
      <c r="A84" s="43">
        <v>77</v>
      </c>
      <c r="B84" s="44">
        <v>11.087</v>
      </c>
      <c r="C84" s="44">
        <v>10.391999999999999</v>
      </c>
    </row>
    <row r="85" spans="1:3" x14ac:dyDescent="0.25">
      <c r="A85" s="43">
        <v>78</v>
      </c>
      <c r="B85" s="44">
        <v>10.452999999999999</v>
      </c>
      <c r="C85" s="44">
        <v>9.782</v>
      </c>
    </row>
    <row r="86" spans="1:3" x14ac:dyDescent="0.25">
      <c r="A86" s="43">
        <v>79</v>
      </c>
      <c r="B86" s="44">
        <v>9.7899999999999991</v>
      </c>
      <c r="C86" s="44">
        <v>9.1859999999999999</v>
      </c>
    </row>
    <row r="87" spans="1:3" x14ac:dyDescent="0.25">
      <c r="A87" s="43">
        <v>80</v>
      </c>
      <c r="B87" s="44">
        <v>9.141</v>
      </c>
      <c r="C87" s="44">
        <v>8.6050000000000004</v>
      </c>
    </row>
    <row r="88" spans="1:3" x14ac:dyDescent="0.25">
      <c r="A88" s="43">
        <v>81</v>
      </c>
      <c r="B88" s="44">
        <v>8.5489999999999995</v>
      </c>
      <c r="C88" s="44">
        <v>8.0429999999999993</v>
      </c>
    </row>
    <row r="89" spans="1:3" x14ac:dyDescent="0.25">
      <c r="A89" s="43">
        <v>82</v>
      </c>
      <c r="B89" s="44">
        <v>7.976</v>
      </c>
      <c r="C89" s="44">
        <v>7.5</v>
      </c>
    </row>
    <row r="90" spans="1:3" x14ac:dyDescent="0.25">
      <c r="A90" s="43">
        <v>83</v>
      </c>
      <c r="B90" s="44">
        <v>7.423</v>
      </c>
      <c r="C90" s="44">
        <v>6.9770000000000003</v>
      </c>
    </row>
    <row r="91" spans="1:3" x14ac:dyDescent="0.25">
      <c r="A91" s="43">
        <v>84</v>
      </c>
      <c r="B91" s="44">
        <v>6.8540000000000001</v>
      </c>
      <c r="C91" s="44">
        <v>6.4770000000000003</v>
      </c>
    </row>
    <row r="92" spans="1:3" x14ac:dyDescent="0.25">
      <c r="A92" s="43">
        <v>85</v>
      </c>
      <c r="B92" s="44">
        <v>6.31</v>
      </c>
      <c r="C92" s="44">
        <v>5.9989999999999997</v>
      </c>
    </row>
    <row r="93" spans="1:3" x14ac:dyDescent="0.25">
      <c r="A93" s="43">
        <v>86</v>
      </c>
      <c r="B93" s="44">
        <v>5.8289999999999997</v>
      </c>
      <c r="C93" s="44">
        <v>5.5460000000000003</v>
      </c>
    </row>
    <row r="94" spans="1:3" x14ac:dyDescent="0.25">
      <c r="A94" s="43">
        <v>87</v>
      </c>
      <c r="B94" s="44">
        <v>5.375</v>
      </c>
      <c r="C94" s="44">
        <v>5.117</v>
      </c>
    </row>
    <row r="95" spans="1:3" x14ac:dyDescent="0.25">
      <c r="A95" s="43">
        <v>88</v>
      </c>
      <c r="B95" s="44">
        <v>4.9509999999999996</v>
      </c>
      <c r="C95" s="44">
        <v>4.7160000000000002</v>
      </c>
    </row>
    <row r="96" spans="1:3" x14ac:dyDescent="0.25">
      <c r="A96" s="43">
        <v>89</v>
      </c>
      <c r="B96" s="44">
        <v>4.524</v>
      </c>
      <c r="C96" s="44">
        <v>4.3410000000000002</v>
      </c>
    </row>
    <row r="97" spans="1:3" x14ac:dyDescent="0.25">
      <c r="A97" s="43">
        <v>90</v>
      </c>
      <c r="B97" s="44">
        <v>4.1280000000000001</v>
      </c>
      <c r="C97" s="44">
        <v>3.9929999999999999</v>
      </c>
    </row>
    <row r="98" spans="1:3" x14ac:dyDescent="0.25">
      <c r="A98" s="43">
        <v>91</v>
      </c>
      <c r="B98" s="44">
        <v>3.7919999999999998</v>
      </c>
      <c r="C98" s="44">
        <v>3.673</v>
      </c>
    </row>
    <row r="99" spans="1:3" x14ac:dyDescent="0.25">
      <c r="A99" s="43">
        <v>92</v>
      </c>
      <c r="B99" s="44">
        <v>3.4860000000000002</v>
      </c>
      <c r="C99" s="44">
        <v>3.3809999999999998</v>
      </c>
    </row>
    <row r="100" spans="1:3" x14ac:dyDescent="0.25">
      <c r="A100" s="43">
        <v>93</v>
      </c>
      <c r="B100" s="44">
        <v>3.2069999999999999</v>
      </c>
      <c r="C100" s="44">
        <v>3.117</v>
      </c>
    </row>
    <row r="101" spans="1:3" x14ac:dyDescent="0.25">
      <c r="A101" s="43">
        <v>94</v>
      </c>
      <c r="B101" s="44">
        <v>2.9550000000000001</v>
      </c>
      <c r="C101" s="44">
        <v>2.8780000000000001</v>
      </c>
    </row>
    <row r="102" spans="1:3" x14ac:dyDescent="0.25">
      <c r="A102" s="43">
        <v>95</v>
      </c>
      <c r="B102" s="44">
        <v>2.7269999999999999</v>
      </c>
      <c r="C102" s="44">
        <v>2.6640000000000001</v>
      </c>
    </row>
    <row r="103" spans="1:3" x14ac:dyDescent="0.25">
      <c r="A103" s="43">
        <v>96</v>
      </c>
      <c r="B103" s="44">
        <v>2.524</v>
      </c>
      <c r="C103" s="44">
        <v>2.4740000000000002</v>
      </c>
    </row>
    <row r="104" spans="1:3" x14ac:dyDescent="0.25">
      <c r="A104" s="43">
        <v>97</v>
      </c>
      <c r="B104" s="44">
        <v>2.3439999999999999</v>
      </c>
      <c r="C104" s="44">
        <v>2.306</v>
      </c>
    </row>
    <row r="105" spans="1:3" x14ac:dyDescent="0.25">
      <c r="A105" s="43">
        <v>98</v>
      </c>
      <c r="B105" s="44">
        <v>2.1869999999999998</v>
      </c>
      <c r="C105" s="44">
        <v>2.1589999999999998</v>
      </c>
    </row>
    <row r="106" spans="1:3" x14ac:dyDescent="0.25">
      <c r="A106" s="43">
        <v>99</v>
      </c>
      <c r="B106" s="44">
        <v>2.0619999999999998</v>
      </c>
      <c r="C106" s="44">
        <v>2.0430000000000001</v>
      </c>
    </row>
    <row r="107" spans="1:3" x14ac:dyDescent="0.25">
      <c r="A107" s="43">
        <v>100</v>
      </c>
      <c r="B107" s="44">
        <v>1.9710000000000001</v>
      </c>
      <c r="C107" s="44">
        <v>1.9570000000000001</v>
      </c>
    </row>
  </sheetData>
  <sheetProtection algorithmName="SHA-512" hashValue="Dr+mDiKOVWQmVa94RJB7r6oSgI22l9O0SY5qKn8tyft+rs/4qkI4Mql7p2LpcF203dp5u9bX3osKQTwre17vsw==" saltValue="BxqjFjf6Pg5b6ZCbrlrpsg==" spinCount="100000" sheet="1" objects="1" scenarios="1"/>
  <conditionalFormatting sqref="A6:A21">
    <cfRule type="expression" dxfId="611" priority="1" stopIfTrue="1">
      <formula>MOD(ROW(),2)=0</formula>
    </cfRule>
    <cfRule type="expression" dxfId="610" priority="2" stopIfTrue="1">
      <formula>MOD(ROW(),2)&lt;&gt;0</formula>
    </cfRule>
  </conditionalFormatting>
  <conditionalFormatting sqref="B6:C21">
    <cfRule type="expression" dxfId="609" priority="3" stopIfTrue="1">
      <formula>MOD(ROW(),2)=0</formula>
    </cfRule>
    <cfRule type="expression" dxfId="608" priority="4" stopIfTrue="1">
      <formula>MOD(ROW(),2)&lt;&gt;0</formula>
    </cfRule>
  </conditionalFormatting>
  <conditionalFormatting sqref="A26:A107">
    <cfRule type="expression" dxfId="607" priority="5" stopIfTrue="1">
      <formula>MOD(ROW(),2)=0</formula>
    </cfRule>
    <cfRule type="expression" dxfId="606" priority="6" stopIfTrue="1">
      <formula>MOD(ROW(),2)&lt;&gt;0</formula>
    </cfRule>
  </conditionalFormatting>
  <conditionalFormatting sqref="B26:C107">
    <cfRule type="expression" dxfId="605" priority="7" stopIfTrue="1">
      <formula>MOD(ROW(),2)=0</formula>
    </cfRule>
    <cfRule type="expression" dxfId="604" priority="8" stopIfTrue="1">
      <formula>MOD(ROW(),2)&lt;&gt;0</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B558D-F638-4B85-9D7A-442A0F9DDD71}">
  <sheetPr codeName="Sheet8"/>
  <dimension ref="A1:B78"/>
  <sheetViews>
    <sheetView showGridLines="0" workbookViewId="0">
      <selection activeCell="A6" sqref="A6"/>
    </sheetView>
  </sheetViews>
  <sheetFormatPr defaultRowHeight="12.5" x14ac:dyDescent="0.25"/>
  <cols>
    <col min="1" max="1" width="31.7265625" customWidth="1"/>
    <col min="2" max="2" width="40.7265625" customWidth="1"/>
  </cols>
  <sheetData>
    <row r="1" spans="1:2" s="1" customFormat="1" ht="20" x14ac:dyDescent="0.4">
      <c r="A1" s="2" t="s">
        <v>0</v>
      </c>
    </row>
    <row r="2" spans="1:2" s="1" customFormat="1" ht="15.5" x14ac:dyDescent="0.35">
      <c r="A2" s="30" t="s">
        <v>1</v>
      </c>
      <c r="B2" s="3" t="str">
        <f>wb_title</f>
        <v>NHS_S - Consolidated Factor Spreadsheet</v>
      </c>
    </row>
    <row r="3" spans="1:2" s="1" customFormat="1" ht="15.5" x14ac:dyDescent="0.35">
      <c r="A3" s="30" t="s">
        <v>2</v>
      </c>
      <c r="B3" s="3" t="str">
        <f>TABLE_FACTOR_TYPE_1 &amp; " - x-" &amp; TABLE_SERIES_NUMBER_1</f>
        <v>Club - CARE Benefit Adjustment Factors  - x-101</v>
      </c>
    </row>
    <row r="6" spans="1:2" x14ac:dyDescent="0.25">
      <c r="A6" s="40" t="s">
        <v>535</v>
      </c>
      <c r="B6" s="46" t="s">
        <v>536</v>
      </c>
    </row>
    <row r="7" spans="1:2" x14ac:dyDescent="0.25">
      <c r="A7" s="40" t="s">
        <v>537</v>
      </c>
      <c r="B7" s="46" t="s">
        <v>31</v>
      </c>
    </row>
    <row r="8" spans="1:2" x14ac:dyDescent="0.25">
      <c r="A8" s="40" t="s">
        <v>141</v>
      </c>
      <c r="B8" s="46">
        <v>2015</v>
      </c>
    </row>
    <row r="9" spans="1:2" ht="25" x14ac:dyDescent="0.25">
      <c r="A9" s="40" t="s">
        <v>142</v>
      </c>
      <c r="B9" s="46" t="s">
        <v>154</v>
      </c>
    </row>
    <row r="10" spans="1:2" ht="25" x14ac:dyDescent="0.25">
      <c r="A10" s="40" t="s">
        <v>6</v>
      </c>
      <c r="B10" s="46" t="s">
        <v>155</v>
      </c>
    </row>
    <row r="11" spans="1:2" x14ac:dyDescent="0.25">
      <c r="A11" s="40" t="s">
        <v>143</v>
      </c>
      <c r="B11" s="46" t="s">
        <v>156</v>
      </c>
    </row>
    <row r="12" spans="1:2" ht="25" x14ac:dyDescent="0.25">
      <c r="A12" s="40" t="s">
        <v>144</v>
      </c>
      <c r="B12" s="46" t="s">
        <v>157</v>
      </c>
    </row>
    <row r="13" spans="1:2" x14ac:dyDescent="0.25">
      <c r="A13" s="40" t="s">
        <v>538</v>
      </c>
      <c r="B13" s="46">
        <v>0</v>
      </c>
    </row>
    <row r="14" spans="1:2" x14ac:dyDescent="0.25">
      <c r="A14" s="40" t="s">
        <v>146</v>
      </c>
      <c r="B14" s="46">
        <v>101</v>
      </c>
    </row>
    <row r="15" spans="1:2" x14ac:dyDescent="0.25">
      <c r="A15" s="40" t="s">
        <v>539</v>
      </c>
      <c r="B15" s="46" t="s">
        <v>158</v>
      </c>
    </row>
    <row r="16" spans="1:2" x14ac:dyDescent="0.25">
      <c r="A16" s="40" t="s">
        <v>148</v>
      </c>
      <c r="B16" s="46" t="s">
        <v>159</v>
      </c>
    </row>
    <row r="17" spans="1:2" x14ac:dyDescent="0.25">
      <c r="A17" s="41" t="s">
        <v>540</v>
      </c>
      <c r="B17" s="46"/>
    </row>
    <row r="18" spans="1:2" x14ac:dyDescent="0.25">
      <c r="A18" s="40" t="s">
        <v>150</v>
      </c>
      <c r="B18" s="48">
        <v>45202</v>
      </c>
    </row>
    <row r="19" spans="1:2" x14ac:dyDescent="0.25">
      <c r="A19" s="40" t="s">
        <v>151</v>
      </c>
      <c r="B19" s="48">
        <v>45200</v>
      </c>
    </row>
    <row r="20" spans="1:2" x14ac:dyDescent="0.25">
      <c r="A20" s="40" t="s">
        <v>152</v>
      </c>
      <c r="B20" s="46" t="s">
        <v>160</v>
      </c>
    </row>
    <row r="21" spans="1:2" x14ac:dyDescent="0.25">
      <c r="A21" s="40" t="s">
        <v>541</v>
      </c>
      <c r="B21" s="46" t="s">
        <v>76</v>
      </c>
    </row>
    <row r="23" spans="1:2" x14ac:dyDescent="0.25">
      <c r="A23" s="23" t="str">
        <f>HYPERLINK("#'Factor List'!A1", "Back to Factor List")</f>
        <v>Back to Factor List</v>
      </c>
      <c r="B23" s="23" t="str">
        <f>HYPERLINK("#'Assumptions'!A1", "Assumptions")</f>
        <v>Assumptions</v>
      </c>
    </row>
    <row r="26" spans="1:2" s="55" customFormat="1" ht="13" x14ac:dyDescent="0.25">
      <c r="A26" s="54" t="s">
        <v>216</v>
      </c>
      <c r="B26" s="54" t="s">
        <v>542</v>
      </c>
    </row>
    <row r="27" spans="1:2" x14ac:dyDescent="0.25">
      <c r="A27" s="43">
        <v>16</v>
      </c>
      <c r="B27" s="44">
        <v>1.006</v>
      </c>
    </row>
    <row r="28" spans="1:2" x14ac:dyDescent="0.25">
      <c r="A28" s="43">
        <v>17</v>
      </c>
      <c r="B28" s="44">
        <v>1.006</v>
      </c>
    </row>
    <row r="29" spans="1:2" x14ac:dyDescent="0.25">
      <c r="A29" s="43">
        <v>18</v>
      </c>
      <c r="B29" s="44">
        <v>1.006</v>
      </c>
    </row>
    <row r="30" spans="1:2" x14ac:dyDescent="0.25">
      <c r="A30" s="43">
        <v>19</v>
      </c>
      <c r="B30" s="44">
        <v>1.006</v>
      </c>
    </row>
    <row r="31" spans="1:2" x14ac:dyDescent="0.25">
      <c r="A31" s="43">
        <v>20</v>
      </c>
      <c r="B31" s="44">
        <v>1.006</v>
      </c>
    </row>
    <row r="32" spans="1:2" x14ac:dyDescent="0.25">
      <c r="A32" s="43">
        <v>21</v>
      </c>
      <c r="B32" s="44">
        <v>1.006</v>
      </c>
    </row>
    <row r="33" spans="1:2" x14ac:dyDescent="0.25">
      <c r="A33" s="43">
        <v>22</v>
      </c>
      <c r="B33" s="44">
        <v>1.006</v>
      </c>
    </row>
    <row r="34" spans="1:2" x14ac:dyDescent="0.25">
      <c r="A34" s="43">
        <v>23</v>
      </c>
      <c r="B34" s="44">
        <v>1.006</v>
      </c>
    </row>
    <row r="35" spans="1:2" x14ac:dyDescent="0.25">
      <c r="A35" s="43">
        <v>24</v>
      </c>
      <c r="B35" s="44">
        <v>1.006</v>
      </c>
    </row>
    <row r="36" spans="1:2" x14ac:dyDescent="0.25">
      <c r="A36" s="43">
        <v>25</v>
      </c>
      <c r="B36" s="44">
        <v>1.006</v>
      </c>
    </row>
    <row r="37" spans="1:2" x14ac:dyDescent="0.25">
      <c r="A37" s="43">
        <v>26</v>
      </c>
      <c r="B37" s="44">
        <v>1.006</v>
      </c>
    </row>
    <row r="38" spans="1:2" x14ac:dyDescent="0.25">
      <c r="A38" s="43">
        <v>27</v>
      </c>
      <c r="B38" s="44">
        <v>1.006</v>
      </c>
    </row>
    <row r="39" spans="1:2" x14ac:dyDescent="0.25">
      <c r="A39" s="43">
        <v>28</v>
      </c>
      <c r="B39" s="44">
        <v>1.006</v>
      </c>
    </row>
    <row r="40" spans="1:2" x14ac:dyDescent="0.25">
      <c r="A40" s="43">
        <v>29</v>
      </c>
      <c r="B40" s="44">
        <v>1.006</v>
      </c>
    </row>
    <row r="41" spans="1:2" x14ac:dyDescent="0.25">
      <c r="A41" s="43">
        <v>30</v>
      </c>
      <c r="B41" s="44">
        <v>1.006</v>
      </c>
    </row>
    <row r="42" spans="1:2" x14ac:dyDescent="0.25">
      <c r="A42" s="43">
        <v>31</v>
      </c>
      <c r="B42" s="44">
        <v>1.006</v>
      </c>
    </row>
    <row r="43" spans="1:2" x14ac:dyDescent="0.25">
      <c r="A43" s="43">
        <v>32</v>
      </c>
      <c r="B43" s="44">
        <v>1.006</v>
      </c>
    </row>
    <row r="44" spans="1:2" x14ac:dyDescent="0.25">
      <c r="A44" s="43">
        <v>33</v>
      </c>
      <c r="B44" s="44">
        <v>1.006</v>
      </c>
    </row>
    <row r="45" spans="1:2" x14ac:dyDescent="0.25">
      <c r="A45" s="43">
        <v>34</v>
      </c>
      <c r="B45" s="44">
        <v>1.006</v>
      </c>
    </row>
    <row r="46" spans="1:2" x14ac:dyDescent="0.25">
      <c r="A46" s="43">
        <v>35</v>
      </c>
      <c r="B46" s="44">
        <v>1.006</v>
      </c>
    </row>
    <row r="47" spans="1:2" x14ac:dyDescent="0.25">
      <c r="A47" s="43">
        <v>36</v>
      </c>
      <c r="B47" s="44">
        <v>1.006</v>
      </c>
    </row>
    <row r="48" spans="1:2" x14ac:dyDescent="0.25">
      <c r="A48" s="43">
        <v>37</v>
      </c>
      <c r="B48" s="44">
        <v>1.006</v>
      </c>
    </row>
    <row r="49" spans="1:2" x14ac:dyDescent="0.25">
      <c r="A49" s="43">
        <v>38</v>
      </c>
      <c r="B49" s="44">
        <v>1.006</v>
      </c>
    </row>
    <row r="50" spans="1:2" x14ac:dyDescent="0.25">
      <c r="A50" s="43">
        <v>39</v>
      </c>
      <c r="B50" s="44">
        <v>1.006</v>
      </c>
    </row>
    <row r="51" spans="1:2" x14ac:dyDescent="0.25">
      <c r="A51" s="43">
        <v>40</v>
      </c>
      <c r="B51" s="44">
        <v>1.006</v>
      </c>
    </row>
    <row r="52" spans="1:2" x14ac:dyDescent="0.25">
      <c r="A52" s="43">
        <v>41</v>
      </c>
      <c r="B52" s="44">
        <v>1.006</v>
      </c>
    </row>
    <row r="53" spans="1:2" x14ac:dyDescent="0.25">
      <c r="A53" s="43">
        <v>42</v>
      </c>
      <c r="B53" s="44">
        <v>1.006</v>
      </c>
    </row>
    <row r="54" spans="1:2" x14ac:dyDescent="0.25">
      <c r="A54" s="43">
        <v>43</v>
      </c>
      <c r="B54" s="44">
        <v>1.006</v>
      </c>
    </row>
    <row r="55" spans="1:2" x14ac:dyDescent="0.25">
      <c r="A55" s="43">
        <v>44</v>
      </c>
      <c r="B55" s="44">
        <v>1.006</v>
      </c>
    </row>
    <row r="56" spans="1:2" x14ac:dyDescent="0.25">
      <c r="A56" s="43">
        <v>45</v>
      </c>
      <c r="B56" s="44">
        <v>1.006</v>
      </c>
    </row>
    <row r="57" spans="1:2" x14ac:dyDescent="0.25">
      <c r="A57" s="43">
        <v>46</v>
      </c>
      <c r="B57" s="44">
        <v>1.006</v>
      </c>
    </row>
    <row r="58" spans="1:2" x14ac:dyDescent="0.25">
      <c r="A58" s="43">
        <v>47</v>
      </c>
      <c r="B58" s="44">
        <v>1.006</v>
      </c>
    </row>
    <row r="59" spans="1:2" x14ac:dyDescent="0.25">
      <c r="A59" s="43">
        <v>48</v>
      </c>
      <c r="B59" s="44">
        <v>1.006</v>
      </c>
    </row>
    <row r="60" spans="1:2" x14ac:dyDescent="0.25">
      <c r="A60" s="43">
        <v>49</v>
      </c>
      <c r="B60" s="44">
        <v>1.006</v>
      </c>
    </row>
    <row r="61" spans="1:2" x14ac:dyDescent="0.25">
      <c r="A61" s="43">
        <v>50</v>
      </c>
      <c r="B61" s="44">
        <v>1.006</v>
      </c>
    </row>
    <row r="62" spans="1:2" x14ac:dyDescent="0.25">
      <c r="A62" s="43">
        <v>51</v>
      </c>
      <c r="B62" s="44">
        <v>1.006</v>
      </c>
    </row>
    <row r="63" spans="1:2" x14ac:dyDescent="0.25">
      <c r="A63" s="43">
        <v>52</v>
      </c>
      <c r="B63" s="44">
        <v>1.006</v>
      </c>
    </row>
    <row r="64" spans="1:2" x14ac:dyDescent="0.25">
      <c r="A64" s="43">
        <v>53</v>
      </c>
      <c r="B64" s="44">
        <v>1.0049999999999999</v>
      </c>
    </row>
    <row r="65" spans="1:2" x14ac:dyDescent="0.25">
      <c r="A65" s="43">
        <v>54</v>
      </c>
      <c r="B65" s="44">
        <v>1.0049999999999999</v>
      </c>
    </row>
    <row r="66" spans="1:2" x14ac:dyDescent="0.25">
      <c r="A66" s="43">
        <v>55</v>
      </c>
      <c r="B66" s="44">
        <v>1.0049999999999999</v>
      </c>
    </row>
    <row r="67" spans="1:2" x14ac:dyDescent="0.25">
      <c r="A67" s="43">
        <v>56</v>
      </c>
      <c r="B67" s="44">
        <v>1.0049999999999999</v>
      </c>
    </row>
    <row r="68" spans="1:2" x14ac:dyDescent="0.25">
      <c r="A68" s="43">
        <v>57</v>
      </c>
      <c r="B68" s="44">
        <v>1.0049999999999999</v>
      </c>
    </row>
    <row r="69" spans="1:2" x14ac:dyDescent="0.25">
      <c r="A69" s="43">
        <v>58</v>
      </c>
      <c r="B69" s="44">
        <v>1.0049999999999999</v>
      </c>
    </row>
    <row r="70" spans="1:2" x14ac:dyDescent="0.25">
      <c r="A70" s="43">
        <v>59</v>
      </c>
      <c r="B70" s="44">
        <v>1.0049999999999999</v>
      </c>
    </row>
    <row r="71" spans="1:2" x14ac:dyDescent="0.25">
      <c r="A71" s="43">
        <v>60</v>
      </c>
      <c r="B71" s="44">
        <v>1.0049999999999999</v>
      </c>
    </row>
    <row r="72" spans="1:2" x14ac:dyDescent="0.25">
      <c r="A72" s="43">
        <v>61</v>
      </c>
      <c r="B72" s="44">
        <v>1.0049999999999999</v>
      </c>
    </row>
    <row r="73" spans="1:2" x14ac:dyDescent="0.25">
      <c r="A73" s="43">
        <v>62</v>
      </c>
      <c r="B73" s="44">
        <v>1.0049999999999999</v>
      </c>
    </row>
    <row r="74" spans="1:2" x14ac:dyDescent="0.25">
      <c r="A74" s="43">
        <v>63</v>
      </c>
      <c r="B74" s="44">
        <v>1.0049999999999999</v>
      </c>
    </row>
    <row r="75" spans="1:2" x14ac:dyDescent="0.25">
      <c r="A75" s="43">
        <v>64</v>
      </c>
      <c r="B75" s="44">
        <v>1.0049999999999999</v>
      </c>
    </row>
    <row r="76" spans="1:2" x14ac:dyDescent="0.25">
      <c r="A76" s="43">
        <v>65</v>
      </c>
      <c r="B76" s="44">
        <v>1.004</v>
      </c>
    </row>
    <row r="77" spans="1:2" x14ac:dyDescent="0.25">
      <c r="A77" s="43">
        <v>66</v>
      </c>
      <c r="B77" s="44">
        <v>1.004</v>
      </c>
    </row>
    <row r="78" spans="1:2" x14ac:dyDescent="0.25">
      <c r="A78" s="43">
        <v>67</v>
      </c>
      <c r="B78" s="44">
        <v>1.004</v>
      </c>
    </row>
  </sheetData>
  <sheetProtection algorithmName="SHA-512" hashValue="MtlEtMLUEWrzaxkDeyQuqMWtbYSff7X/12+MoPHbrz60OqNgukLs8diDf6DUsSswVgl0+o37oOZfQQ7oDglK6g==" saltValue="YoX+Jdfo0SSNKbmCPXJseg==" spinCount="100000" sheet="1" objects="1" scenarios="1"/>
  <conditionalFormatting sqref="A6:A21">
    <cfRule type="expression" dxfId="1241" priority="1" stopIfTrue="1">
      <formula>MOD(ROW(),2)=0</formula>
    </cfRule>
    <cfRule type="expression" dxfId="1240" priority="2" stopIfTrue="1">
      <formula>MOD(ROW(),2)&lt;&gt;0</formula>
    </cfRule>
  </conditionalFormatting>
  <conditionalFormatting sqref="B6:B21">
    <cfRule type="expression" dxfId="1239" priority="3" stopIfTrue="1">
      <formula>MOD(ROW(),2)=0</formula>
    </cfRule>
    <cfRule type="expression" dxfId="1238" priority="4" stopIfTrue="1">
      <formula>MOD(ROW(),2)&lt;&gt;0</formula>
    </cfRule>
  </conditionalFormatting>
  <conditionalFormatting sqref="A26:A78">
    <cfRule type="expression" dxfId="1237" priority="5" stopIfTrue="1">
      <formula>MOD(ROW(),2)=0</formula>
    </cfRule>
    <cfRule type="expression" dxfId="1236" priority="6" stopIfTrue="1">
      <formula>MOD(ROW(),2)&lt;&gt;0</formula>
    </cfRule>
  </conditionalFormatting>
  <conditionalFormatting sqref="B26:B78">
    <cfRule type="expression" dxfId="1235" priority="7" stopIfTrue="1">
      <formula>MOD(ROW(),2)=0</formula>
    </cfRule>
    <cfRule type="expression" dxfId="1234" priority="8" stopIfTrue="1">
      <formula>MOD(ROW(),2)&lt;&gt;0</formula>
    </cfRule>
  </conditionalFormatting>
  <pageMargins left="0.7" right="0.7" top="0.75" bottom="0.75" header="0.3" footer="0.3"/>
  <tableParts count="1">
    <tablePart r:id="rId1"/>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248CA-7B55-4663-A7C4-3AFDBF4F29D5}">
  <sheetPr codeName="Sheet62"/>
  <dimension ref="A1:B52"/>
  <sheetViews>
    <sheetView showGridLines="0" workbookViewId="0">
      <selection activeCell="A6" sqref="A6"/>
    </sheetView>
  </sheetViews>
  <sheetFormatPr defaultRowHeight="12.5" x14ac:dyDescent="0.25"/>
  <cols>
    <col min="1" max="1" width="31.54296875" customWidth="1"/>
    <col min="2" max="2" width="40.7265625" customWidth="1"/>
  </cols>
  <sheetData>
    <row r="1" spans="1:2" s="1" customFormat="1" ht="20" x14ac:dyDescent="0.4">
      <c r="A1" s="2" t="s">
        <v>0</v>
      </c>
    </row>
    <row r="2" spans="1:2" s="1" customFormat="1" ht="15.5" x14ac:dyDescent="0.35">
      <c r="A2" s="30" t="s">
        <v>1</v>
      </c>
      <c r="B2" s="3" t="str">
        <f>wb_title</f>
        <v>NHS_S - Consolidated Factor Spreadsheet</v>
      </c>
    </row>
    <row r="3" spans="1:2" s="1" customFormat="1" ht="15.5" x14ac:dyDescent="0.35">
      <c r="A3" s="30" t="s">
        <v>2</v>
      </c>
      <c r="B3" s="3" t="str">
        <f>TABLE_FACTOR_TYPE_1 &amp; " - x-" &amp; TABLE_SERIES_NUMBER_1</f>
        <v>Inverse Comm - x-504</v>
      </c>
    </row>
    <row r="6" spans="1:2" x14ac:dyDescent="0.25">
      <c r="A6" s="40" t="s">
        <v>535</v>
      </c>
      <c r="B6" s="46" t="s">
        <v>536</v>
      </c>
    </row>
    <row r="7" spans="1:2" x14ac:dyDescent="0.25">
      <c r="A7" s="40" t="s">
        <v>537</v>
      </c>
      <c r="B7" s="46" t="s">
        <v>31</v>
      </c>
    </row>
    <row r="8" spans="1:2" x14ac:dyDescent="0.25">
      <c r="A8" s="40" t="s">
        <v>141</v>
      </c>
      <c r="B8" s="46" t="s">
        <v>185</v>
      </c>
    </row>
    <row r="9" spans="1:2" x14ac:dyDescent="0.25">
      <c r="A9" s="40" t="s">
        <v>142</v>
      </c>
      <c r="B9" s="46" t="s">
        <v>354</v>
      </c>
    </row>
    <row r="10" spans="1:2" x14ac:dyDescent="0.25">
      <c r="A10" s="40" t="s">
        <v>6</v>
      </c>
      <c r="B10" s="46" t="s">
        <v>355</v>
      </c>
    </row>
    <row r="11" spans="1:2" x14ac:dyDescent="0.25">
      <c r="A11" s="40" t="s">
        <v>143</v>
      </c>
      <c r="B11" s="46" t="s">
        <v>201</v>
      </c>
    </row>
    <row r="12" spans="1:2" x14ac:dyDescent="0.25">
      <c r="A12" s="40" t="s">
        <v>144</v>
      </c>
      <c r="B12" s="46" t="s">
        <v>263</v>
      </c>
    </row>
    <row r="13" spans="1:2" x14ac:dyDescent="0.25">
      <c r="A13" s="40" t="s">
        <v>538</v>
      </c>
      <c r="B13" s="46">
        <v>1</v>
      </c>
    </row>
    <row r="14" spans="1:2" x14ac:dyDescent="0.25">
      <c r="A14" s="40" t="s">
        <v>146</v>
      </c>
      <c r="B14" s="46">
        <v>504</v>
      </c>
    </row>
    <row r="15" spans="1:2" x14ac:dyDescent="0.25">
      <c r="A15" s="40" t="s">
        <v>539</v>
      </c>
      <c r="B15" s="46" t="s">
        <v>356</v>
      </c>
    </row>
    <row r="16" spans="1:2" x14ac:dyDescent="0.25">
      <c r="A16" s="40" t="s">
        <v>148</v>
      </c>
      <c r="B16" s="46" t="s">
        <v>357</v>
      </c>
    </row>
    <row r="17" spans="1:2" x14ac:dyDescent="0.25">
      <c r="A17" s="41" t="s">
        <v>540</v>
      </c>
      <c r="B17" s="46"/>
    </row>
    <row r="18" spans="1:2" x14ac:dyDescent="0.25">
      <c r="A18" s="40" t="s">
        <v>150</v>
      </c>
      <c r="B18" s="48">
        <v>45138</v>
      </c>
    </row>
    <row r="19" spans="1:2" x14ac:dyDescent="0.25">
      <c r="A19" s="40" t="s">
        <v>151</v>
      </c>
      <c r="B19" s="48">
        <v>45138</v>
      </c>
    </row>
    <row r="20" spans="1:2" x14ac:dyDescent="0.25">
      <c r="A20" s="40" t="s">
        <v>152</v>
      </c>
      <c r="B20" s="46" t="s">
        <v>160</v>
      </c>
    </row>
    <row r="21" spans="1:2" x14ac:dyDescent="0.25">
      <c r="A21" s="40" t="s">
        <v>541</v>
      </c>
      <c r="B21" s="46" t="s">
        <v>76</v>
      </c>
    </row>
    <row r="23" spans="1:2" x14ac:dyDescent="0.25">
      <c r="A23" s="23" t="str">
        <f>HYPERLINK("#'Factor List'!A1", "Back to Factor List")</f>
        <v>Back to Factor List</v>
      </c>
      <c r="B23" s="23" t="str">
        <f>HYPERLINK("#'Assumptions'!A1", "Assumptions")</f>
        <v>Assumptions</v>
      </c>
    </row>
    <row r="26" spans="1:2" s="55" customFormat="1" ht="13" x14ac:dyDescent="0.25">
      <c r="A26" s="54" t="s">
        <v>263</v>
      </c>
      <c r="B26" s="54" t="s">
        <v>355</v>
      </c>
    </row>
    <row r="27" spans="1:2" x14ac:dyDescent="0.25">
      <c r="A27" s="43">
        <v>75</v>
      </c>
      <c r="B27" s="44">
        <v>11.917999999999999</v>
      </c>
    </row>
    <row r="28" spans="1:2" x14ac:dyDescent="0.25">
      <c r="A28" s="43">
        <v>76</v>
      </c>
      <c r="B28" s="44">
        <v>11.273999999999999</v>
      </c>
    </row>
    <row r="29" spans="1:2" x14ac:dyDescent="0.25">
      <c r="A29" s="43">
        <v>77</v>
      </c>
      <c r="B29" s="44">
        <v>10.638</v>
      </c>
    </row>
    <row r="30" spans="1:2" x14ac:dyDescent="0.25">
      <c r="A30" s="43">
        <v>78</v>
      </c>
      <c r="B30" s="44">
        <v>10.010999999999999</v>
      </c>
    </row>
    <row r="31" spans="1:2" x14ac:dyDescent="0.25">
      <c r="A31" s="43">
        <v>79</v>
      </c>
      <c r="B31" s="44">
        <v>9.3970000000000002</v>
      </c>
    </row>
    <row r="32" spans="1:2" x14ac:dyDescent="0.25">
      <c r="A32" s="43">
        <v>80</v>
      </c>
      <c r="B32" s="44">
        <v>8.7970000000000006</v>
      </c>
    </row>
    <row r="33" spans="1:2" x14ac:dyDescent="0.25">
      <c r="A33" s="43">
        <v>81</v>
      </c>
      <c r="B33" s="44">
        <v>8.2140000000000004</v>
      </c>
    </row>
    <row r="34" spans="1:2" x14ac:dyDescent="0.25">
      <c r="A34" s="43">
        <v>82</v>
      </c>
      <c r="B34" s="44">
        <v>7.649</v>
      </c>
    </row>
    <row r="35" spans="1:2" x14ac:dyDescent="0.25">
      <c r="A35" s="43">
        <v>83</v>
      </c>
      <c r="B35" s="44">
        <v>7.1059999999999999</v>
      </c>
    </row>
    <row r="36" spans="1:2" x14ac:dyDescent="0.25">
      <c r="A36" s="43">
        <v>84</v>
      </c>
      <c r="B36" s="44">
        <v>6.585</v>
      </c>
    </row>
    <row r="37" spans="1:2" x14ac:dyDescent="0.25">
      <c r="A37" s="43">
        <v>85</v>
      </c>
      <c r="B37" s="44">
        <v>6.0869999999999997</v>
      </c>
    </row>
    <row r="38" spans="1:2" x14ac:dyDescent="0.25">
      <c r="A38" s="43">
        <v>86</v>
      </c>
      <c r="B38" s="44">
        <v>5.6150000000000002</v>
      </c>
    </row>
    <row r="39" spans="1:2" x14ac:dyDescent="0.25">
      <c r="A39" s="43">
        <v>87</v>
      </c>
      <c r="B39" s="44">
        <v>5.1710000000000003</v>
      </c>
    </row>
    <row r="40" spans="1:2" x14ac:dyDescent="0.25">
      <c r="A40" s="43">
        <v>88</v>
      </c>
      <c r="B40" s="44">
        <v>4.7560000000000002</v>
      </c>
    </row>
    <row r="41" spans="1:2" x14ac:dyDescent="0.25">
      <c r="A41" s="43">
        <v>89</v>
      </c>
      <c r="B41" s="44">
        <v>4.37</v>
      </c>
    </row>
    <row r="42" spans="1:2" x14ac:dyDescent="0.25">
      <c r="A42" s="43">
        <v>90</v>
      </c>
      <c r="B42" s="44">
        <v>4.0119999999999996</v>
      </c>
    </row>
    <row r="43" spans="1:2" x14ac:dyDescent="0.25">
      <c r="A43" s="43">
        <v>91</v>
      </c>
      <c r="B43" s="44">
        <v>3.6829999999999998</v>
      </c>
    </row>
    <row r="44" spans="1:2" x14ac:dyDescent="0.25">
      <c r="A44" s="43">
        <v>92</v>
      </c>
      <c r="B44" s="44">
        <v>3.383</v>
      </c>
    </row>
    <row r="45" spans="1:2" x14ac:dyDescent="0.25">
      <c r="A45" s="43">
        <v>93</v>
      </c>
      <c r="B45" s="44">
        <v>3.1110000000000002</v>
      </c>
    </row>
    <row r="46" spans="1:2" x14ac:dyDescent="0.25">
      <c r="A46" s="43">
        <v>94</v>
      </c>
      <c r="B46" s="44">
        <v>2.8639999999999999</v>
      </c>
    </row>
    <row r="47" spans="1:2" x14ac:dyDescent="0.25">
      <c r="A47" s="43">
        <v>95</v>
      </c>
      <c r="B47" s="44">
        <v>2.6419999999999999</v>
      </c>
    </row>
    <row r="48" spans="1:2" x14ac:dyDescent="0.25">
      <c r="A48" s="43">
        <v>96</v>
      </c>
      <c r="B48" s="44">
        <v>2.4449999999999998</v>
      </c>
    </row>
    <row r="49" spans="1:2" x14ac:dyDescent="0.25">
      <c r="A49" s="43">
        <v>97</v>
      </c>
      <c r="B49" s="44">
        <v>2.2690000000000001</v>
      </c>
    </row>
    <row r="50" spans="1:2" x14ac:dyDescent="0.25">
      <c r="A50" s="43">
        <v>98</v>
      </c>
      <c r="B50" s="44">
        <v>2.117</v>
      </c>
    </row>
    <row r="51" spans="1:2" x14ac:dyDescent="0.25">
      <c r="A51" s="43">
        <v>99</v>
      </c>
      <c r="B51" s="44">
        <v>1.9970000000000001</v>
      </c>
    </row>
    <row r="52" spans="1:2" x14ac:dyDescent="0.25">
      <c r="A52" s="43">
        <v>100</v>
      </c>
      <c r="B52" s="44">
        <v>1.91</v>
      </c>
    </row>
  </sheetData>
  <sheetProtection algorithmName="SHA-512" hashValue="ZwXl9g+HzXCw2IGRdf6AIdPSqlBvAv6Hv0Meu+CVU1IOF4tryiny3uNCwZlkYNPsx0Pq18M0YOP9L3DlNFpyhw==" saltValue="GAK7SDJ5s9Dqlo77/St3Ig==" spinCount="100000" sheet="1" objects="1" scenarios="1"/>
  <conditionalFormatting sqref="A6:A21">
    <cfRule type="expression" dxfId="601" priority="1" stopIfTrue="1">
      <formula>MOD(ROW(),2)=0</formula>
    </cfRule>
    <cfRule type="expression" dxfId="600" priority="2" stopIfTrue="1">
      <formula>MOD(ROW(),2)&lt;&gt;0</formula>
    </cfRule>
  </conditionalFormatting>
  <conditionalFormatting sqref="B6:B21">
    <cfRule type="expression" dxfId="599" priority="3" stopIfTrue="1">
      <formula>MOD(ROW(),2)=0</formula>
    </cfRule>
    <cfRule type="expression" dxfId="598" priority="4" stopIfTrue="1">
      <formula>MOD(ROW(),2)&lt;&gt;0</formula>
    </cfRule>
  </conditionalFormatting>
  <conditionalFormatting sqref="A26:A52">
    <cfRule type="expression" dxfId="597" priority="5" stopIfTrue="1">
      <formula>MOD(ROW(),2)=0</formula>
    </cfRule>
    <cfRule type="expression" dxfId="596" priority="6" stopIfTrue="1">
      <formula>MOD(ROW(),2)&lt;&gt;0</formula>
    </cfRule>
  </conditionalFormatting>
  <conditionalFormatting sqref="B26:B52">
    <cfRule type="expression" dxfId="595" priority="7" stopIfTrue="1">
      <formula>MOD(ROW(),2)=0</formula>
    </cfRule>
    <cfRule type="expression" dxfId="594" priority="8" stopIfTrue="1">
      <formula>MOD(ROW(),2)&lt;&gt;0</formula>
    </cfRule>
  </conditionalFormatting>
  <pageMargins left="0.7" right="0.7" top="0.75" bottom="0.75" header="0.3" footer="0.3"/>
  <tableParts count="1">
    <tablePart r:id="rId1"/>
  </tablePart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7B72F-C922-44FE-B3D8-AB599B35D12B}">
  <sheetPr codeName="Sheet63"/>
  <dimension ref="A1:B27"/>
  <sheetViews>
    <sheetView showGridLines="0" workbookViewId="0">
      <selection activeCell="A6" sqref="A6"/>
    </sheetView>
  </sheetViews>
  <sheetFormatPr defaultRowHeight="12.5" x14ac:dyDescent="0.25"/>
  <cols>
    <col min="1" max="1" width="31.7265625" customWidth="1"/>
    <col min="2" max="2" width="40.7265625" customWidth="1"/>
  </cols>
  <sheetData>
    <row r="1" spans="1:2" s="1" customFormat="1" ht="20" x14ac:dyDescent="0.4">
      <c r="A1" s="2" t="s">
        <v>0</v>
      </c>
    </row>
    <row r="2" spans="1:2" s="1" customFormat="1" ht="15.5" x14ac:dyDescent="0.35">
      <c r="A2" s="30" t="s">
        <v>1</v>
      </c>
      <c r="B2" s="3" t="str">
        <f>wb_title</f>
        <v>NHS_S - Consolidated Factor Spreadsheet</v>
      </c>
    </row>
    <row r="3" spans="1:2" s="1" customFormat="1" ht="15.5" x14ac:dyDescent="0.35">
      <c r="A3" s="30" t="s">
        <v>2</v>
      </c>
      <c r="B3" s="3" t="str">
        <f>TABLE_FACTOR_TYPE_1 &amp; " - x-" &amp; TABLE_SERIES_NUMBER_1</f>
        <v>Triv Comm - x-505</v>
      </c>
    </row>
    <row r="6" spans="1:2" x14ac:dyDescent="0.25">
      <c r="A6" s="40" t="s">
        <v>535</v>
      </c>
      <c r="B6" s="46" t="s">
        <v>536</v>
      </c>
    </row>
    <row r="7" spans="1:2" x14ac:dyDescent="0.25">
      <c r="A7" s="40" t="s">
        <v>537</v>
      </c>
      <c r="B7" s="46" t="s">
        <v>31</v>
      </c>
    </row>
    <row r="8" spans="1:2" x14ac:dyDescent="0.25">
      <c r="A8" s="40" t="s">
        <v>141</v>
      </c>
      <c r="B8" s="46" t="s">
        <v>185</v>
      </c>
    </row>
    <row r="9" spans="1:2" x14ac:dyDescent="0.25">
      <c r="A9" s="40" t="s">
        <v>142</v>
      </c>
      <c r="B9" s="46" t="s">
        <v>345</v>
      </c>
    </row>
    <row r="10" spans="1:2" x14ac:dyDescent="0.25">
      <c r="A10" s="40" t="s">
        <v>6</v>
      </c>
      <c r="B10" s="46" t="s">
        <v>346</v>
      </c>
    </row>
    <row r="11" spans="1:2" x14ac:dyDescent="0.25">
      <c r="A11" s="40" t="s">
        <v>143</v>
      </c>
      <c r="B11" s="46" t="s">
        <v>201</v>
      </c>
    </row>
    <row r="12" spans="1:2" x14ac:dyDescent="0.25">
      <c r="A12" s="40" t="s">
        <v>144</v>
      </c>
      <c r="B12" s="46" t="s">
        <v>263</v>
      </c>
    </row>
    <row r="13" spans="1:2" x14ac:dyDescent="0.25">
      <c r="A13" s="40" t="s">
        <v>538</v>
      </c>
      <c r="B13" s="46">
        <v>1</v>
      </c>
    </row>
    <row r="14" spans="1:2" x14ac:dyDescent="0.25">
      <c r="A14" s="40" t="s">
        <v>146</v>
      </c>
      <c r="B14" s="46">
        <v>505</v>
      </c>
    </row>
    <row r="15" spans="1:2" x14ac:dyDescent="0.25">
      <c r="A15" s="40" t="s">
        <v>539</v>
      </c>
      <c r="B15" s="46" t="s">
        <v>358</v>
      </c>
    </row>
    <row r="16" spans="1:2" x14ac:dyDescent="0.25">
      <c r="A16" s="40" t="s">
        <v>148</v>
      </c>
      <c r="B16" s="46" t="s">
        <v>359</v>
      </c>
    </row>
    <row r="17" spans="1:2" x14ac:dyDescent="0.25">
      <c r="A17" s="41" t="s">
        <v>540</v>
      </c>
      <c r="B17" s="46"/>
    </row>
    <row r="18" spans="1:2" x14ac:dyDescent="0.25">
      <c r="A18" s="40" t="s">
        <v>150</v>
      </c>
      <c r="B18" s="48">
        <v>45138</v>
      </c>
    </row>
    <row r="19" spans="1:2" x14ac:dyDescent="0.25">
      <c r="A19" s="40" t="s">
        <v>151</v>
      </c>
      <c r="B19" s="48">
        <v>45138</v>
      </c>
    </row>
    <row r="20" spans="1:2" x14ac:dyDescent="0.25">
      <c r="A20" s="40" t="s">
        <v>152</v>
      </c>
      <c r="B20" s="46" t="s">
        <v>160</v>
      </c>
    </row>
    <row r="21" spans="1:2" x14ac:dyDescent="0.25">
      <c r="A21" s="40" t="s">
        <v>541</v>
      </c>
      <c r="B21" s="46" t="s">
        <v>76</v>
      </c>
    </row>
    <row r="23" spans="1:2" x14ac:dyDescent="0.25">
      <c r="A23" s="23" t="str">
        <f>HYPERLINK("#'Factor List'!A1", "Back to Factor List")</f>
        <v>Back to Factor List</v>
      </c>
      <c r="B23" s="23" t="str">
        <f>HYPERLINK("#'Assumptions'!A1", "Assumptions")</f>
        <v>Assumptions</v>
      </c>
    </row>
    <row r="26" spans="1:2" s="55" customFormat="1" ht="13" x14ac:dyDescent="0.25">
      <c r="A26" s="54" t="s">
        <v>579</v>
      </c>
      <c r="B26" s="57" t="s">
        <v>580</v>
      </c>
    </row>
    <row r="27" spans="1:2" x14ac:dyDescent="0.25">
      <c r="A27" s="42" t="s">
        <v>587</v>
      </c>
      <c r="B27" s="47">
        <v>2.1999999999999999E-2</v>
      </c>
    </row>
  </sheetData>
  <sheetProtection algorithmName="SHA-512" hashValue="J+8lFIcTZx2sKHGKcI4j3x7NvFhMCW+UnfvUoXBGpthf/ipFordrzrs1e18dB6+T8dYwCDZBuB2KUK8LVa+PdQ==" saltValue="wa/Qtu62k3DbbRHTcqt8hg==" spinCount="100000" sheet="1" objects="1" scenarios="1"/>
  <conditionalFormatting sqref="A6:A21">
    <cfRule type="expression" dxfId="591" priority="1" stopIfTrue="1">
      <formula>MOD(ROW(),2)=0</formula>
    </cfRule>
    <cfRule type="expression" dxfId="590" priority="2" stopIfTrue="1">
      <formula>MOD(ROW(),2)&lt;&gt;0</formula>
    </cfRule>
  </conditionalFormatting>
  <conditionalFormatting sqref="B6:B21">
    <cfRule type="expression" dxfId="589" priority="3" stopIfTrue="1">
      <formula>MOD(ROW(),2)=0</formula>
    </cfRule>
    <cfRule type="expression" dxfId="588" priority="4" stopIfTrue="1">
      <formula>MOD(ROW(),2)&lt;&gt;0</formula>
    </cfRule>
  </conditionalFormatting>
  <conditionalFormatting sqref="A26:A27">
    <cfRule type="expression" dxfId="587" priority="5" stopIfTrue="1">
      <formula>MOD(ROW(),2)=0</formula>
    </cfRule>
    <cfRule type="expression" dxfId="586" priority="6" stopIfTrue="1">
      <formula>MOD(ROW(),2)&lt;&gt;0</formula>
    </cfRule>
  </conditionalFormatting>
  <conditionalFormatting sqref="B26:B27">
    <cfRule type="expression" dxfId="585" priority="7" stopIfTrue="1">
      <formula>MOD(ROW(),2)=0</formula>
    </cfRule>
    <cfRule type="expression" dxfId="584" priority="8" stopIfTrue="1">
      <formula>MOD(ROW(),2)&lt;&gt;0</formula>
    </cfRule>
  </conditionalFormatting>
  <pageMargins left="0.7" right="0.7" top="0.75" bottom="0.75" header="0.3" footer="0.3"/>
  <tableParts count="1">
    <tablePart r:id="rId1"/>
  </tablePart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1D7DC-8573-4EE2-9FF5-7F7FED7D5746}">
  <sheetPr codeName="Sheet64"/>
  <dimension ref="A1:B26"/>
  <sheetViews>
    <sheetView showGridLines="0" workbookViewId="0">
      <selection activeCell="A6" sqref="A6"/>
    </sheetView>
  </sheetViews>
  <sheetFormatPr defaultRowHeight="12.5" x14ac:dyDescent="0.25"/>
  <cols>
    <col min="1" max="1" width="30.54296875" customWidth="1"/>
    <col min="2" max="2" width="40.7265625" customWidth="1"/>
  </cols>
  <sheetData>
    <row r="1" spans="1:2" s="1" customFormat="1" ht="20" x14ac:dyDescent="0.4">
      <c r="A1" s="2" t="s">
        <v>0</v>
      </c>
    </row>
    <row r="2" spans="1:2" s="1" customFormat="1" ht="15.5" x14ac:dyDescent="0.35">
      <c r="A2" s="30" t="s">
        <v>1</v>
      </c>
      <c r="B2" s="3" t="str">
        <f>wb_title</f>
        <v>NHS_S - Consolidated Factor Spreadsheet</v>
      </c>
    </row>
    <row r="3" spans="1:2" s="1" customFormat="1" ht="15.5" x14ac:dyDescent="0.35">
      <c r="A3" s="30" t="s">
        <v>2</v>
      </c>
      <c r="B3" s="3" t="str">
        <f>TABLE_FACTOR_TYPE_1 &amp; " - x-" &amp; TABLE_SERIES_NUMBER_1</f>
        <v>Scheme Pays LTA - x-605</v>
      </c>
    </row>
    <row r="6" spans="1:2" x14ac:dyDescent="0.25">
      <c r="A6" s="40" t="s">
        <v>535</v>
      </c>
      <c r="B6" s="46" t="s">
        <v>536</v>
      </c>
    </row>
    <row r="7" spans="1:2" x14ac:dyDescent="0.25">
      <c r="A7" s="40" t="s">
        <v>537</v>
      </c>
      <c r="B7" s="46" t="s">
        <v>31</v>
      </c>
    </row>
    <row r="8" spans="1:2" x14ac:dyDescent="0.25">
      <c r="A8" s="40" t="s">
        <v>141</v>
      </c>
      <c r="B8" s="46" t="s">
        <v>185</v>
      </c>
    </row>
    <row r="9" spans="1:2" x14ac:dyDescent="0.25">
      <c r="A9" s="40" t="s">
        <v>142</v>
      </c>
      <c r="B9" s="46" t="s">
        <v>360</v>
      </c>
    </row>
    <row r="10" spans="1:2" ht="25" x14ac:dyDescent="0.25">
      <c r="A10" s="40" t="s">
        <v>6</v>
      </c>
      <c r="B10" s="46" t="s">
        <v>361</v>
      </c>
    </row>
    <row r="11" spans="1:2" x14ac:dyDescent="0.25">
      <c r="A11" s="40" t="s">
        <v>143</v>
      </c>
      <c r="B11" s="46" t="s">
        <v>201</v>
      </c>
    </row>
    <row r="12" spans="1:2" x14ac:dyDescent="0.25">
      <c r="A12" s="40" t="s">
        <v>144</v>
      </c>
      <c r="B12" s="46" t="s">
        <v>216</v>
      </c>
    </row>
    <row r="13" spans="1:2" x14ac:dyDescent="0.25">
      <c r="A13" s="40" t="s">
        <v>538</v>
      </c>
      <c r="B13" s="46">
        <v>1</v>
      </c>
    </row>
    <row r="14" spans="1:2" x14ac:dyDescent="0.25">
      <c r="A14" s="40" t="s">
        <v>146</v>
      </c>
      <c r="B14" s="46">
        <v>605</v>
      </c>
    </row>
    <row r="15" spans="1:2" x14ac:dyDescent="0.25">
      <c r="A15" s="40" t="s">
        <v>539</v>
      </c>
      <c r="B15" s="46" t="s">
        <v>362</v>
      </c>
    </row>
    <row r="16" spans="1:2" x14ac:dyDescent="0.25">
      <c r="A16" s="40" t="s">
        <v>148</v>
      </c>
      <c r="B16" s="46" t="s">
        <v>363</v>
      </c>
    </row>
    <row r="17" spans="1:2" x14ac:dyDescent="0.25">
      <c r="A17" s="41" t="s">
        <v>588</v>
      </c>
      <c r="B17" s="46"/>
    </row>
    <row r="18" spans="1:2" x14ac:dyDescent="0.25">
      <c r="A18" s="40" t="s">
        <v>150</v>
      </c>
      <c r="B18" s="48">
        <v>45138</v>
      </c>
    </row>
    <row r="19" spans="1:2" x14ac:dyDescent="0.25">
      <c r="A19" s="40" t="s">
        <v>151</v>
      </c>
      <c r="B19" s="48">
        <v>45138</v>
      </c>
    </row>
    <row r="20" spans="1:2" x14ac:dyDescent="0.25">
      <c r="A20" s="40" t="s">
        <v>152</v>
      </c>
      <c r="B20" s="46" t="s">
        <v>364</v>
      </c>
    </row>
    <row r="21" spans="1:2" x14ac:dyDescent="0.25">
      <c r="A21" s="40" t="s">
        <v>541</v>
      </c>
      <c r="B21" s="46" t="s">
        <v>76</v>
      </c>
    </row>
    <row r="23" spans="1:2" x14ac:dyDescent="0.25">
      <c r="A23" s="23" t="str">
        <f>HYPERLINK("#'Factor List'!A1", "Back to Factor List")</f>
        <v>Back to Factor List</v>
      </c>
      <c r="B23" s="23" t="str">
        <f>HYPERLINK("#'Assumptions'!A1", "Assumptions")</f>
        <v>Assumptions</v>
      </c>
    </row>
    <row r="26" spans="1:2" s="55" customFormat="1" ht="13" x14ac:dyDescent="0.25"/>
  </sheetData>
  <sheetProtection algorithmName="SHA-512" hashValue="TksMH1xXHBzlhXUVWb8VvxfyLCJ2AvmSVR/DIve1NAW5C5s7AbULxx4egBdLYFZ06d6Ez0fr5Zcf//eRiPWUsw==" saltValue="WuYVu3v28yngMyB36wBbtw==" spinCount="100000" sheet="1" objects="1" scenarios="1"/>
  <conditionalFormatting sqref="A6:A21">
    <cfRule type="expression" dxfId="581" priority="1" stopIfTrue="1">
      <formula>MOD(ROW(),2)=0</formula>
    </cfRule>
    <cfRule type="expression" dxfId="580" priority="2" stopIfTrue="1">
      <formula>MOD(ROW(),2)&lt;&gt;0</formula>
    </cfRule>
  </conditionalFormatting>
  <conditionalFormatting sqref="B6:B21">
    <cfRule type="expression" dxfId="579" priority="3" stopIfTrue="1">
      <formula>MOD(ROW(),2)=0</formula>
    </cfRule>
    <cfRule type="expression" dxfId="578" priority="4" stopIfTrue="1">
      <formula>MOD(ROW(),2)&lt;&gt;0</formula>
    </cfRule>
  </conditionalFormatting>
  <pageMargins left="0.7" right="0.7" top="0.75" bottom="0.75" header="0.3" footer="0.3"/>
  <tableParts count="1">
    <tablePart r:id="rId1"/>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04B19-9691-4F8A-A6CD-1ABB4D3C8FBE}">
  <sheetPr codeName="Sheet65"/>
  <dimension ref="A1:B26"/>
  <sheetViews>
    <sheetView showGridLines="0" workbookViewId="0">
      <selection activeCell="A6" sqref="A6"/>
    </sheetView>
  </sheetViews>
  <sheetFormatPr defaultRowHeight="12.5" x14ac:dyDescent="0.25"/>
  <cols>
    <col min="1" max="1" width="30.54296875" customWidth="1"/>
    <col min="2" max="2" width="40.7265625" customWidth="1"/>
  </cols>
  <sheetData>
    <row r="1" spans="1:2" s="1" customFormat="1" ht="20" x14ac:dyDescent="0.4">
      <c r="A1" s="2" t="s">
        <v>0</v>
      </c>
    </row>
    <row r="2" spans="1:2" s="1" customFormat="1" ht="15.5" x14ac:dyDescent="0.35">
      <c r="A2" s="30" t="s">
        <v>1</v>
      </c>
      <c r="B2" s="3" t="str">
        <f>wb_title</f>
        <v>NHS_S - Consolidated Factor Spreadsheet</v>
      </c>
    </row>
    <row r="3" spans="1:2" s="1" customFormat="1" ht="15.5" x14ac:dyDescent="0.35">
      <c r="A3" s="30" t="s">
        <v>2</v>
      </c>
      <c r="B3" s="3" t="str">
        <f>TABLE_FACTOR_TYPE_1 &amp; " - x-" &amp; TABLE_SERIES_NUMBER_1</f>
        <v>Scheme Pays LTA - x-606</v>
      </c>
    </row>
    <row r="6" spans="1:2" x14ac:dyDescent="0.25">
      <c r="A6" s="40" t="s">
        <v>535</v>
      </c>
      <c r="B6" s="46" t="s">
        <v>536</v>
      </c>
    </row>
    <row r="7" spans="1:2" x14ac:dyDescent="0.25">
      <c r="A7" s="40" t="s">
        <v>537</v>
      </c>
      <c r="B7" s="46" t="s">
        <v>31</v>
      </c>
    </row>
    <row r="8" spans="1:2" x14ac:dyDescent="0.25">
      <c r="A8" s="40" t="s">
        <v>141</v>
      </c>
      <c r="B8" s="46">
        <v>2015</v>
      </c>
    </row>
    <row r="9" spans="1:2" x14ac:dyDescent="0.25">
      <c r="A9" s="40" t="s">
        <v>142</v>
      </c>
      <c r="B9" s="46" t="s">
        <v>360</v>
      </c>
    </row>
    <row r="10" spans="1:2" ht="25" x14ac:dyDescent="0.25">
      <c r="A10" s="40" t="s">
        <v>6</v>
      </c>
      <c r="B10" s="46" t="s">
        <v>361</v>
      </c>
    </row>
    <row r="11" spans="1:2" x14ac:dyDescent="0.25">
      <c r="A11" s="40" t="s">
        <v>143</v>
      </c>
      <c r="B11" s="46" t="s">
        <v>201</v>
      </c>
    </row>
    <row r="12" spans="1:2" x14ac:dyDescent="0.25">
      <c r="A12" s="40" t="s">
        <v>144</v>
      </c>
      <c r="B12" s="46" t="s">
        <v>216</v>
      </c>
    </row>
    <row r="13" spans="1:2" x14ac:dyDescent="0.25">
      <c r="A13" s="40" t="s">
        <v>538</v>
      </c>
      <c r="B13" s="46">
        <v>0</v>
      </c>
    </row>
    <row r="14" spans="1:2" x14ac:dyDescent="0.25">
      <c r="A14" s="40" t="s">
        <v>146</v>
      </c>
      <c r="B14" s="46">
        <v>606</v>
      </c>
    </row>
    <row r="15" spans="1:2" x14ac:dyDescent="0.25">
      <c r="A15" s="40" t="s">
        <v>539</v>
      </c>
      <c r="B15" s="46" t="s">
        <v>365</v>
      </c>
    </row>
    <row r="16" spans="1:2" x14ac:dyDescent="0.25">
      <c r="A16" s="40" t="s">
        <v>148</v>
      </c>
      <c r="B16" s="46" t="s">
        <v>363</v>
      </c>
    </row>
    <row r="17" spans="1:2" x14ac:dyDescent="0.25">
      <c r="A17" s="41" t="s">
        <v>588</v>
      </c>
      <c r="B17" s="46"/>
    </row>
    <row r="18" spans="1:2" x14ac:dyDescent="0.25">
      <c r="A18" s="40" t="s">
        <v>150</v>
      </c>
      <c r="B18" s="48">
        <v>45138</v>
      </c>
    </row>
    <row r="19" spans="1:2" x14ac:dyDescent="0.25">
      <c r="A19" s="40" t="s">
        <v>151</v>
      </c>
      <c r="B19" s="48">
        <v>45138</v>
      </c>
    </row>
    <row r="20" spans="1:2" x14ac:dyDescent="0.25">
      <c r="A20" s="40" t="s">
        <v>152</v>
      </c>
      <c r="B20" s="46" t="s">
        <v>364</v>
      </c>
    </row>
    <row r="21" spans="1:2" x14ac:dyDescent="0.25">
      <c r="A21" s="40" t="s">
        <v>541</v>
      </c>
      <c r="B21" s="46" t="s">
        <v>76</v>
      </c>
    </row>
    <row r="23" spans="1:2" x14ac:dyDescent="0.25">
      <c r="A23" s="23" t="str">
        <f>HYPERLINK("#'Factor List'!A1", "Back to Factor List")</f>
        <v>Back to Factor List</v>
      </c>
      <c r="B23" s="23" t="str">
        <f>HYPERLINK("#'Assumptions'!A1", "Assumptions")</f>
        <v>Assumptions</v>
      </c>
    </row>
    <row r="26" spans="1:2" s="55" customFormat="1" ht="13" x14ac:dyDescent="0.25"/>
  </sheetData>
  <sheetProtection algorithmName="SHA-512" hashValue="aN8U27TAin6oImbojK5Mt2hkgQFDhs+jWID2DA8qNG55cEBoel7Yg6mAECwUPT5w2/Tj9MYA6OnnfehWJ3yF2Q==" saltValue="uWZR8NUrvN+FqP208KUNjg==" spinCount="100000" sheet="1" objects="1" scenarios="1"/>
  <conditionalFormatting sqref="A6:A21">
    <cfRule type="expression" dxfId="575" priority="1" stopIfTrue="1">
      <formula>MOD(ROW(),2)=0</formula>
    </cfRule>
    <cfRule type="expression" dxfId="574" priority="2" stopIfTrue="1">
      <formula>MOD(ROW(),2)&lt;&gt;0</formula>
    </cfRule>
  </conditionalFormatting>
  <conditionalFormatting sqref="B6:B21">
    <cfRule type="expression" dxfId="573" priority="3" stopIfTrue="1">
      <formula>MOD(ROW(),2)=0</formula>
    </cfRule>
    <cfRule type="expression" dxfId="572" priority="4" stopIfTrue="1">
      <formula>MOD(ROW(),2)&lt;&gt;0</formula>
    </cfRule>
  </conditionalFormatting>
  <pageMargins left="0.7" right="0.7" top="0.75" bottom="0.75" header="0.3" footer="0.3"/>
  <tableParts count="1">
    <tablePart r:id="rId1"/>
  </tablePart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A2EC9-3E6F-4E83-B85A-F81B98C26D72}">
  <sheetPr codeName="Sheet66"/>
  <dimension ref="A1:C81"/>
  <sheetViews>
    <sheetView showGridLines="0"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NHS_S - Consolidated Factor Spreadsheet</v>
      </c>
    </row>
    <row r="3" spans="1:3" s="1" customFormat="1" ht="15.5" x14ac:dyDescent="0.35">
      <c r="A3" s="30" t="s">
        <v>2</v>
      </c>
      <c r="B3" s="3" t="str">
        <f>TABLE_FACTOR_TYPE_1 &amp; " - x-" &amp; TABLE_SERIES_NUMBER_1</f>
        <v>Scheme pays AA - x-607</v>
      </c>
    </row>
    <row r="6" spans="1:3" x14ac:dyDescent="0.25">
      <c r="A6" s="40" t="s">
        <v>535</v>
      </c>
      <c r="B6" s="46" t="s">
        <v>536</v>
      </c>
      <c r="C6" s="46"/>
    </row>
    <row r="7" spans="1:3" x14ac:dyDescent="0.25">
      <c r="A7" s="40" t="s">
        <v>537</v>
      </c>
      <c r="B7" s="46" t="s">
        <v>31</v>
      </c>
      <c r="C7" s="46"/>
    </row>
    <row r="8" spans="1:3" x14ac:dyDescent="0.25">
      <c r="A8" s="40" t="s">
        <v>141</v>
      </c>
      <c r="B8" s="46" t="s">
        <v>185</v>
      </c>
      <c r="C8" s="46"/>
    </row>
    <row r="9" spans="1:3" x14ac:dyDescent="0.25">
      <c r="A9" s="40" t="s">
        <v>142</v>
      </c>
      <c r="B9" s="46" t="s">
        <v>366</v>
      </c>
      <c r="C9" s="46"/>
    </row>
    <row r="10" spans="1:3" ht="25" x14ac:dyDescent="0.25">
      <c r="A10" s="40" t="s">
        <v>6</v>
      </c>
      <c r="B10" s="46" t="s">
        <v>367</v>
      </c>
      <c r="C10" s="46"/>
    </row>
    <row r="11" spans="1:3" x14ac:dyDescent="0.25">
      <c r="A11" s="40" t="s">
        <v>143</v>
      </c>
      <c r="B11" s="46" t="s">
        <v>201</v>
      </c>
      <c r="C11" s="46"/>
    </row>
    <row r="12" spans="1:3" x14ac:dyDescent="0.25">
      <c r="A12" s="40" t="s">
        <v>144</v>
      </c>
      <c r="B12" s="46" t="s">
        <v>206</v>
      </c>
      <c r="C12" s="46"/>
    </row>
    <row r="13" spans="1:3" x14ac:dyDescent="0.25">
      <c r="A13" s="40" t="s">
        <v>538</v>
      </c>
      <c r="B13" s="46">
        <v>1</v>
      </c>
      <c r="C13" s="46"/>
    </row>
    <row r="14" spans="1:3" x14ac:dyDescent="0.25">
      <c r="A14" s="40" t="s">
        <v>146</v>
      </c>
      <c r="B14" s="46">
        <v>607</v>
      </c>
      <c r="C14" s="46"/>
    </row>
    <row r="15" spans="1:3" x14ac:dyDescent="0.25">
      <c r="A15" s="40" t="s">
        <v>539</v>
      </c>
      <c r="B15" s="46" t="s">
        <v>368</v>
      </c>
      <c r="C15" s="46"/>
    </row>
    <row r="16" spans="1:3" x14ac:dyDescent="0.25">
      <c r="A16" s="40" t="s">
        <v>148</v>
      </c>
      <c r="B16" s="46" t="s">
        <v>369</v>
      </c>
      <c r="C16" s="46"/>
    </row>
    <row r="17" spans="1:3" x14ac:dyDescent="0.25">
      <c r="A17" s="41" t="s">
        <v>540</v>
      </c>
      <c r="B17" s="46"/>
      <c r="C17" s="46"/>
    </row>
    <row r="18" spans="1:3" x14ac:dyDescent="0.25">
      <c r="A18" s="40" t="s">
        <v>150</v>
      </c>
      <c r="B18" s="48">
        <v>45138</v>
      </c>
      <c r="C18" s="48"/>
    </row>
    <row r="19" spans="1:3" x14ac:dyDescent="0.25">
      <c r="A19" s="40" t="s">
        <v>151</v>
      </c>
      <c r="B19" s="48">
        <v>45138</v>
      </c>
      <c r="C19" s="48"/>
    </row>
    <row r="20" spans="1:3" x14ac:dyDescent="0.25">
      <c r="A20" s="40" t="s">
        <v>152</v>
      </c>
      <c r="B20" s="46" t="s">
        <v>160</v>
      </c>
      <c r="C20" s="46"/>
    </row>
    <row r="21" spans="1:3" x14ac:dyDescent="0.25">
      <c r="A21" s="40" t="s">
        <v>541</v>
      </c>
      <c r="B21" s="46" t="s">
        <v>76</v>
      </c>
      <c r="C21" s="46"/>
    </row>
    <row r="23" spans="1:3" x14ac:dyDescent="0.25">
      <c r="A23" s="23" t="str">
        <f>HYPERLINK("#'Factor List'!A1", "Back to Factor List")</f>
        <v>Back to Factor List</v>
      </c>
      <c r="B23" s="23" t="str">
        <f>HYPERLINK("#'Assumptions'!A1", "Assumptions")</f>
        <v>Assumptions</v>
      </c>
    </row>
    <row r="26" spans="1:3" s="55" customFormat="1" ht="39" x14ac:dyDescent="0.25">
      <c r="A26" s="54" t="s">
        <v>263</v>
      </c>
      <c r="B26" s="54" t="s">
        <v>589</v>
      </c>
      <c r="C26" s="54" t="s">
        <v>590</v>
      </c>
    </row>
    <row r="27" spans="1:3" x14ac:dyDescent="0.25">
      <c r="A27" s="43">
        <v>20</v>
      </c>
      <c r="B27" s="45">
        <v>11.93</v>
      </c>
      <c r="C27" s="45">
        <v>0.51</v>
      </c>
    </row>
    <row r="28" spans="1:3" x14ac:dyDescent="0.25">
      <c r="A28" s="43">
        <v>21</v>
      </c>
      <c r="B28" s="45">
        <v>12.11</v>
      </c>
      <c r="C28" s="45">
        <v>0.52</v>
      </c>
    </row>
    <row r="29" spans="1:3" x14ac:dyDescent="0.25">
      <c r="A29" s="43">
        <v>22</v>
      </c>
      <c r="B29" s="45">
        <v>12.29</v>
      </c>
      <c r="C29" s="45">
        <v>0.53</v>
      </c>
    </row>
    <row r="30" spans="1:3" x14ac:dyDescent="0.25">
      <c r="A30" s="43">
        <v>23</v>
      </c>
      <c r="B30" s="45">
        <v>12.48</v>
      </c>
      <c r="C30" s="45">
        <v>0.54</v>
      </c>
    </row>
    <row r="31" spans="1:3" x14ac:dyDescent="0.25">
      <c r="A31" s="43">
        <v>24</v>
      </c>
      <c r="B31" s="45">
        <v>12.66</v>
      </c>
      <c r="C31" s="45">
        <v>0.55000000000000004</v>
      </c>
    </row>
    <row r="32" spans="1:3" x14ac:dyDescent="0.25">
      <c r="A32" s="43">
        <v>25</v>
      </c>
      <c r="B32" s="45">
        <v>12.85</v>
      </c>
      <c r="C32" s="45">
        <v>0.56000000000000005</v>
      </c>
    </row>
    <row r="33" spans="1:3" x14ac:dyDescent="0.25">
      <c r="A33" s="43">
        <v>26</v>
      </c>
      <c r="B33" s="45">
        <v>13.04</v>
      </c>
      <c r="C33" s="45">
        <v>0.56999999999999995</v>
      </c>
    </row>
    <row r="34" spans="1:3" x14ac:dyDescent="0.25">
      <c r="A34" s="43">
        <v>27</v>
      </c>
      <c r="B34" s="45">
        <v>13.24</v>
      </c>
      <c r="C34" s="45">
        <v>0.57999999999999996</v>
      </c>
    </row>
    <row r="35" spans="1:3" x14ac:dyDescent="0.25">
      <c r="A35" s="43">
        <v>28</v>
      </c>
      <c r="B35" s="45">
        <v>13.44</v>
      </c>
      <c r="C35" s="45">
        <v>0.59</v>
      </c>
    </row>
    <row r="36" spans="1:3" x14ac:dyDescent="0.25">
      <c r="A36" s="43">
        <v>29</v>
      </c>
      <c r="B36" s="45">
        <v>13.64</v>
      </c>
      <c r="C36" s="45">
        <v>0.6</v>
      </c>
    </row>
    <row r="37" spans="1:3" x14ac:dyDescent="0.25">
      <c r="A37" s="43">
        <v>30</v>
      </c>
      <c r="B37" s="45">
        <v>13.84</v>
      </c>
      <c r="C37" s="45">
        <v>0.61</v>
      </c>
    </row>
    <row r="38" spans="1:3" x14ac:dyDescent="0.25">
      <c r="A38" s="43">
        <v>31</v>
      </c>
      <c r="B38" s="45">
        <v>14.05</v>
      </c>
      <c r="C38" s="45">
        <v>0.62</v>
      </c>
    </row>
    <row r="39" spans="1:3" x14ac:dyDescent="0.25">
      <c r="A39" s="43">
        <v>32</v>
      </c>
      <c r="B39" s="45">
        <v>14.26</v>
      </c>
      <c r="C39" s="45">
        <v>0.63</v>
      </c>
    </row>
    <row r="40" spans="1:3" x14ac:dyDescent="0.25">
      <c r="A40" s="43">
        <v>33</v>
      </c>
      <c r="B40" s="45">
        <v>14.47</v>
      </c>
      <c r="C40" s="45">
        <v>0.64</v>
      </c>
    </row>
    <row r="41" spans="1:3" x14ac:dyDescent="0.25">
      <c r="A41" s="43">
        <v>34</v>
      </c>
      <c r="B41" s="45">
        <v>14.69</v>
      </c>
      <c r="C41" s="45">
        <v>0.65</v>
      </c>
    </row>
    <row r="42" spans="1:3" x14ac:dyDescent="0.25">
      <c r="A42" s="43">
        <v>35</v>
      </c>
      <c r="B42" s="45">
        <v>14.91</v>
      </c>
      <c r="C42" s="45">
        <v>0.66</v>
      </c>
    </row>
    <row r="43" spans="1:3" x14ac:dyDescent="0.25">
      <c r="A43" s="43">
        <v>36</v>
      </c>
      <c r="B43" s="45">
        <v>15.14</v>
      </c>
      <c r="C43" s="45">
        <v>0.67</v>
      </c>
    </row>
    <row r="44" spans="1:3" x14ac:dyDescent="0.25">
      <c r="A44" s="43">
        <v>37</v>
      </c>
      <c r="B44" s="45">
        <v>15.37</v>
      </c>
      <c r="C44" s="45">
        <v>0.68</v>
      </c>
    </row>
    <row r="45" spans="1:3" x14ac:dyDescent="0.25">
      <c r="A45" s="43">
        <v>38</v>
      </c>
      <c r="B45" s="45">
        <v>15.6</v>
      </c>
      <c r="C45" s="45">
        <v>0.7</v>
      </c>
    </row>
    <row r="46" spans="1:3" x14ac:dyDescent="0.25">
      <c r="A46" s="43">
        <v>39</v>
      </c>
      <c r="B46" s="45">
        <v>15.84</v>
      </c>
      <c r="C46" s="45">
        <v>0.71</v>
      </c>
    </row>
    <row r="47" spans="1:3" x14ac:dyDescent="0.25">
      <c r="A47" s="43">
        <v>40</v>
      </c>
      <c r="B47" s="45">
        <v>16.079999999999998</v>
      </c>
      <c r="C47" s="45">
        <v>0.72</v>
      </c>
    </row>
    <row r="48" spans="1:3" x14ac:dyDescent="0.25">
      <c r="A48" s="43">
        <v>41</v>
      </c>
      <c r="B48" s="45">
        <v>16.32</v>
      </c>
      <c r="C48" s="45">
        <v>0.73</v>
      </c>
    </row>
    <row r="49" spans="1:3" x14ac:dyDescent="0.25">
      <c r="A49" s="43">
        <v>42</v>
      </c>
      <c r="B49" s="45">
        <v>16.57</v>
      </c>
      <c r="C49" s="45">
        <v>0.74</v>
      </c>
    </row>
    <row r="50" spans="1:3" x14ac:dyDescent="0.25">
      <c r="A50" s="43">
        <v>43</v>
      </c>
      <c r="B50" s="45">
        <v>16.829999999999998</v>
      </c>
      <c r="C50" s="45">
        <v>0.76</v>
      </c>
    </row>
    <row r="51" spans="1:3" x14ac:dyDescent="0.25">
      <c r="A51" s="43">
        <v>44</v>
      </c>
      <c r="B51" s="45">
        <v>17.079999999999998</v>
      </c>
      <c r="C51" s="45">
        <v>0.77</v>
      </c>
    </row>
    <row r="52" spans="1:3" x14ac:dyDescent="0.25">
      <c r="A52" s="43">
        <v>45</v>
      </c>
      <c r="B52" s="45">
        <v>17.350000000000001</v>
      </c>
      <c r="C52" s="45">
        <v>0.78</v>
      </c>
    </row>
    <row r="53" spans="1:3" x14ac:dyDescent="0.25">
      <c r="A53" s="43">
        <v>46</v>
      </c>
      <c r="B53" s="45">
        <v>17.62</v>
      </c>
      <c r="C53" s="45">
        <v>0.8</v>
      </c>
    </row>
    <row r="54" spans="1:3" x14ac:dyDescent="0.25">
      <c r="A54" s="43">
        <v>47</v>
      </c>
      <c r="B54" s="45">
        <v>17.89</v>
      </c>
      <c r="C54" s="45">
        <v>0.81</v>
      </c>
    </row>
    <row r="55" spans="1:3" x14ac:dyDescent="0.25">
      <c r="A55" s="43">
        <v>48</v>
      </c>
      <c r="B55" s="45">
        <v>18.170000000000002</v>
      </c>
      <c r="C55" s="45">
        <v>0.82</v>
      </c>
    </row>
    <row r="56" spans="1:3" x14ac:dyDescent="0.25">
      <c r="A56" s="43">
        <v>49</v>
      </c>
      <c r="B56" s="45">
        <v>18.46</v>
      </c>
      <c r="C56" s="45">
        <v>0.84</v>
      </c>
    </row>
    <row r="57" spans="1:3" x14ac:dyDescent="0.25">
      <c r="A57" s="43">
        <v>50</v>
      </c>
      <c r="B57" s="45">
        <v>18.75</v>
      </c>
      <c r="C57" s="45">
        <v>0.85</v>
      </c>
    </row>
    <row r="58" spans="1:3" x14ac:dyDescent="0.25">
      <c r="A58" s="43">
        <v>51</v>
      </c>
      <c r="B58" s="45">
        <v>19.05</v>
      </c>
      <c r="C58" s="45">
        <v>0.87</v>
      </c>
    </row>
    <row r="59" spans="1:3" x14ac:dyDescent="0.25">
      <c r="A59" s="43">
        <v>52</v>
      </c>
      <c r="B59" s="45">
        <v>19.350000000000001</v>
      </c>
      <c r="C59" s="45">
        <v>0.88</v>
      </c>
    </row>
    <row r="60" spans="1:3" x14ac:dyDescent="0.25">
      <c r="A60" s="43">
        <v>53</v>
      </c>
      <c r="B60" s="45">
        <v>19.670000000000002</v>
      </c>
      <c r="C60" s="45">
        <v>0.9</v>
      </c>
    </row>
    <row r="61" spans="1:3" x14ac:dyDescent="0.25">
      <c r="A61" s="43">
        <v>54</v>
      </c>
      <c r="B61" s="45">
        <v>19.989999999999998</v>
      </c>
      <c r="C61" s="45">
        <v>0.91</v>
      </c>
    </row>
    <row r="62" spans="1:3" x14ac:dyDescent="0.25">
      <c r="A62" s="43">
        <v>55</v>
      </c>
      <c r="B62" s="45">
        <v>20.32</v>
      </c>
      <c r="C62" s="45">
        <v>0.93</v>
      </c>
    </row>
    <row r="63" spans="1:3" x14ac:dyDescent="0.25">
      <c r="A63" s="43">
        <v>56</v>
      </c>
      <c r="B63" s="45">
        <v>20.65</v>
      </c>
      <c r="C63" s="45">
        <v>0.94</v>
      </c>
    </row>
    <row r="64" spans="1:3" x14ac:dyDescent="0.25">
      <c r="A64" s="43">
        <v>57</v>
      </c>
      <c r="B64" s="45">
        <v>21</v>
      </c>
      <c r="C64" s="45">
        <v>0.96</v>
      </c>
    </row>
    <row r="65" spans="1:3" x14ac:dyDescent="0.25">
      <c r="A65" s="43">
        <v>58</v>
      </c>
      <c r="B65" s="45">
        <v>21.36</v>
      </c>
      <c r="C65" s="45">
        <v>0.98</v>
      </c>
    </row>
    <row r="66" spans="1:3" x14ac:dyDescent="0.25">
      <c r="A66" s="43">
        <v>59</v>
      </c>
      <c r="B66" s="45">
        <v>21.73</v>
      </c>
      <c r="C66" s="45">
        <v>0.99</v>
      </c>
    </row>
    <row r="67" spans="1:3" x14ac:dyDescent="0.25">
      <c r="A67" s="43">
        <v>60</v>
      </c>
      <c r="B67" s="45">
        <v>21.61</v>
      </c>
      <c r="C67" s="45">
        <v>1</v>
      </c>
    </row>
    <row r="68" spans="1:3" x14ac:dyDescent="0.25">
      <c r="A68" s="43">
        <v>61</v>
      </c>
      <c r="B68" s="45">
        <v>20.98</v>
      </c>
      <c r="C68" s="45">
        <v>1</v>
      </c>
    </row>
    <row r="69" spans="1:3" x14ac:dyDescent="0.25">
      <c r="A69" s="43">
        <v>62</v>
      </c>
      <c r="B69" s="45">
        <v>20.36</v>
      </c>
      <c r="C69" s="45">
        <v>1</v>
      </c>
    </row>
    <row r="70" spans="1:3" x14ac:dyDescent="0.25">
      <c r="A70" s="43">
        <v>63</v>
      </c>
      <c r="B70" s="45">
        <v>19.72</v>
      </c>
      <c r="C70" s="45">
        <v>1</v>
      </c>
    </row>
    <row r="71" spans="1:3" x14ac:dyDescent="0.25">
      <c r="A71" s="43">
        <v>64</v>
      </c>
      <c r="B71" s="45">
        <v>19.09</v>
      </c>
      <c r="C71" s="45">
        <v>1</v>
      </c>
    </row>
    <row r="72" spans="1:3" x14ac:dyDescent="0.25">
      <c r="A72" s="43">
        <v>65</v>
      </c>
      <c r="B72" s="45">
        <v>18.45</v>
      </c>
      <c r="C72" s="45">
        <v>1</v>
      </c>
    </row>
    <row r="73" spans="1:3" x14ac:dyDescent="0.25">
      <c r="A73" s="43">
        <v>66</v>
      </c>
      <c r="B73" s="45">
        <v>17.8</v>
      </c>
      <c r="C73" s="45">
        <v>1</v>
      </c>
    </row>
    <row r="74" spans="1:3" x14ac:dyDescent="0.25">
      <c r="A74" s="43">
        <v>67</v>
      </c>
      <c r="B74" s="45">
        <v>17.149999999999999</v>
      </c>
      <c r="C74" s="45">
        <v>1</v>
      </c>
    </row>
    <row r="75" spans="1:3" x14ac:dyDescent="0.25">
      <c r="A75" s="43">
        <v>68</v>
      </c>
      <c r="B75" s="45">
        <v>16.5</v>
      </c>
      <c r="C75" s="45">
        <v>1</v>
      </c>
    </row>
    <row r="76" spans="1:3" x14ac:dyDescent="0.25">
      <c r="A76" s="43">
        <v>69</v>
      </c>
      <c r="B76" s="45">
        <v>15.85</v>
      </c>
      <c r="C76" s="45">
        <v>1</v>
      </c>
    </row>
    <row r="77" spans="1:3" x14ac:dyDescent="0.25">
      <c r="A77" s="43">
        <v>70</v>
      </c>
      <c r="B77" s="45">
        <v>15.19</v>
      </c>
      <c r="C77" s="45">
        <v>1</v>
      </c>
    </row>
    <row r="78" spans="1:3" x14ac:dyDescent="0.25">
      <c r="A78" s="43">
        <v>71</v>
      </c>
      <c r="B78" s="45">
        <v>14.53</v>
      </c>
      <c r="C78" s="45">
        <v>1</v>
      </c>
    </row>
    <row r="79" spans="1:3" x14ac:dyDescent="0.25">
      <c r="A79" s="43">
        <v>72</v>
      </c>
      <c r="B79" s="45">
        <v>13.87</v>
      </c>
      <c r="C79" s="45">
        <v>1</v>
      </c>
    </row>
    <row r="80" spans="1:3" x14ac:dyDescent="0.25">
      <c r="A80" s="43">
        <v>73</v>
      </c>
      <c r="B80" s="45">
        <v>13.22</v>
      </c>
      <c r="C80" s="45">
        <v>1</v>
      </c>
    </row>
    <row r="81" spans="1:3" x14ac:dyDescent="0.25">
      <c r="A81" s="43">
        <v>74</v>
      </c>
      <c r="B81" s="45">
        <v>12.57</v>
      </c>
      <c r="C81" s="45">
        <v>1</v>
      </c>
    </row>
  </sheetData>
  <sheetProtection algorithmName="SHA-512" hashValue="fs/9hwe4MalrGabOcuQdW7OzMdSpb/oJEu2E9QG2fDrrMj2/V053jfoL/+WVoE5XRdY2uOIW21+xBNLgBYgghg==" saltValue="8zz0VzRVI3oEe+fLMW1u8A==" spinCount="100000" sheet="1" objects="1" scenarios="1"/>
  <conditionalFormatting sqref="A6:A21">
    <cfRule type="expression" dxfId="569" priority="1" stopIfTrue="1">
      <formula>MOD(ROW(),2)=0</formula>
    </cfRule>
    <cfRule type="expression" dxfId="568" priority="2" stopIfTrue="1">
      <formula>MOD(ROW(),2)&lt;&gt;0</formula>
    </cfRule>
  </conditionalFormatting>
  <conditionalFormatting sqref="B6:C21">
    <cfRule type="expression" dxfId="567" priority="3" stopIfTrue="1">
      <formula>MOD(ROW(),2)=0</formula>
    </cfRule>
    <cfRule type="expression" dxfId="566" priority="4" stopIfTrue="1">
      <formula>MOD(ROW(),2)&lt;&gt;0</formula>
    </cfRule>
  </conditionalFormatting>
  <conditionalFormatting sqref="A26:A81">
    <cfRule type="expression" dxfId="565" priority="5" stopIfTrue="1">
      <formula>MOD(ROW(),2)=0</formula>
    </cfRule>
    <cfRule type="expression" dxfId="564" priority="6" stopIfTrue="1">
      <formula>MOD(ROW(),2)&lt;&gt;0</formula>
    </cfRule>
  </conditionalFormatting>
  <conditionalFormatting sqref="B26:C81">
    <cfRule type="expression" dxfId="563" priority="7" stopIfTrue="1">
      <formula>MOD(ROW(),2)=0</formula>
    </cfRule>
    <cfRule type="expression" dxfId="562" priority="8" stopIfTrue="1">
      <formula>MOD(ROW(),2)&lt;&gt;0</formula>
    </cfRule>
  </conditionalFormatting>
  <pageMargins left="0.7" right="0.7" top="0.75" bottom="0.75" header="0.3" footer="0.3"/>
  <tableParts count="1">
    <tablePart r:id="rId1"/>
  </tablePart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6640A-2131-4C6D-B7AC-5A22F230BF5A}">
  <sheetPr codeName="Sheet67"/>
  <dimension ref="A1:C81"/>
  <sheetViews>
    <sheetView showGridLines="0"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NHS_S - Consolidated Factor Spreadsheet</v>
      </c>
    </row>
    <row r="3" spans="1:3" s="1" customFormat="1" ht="15.5" x14ac:dyDescent="0.35">
      <c r="A3" s="30" t="s">
        <v>2</v>
      </c>
      <c r="B3" s="3" t="str">
        <f>TABLE_FACTOR_TYPE_1 &amp; " - x-" &amp; TABLE_SERIES_NUMBER_1</f>
        <v>Scheme pays AA - x-608</v>
      </c>
    </row>
    <row r="6" spans="1:3" x14ac:dyDescent="0.25">
      <c r="A6" s="40" t="s">
        <v>535</v>
      </c>
      <c r="B6" s="46" t="s">
        <v>536</v>
      </c>
      <c r="C6" s="46"/>
    </row>
    <row r="7" spans="1:3" x14ac:dyDescent="0.25">
      <c r="A7" s="40" t="s">
        <v>537</v>
      </c>
      <c r="B7" s="46" t="s">
        <v>31</v>
      </c>
      <c r="C7" s="46"/>
    </row>
    <row r="8" spans="1:3" x14ac:dyDescent="0.25">
      <c r="A8" s="40" t="s">
        <v>141</v>
      </c>
      <c r="B8" s="46" t="s">
        <v>185</v>
      </c>
      <c r="C8" s="46"/>
    </row>
    <row r="9" spans="1:3" x14ac:dyDescent="0.25">
      <c r="A9" s="40" t="s">
        <v>142</v>
      </c>
      <c r="B9" s="46" t="s">
        <v>366</v>
      </c>
      <c r="C9" s="46"/>
    </row>
    <row r="10" spans="1:3" ht="25" x14ac:dyDescent="0.25">
      <c r="A10" s="40" t="s">
        <v>6</v>
      </c>
      <c r="B10" s="46" t="s">
        <v>370</v>
      </c>
      <c r="C10" s="46"/>
    </row>
    <row r="11" spans="1:3" x14ac:dyDescent="0.25">
      <c r="A11" s="40" t="s">
        <v>143</v>
      </c>
      <c r="B11" s="46" t="s">
        <v>201</v>
      </c>
      <c r="C11" s="46"/>
    </row>
    <row r="12" spans="1:3" x14ac:dyDescent="0.25">
      <c r="A12" s="40" t="s">
        <v>144</v>
      </c>
      <c r="B12" s="46" t="s">
        <v>206</v>
      </c>
      <c r="C12" s="46"/>
    </row>
    <row r="13" spans="1:3" x14ac:dyDescent="0.25">
      <c r="A13" s="40" t="s">
        <v>538</v>
      </c>
      <c r="B13" s="46">
        <v>1</v>
      </c>
      <c r="C13" s="46"/>
    </row>
    <row r="14" spans="1:3" x14ac:dyDescent="0.25">
      <c r="A14" s="40" t="s">
        <v>146</v>
      </c>
      <c r="B14" s="46">
        <v>608</v>
      </c>
      <c r="C14" s="46"/>
    </row>
    <row r="15" spans="1:3" x14ac:dyDescent="0.25">
      <c r="A15" s="40" t="s">
        <v>539</v>
      </c>
      <c r="B15" s="46" t="s">
        <v>371</v>
      </c>
      <c r="C15" s="46"/>
    </row>
    <row r="16" spans="1:3" x14ac:dyDescent="0.25">
      <c r="A16" s="40" t="s">
        <v>148</v>
      </c>
      <c r="B16" s="46" t="s">
        <v>372</v>
      </c>
      <c r="C16" s="46"/>
    </row>
    <row r="17" spans="1:3" x14ac:dyDescent="0.25">
      <c r="A17" s="41" t="s">
        <v>540</v>
      </c>
      <c r="B17" s="46"/>
      <c r="C17" s="46"/>
    </row>
    <row r="18" spans="1:3" x14ac:dyDescent="0.25">
      <c r="A18" s="40" t="s">
        <v>150</v>
      </c>
      <c r="B18" s="48">
        <v>45138</v>
      </c>
      <c r="C18" s="48"/>
    </row>
    <row r="19" spans="1:3" x14ac:dyDescent="0.25">
      <c r="A19" s="40" t="s">
        <v>151</v>
      </c>
      <c r="B19" s="48">
        <v>45138</v>
      </c>
      <c r="C19" s="48"/>
    </row>
    <row r="20" spans="1:3" x14ac:dyDescent="0.25">
      <c r="A20" s="40" t="s">
        <v>152</v>
      </c>
      <c r="B20" s="46" t="s">
        <v>160</v>
      </c>
      <c r="C20" s="46"/>
    </row>
    <row r="21" spans="1:3" x14ac:dyDescent="0.25">
      <c r="A21" s="40" t="s">
        <v>541</v>
      </c>
      <c r="B21" s="46" t="s">
        <v>76</v>
      </c>
      <c r="C21" s="46"/>
    </row>
    <row r="23" spans="1:3" x14ac:dyDescent="0.25">
      <c r="A23" s="23" t="str">
        <f>HYPERLINK("#'Factor List'!A1", "Back to Factor List")</f>
        <v>Back to Factor List</v>
      </c>
      <c r="B23" s="23" t="str">
        <f>HYPERLINK("#'Assumptions'!A1", "Assumptions")</f>
        <v>Assumptions</v>
      </c>
    </row>
    <row r="26" spans="1:3" s="55" customFormat="1" ht="39" x14ac:dyDescent="0.25">
      <c r="A26" s="54" t="s">
        <v>263</v>
      </c>
      <c r="B26" s="54" t="s">
        <v>589</v>
      </c>
      <c r="C26" s="54" t="s">
        <v>590</v>
      </c>
    </row>
    <row r="27" spans="1:3" x14ac:dyDescent="0.25">
      <c r="A27" s="43">
        <v>20</v>
      </c>
      <c r="B27" s="45">
        <v>9.56</v>
      </c>
      <c r="C27" s="45">
        <v>0</v>
      </c>
    </row>
    <row r="28" spans="1:3" x14ac:dyDescent="0.25">
      <c r="A28" s="43">
        <v>21</v>
      </c>
      <c r="B28" s="45">
        <v>9.6999999999999993</v>
      </c>
      <c r="C28" s="45">
        <v>0</v>
      </c>
    </row>
    <row r="29" spans="1:3" x14ac:dyDescent="0.25">
      <c r="A29" s="43">
        <v>22</v>
      </c>
      <c r="B29" s="45">
        <v>9.84</v>
      </c>
      <c r="C29" s="45">
        <v>0</v>
      </c>
    </row>
    <row r="30" spans="1:3" x14ac:dyDescent="0.25">
      <c r="A30" s="43">
        <v>23</v>
      </c>
      <c r="B30" s="45">
        <v>9.99</v>
      </c>
      <c r="C30" s="45">
        <v>0</v>
      </c>
    </row>
    <row r="31" spans="1:3" x14ac:dyDescent="0.25">
      <c r="A31" s="43">
        <v>24</v>
      </c>
      <c r="B31" s="45">
        <v>10.130000000000001</v>
      </c>
      <c r="C31" s="45">
        <v>0</v>
      </c>
    </row>
    <row r="32" spans="1:3" x14ac:dyDescent="0.25">
      <c r="A32" s="43">
        <v>25</v>
      </c>
      <c r="B32" s="45">
        <v>10.28</v>
      </c>
      <c r="C32" s="45">
        <v>0</v>
      </c>
    </row>
    <row r="33" spans="1:3" x14ac:dyDescent="0.25">
      <c r="A33" s="43">
        <v>26</v>
      </c>
      <c r="B33" s="45">
        <v>10.43</v>
      </c>
      <c r="C33" s="45">
        <v>0</v>
      </c>
    </row>
    <row r="34" spans="1:3" x14ac:dyDescent="0.25">
      <c r="A34" s="43">
        <v>27</v>
      </c>
      <c r="B34" s="45">
        <v>10.58</v>
      </c>
      <c r="C34" s="45">
        <v>0</v>
      </c>
    </row>
    <row r="35" spans="1:3" x14ac:dyDescent="0.25">
      <c r="A35" s="43">
        <v>28</v>
      </c>
      <c r="B35" s="45">
        <v>10.73</v>
      </c>
      <c r="C35" s="45">
        <v>0</v>
      </c>
    </row>
    <row r="36" spans="1:3" x14ac:dyDescent="0.25">
      <c r="A36" s="43">
        <v>29</v>
      </c>
      <c r="B36" s="45">
        <v>10.89</v>
      </c>
      <c r="C36" s="45">
        <v>0</v>
      </c>
    </row>
    <row r="37" spans="1:3" x14ac:dyDescent="0.25">
      <c r="A37" s="43">
        <v>30</v>
      </c>
      <c r="B37" s="45">
        <v>11.04</v>
      </c>
      <c r="C37" s="45">
        <v>0</v>
      </c>
    </row>
    <row r="38" spans="1:3" x14ac:dyDescent="0.25">
      <c r="A38" s="43">
        <v>31</v>
      </c>
      <c r="B38" s="45">
        <v>11.2</v>
      </c>
      <c r="C38" s="45">
        <v>0</v>
      </c>
    </row>
    <row r="39" spans="1:3" x14ac:dyDescent="0.25">
      <c r="A39" s="43">
        <v>32</v>
      </c>
      <c r="B39" s="45">
        <v>11.37</v>
      </c>
      <c r="C39" s="45">
        <v>0</v>
      </c>
    </row>
    <row r="40" spans="1:3" x14ac:dyDescent="0.25">
      <c r="A40" s="43">
        <v>33</v>
      </c>
      <c r="B40" s="45">
        <v>11.53</v>
      </c>
      <c r="C40" s="45">
        <v>0</v>
      </c>
    </row>
    <row r="41" spans="1:3" x14ac:dyDescent="0.25">
      <c r="A41" s="43">
        <v>34</v>
      </c>
      <c r="B41" s="45">
        <v>11.7</v>
      </c>
      <c r="C41" s="45">
        <v>0</v>
      </c>
    </row>
    <row r="42" spans="1:3" x14ac:dyDescent="0.25">
      <c r="A42" s="43">
        <v>35</v>
      </c>
      <c r="B42" s="45">
        <v>11.87</v>
      </c>
      <c r="C42" s="45">
        <v>0</v>
      </c>
    </row>
    <row r="43" spans="1:3" x14ac:dyDescent="0.25">
      <c r="A43" s="43">
        <v>36</v>
      </c>
      <c r="B43" s="45">
        <v>12.04</v>
      </c>
      <c r="C43" s="45">
        <v>0</v>
      </c>
    </row>
    <row r="44" spans="1:3" x14ac:dyDescent="0.25">
      <c r="A44" s="43">
        <v>37</v>
      </c>
      <c r="B44" s="45">
        <v>12.22</v>
      </c>
      <c r="C44" s="45">
        <v>0</v>
      </c>
    </row>
    <row r="45" spans="1:3" x14ac:dyDescent="0.25">
      <c r="A45" s="43">
        <v>38</v>
      </c>
      <c r="B45" s="45">
        <v>12.4</v>
      </c>
      <c r="C45" s="45">
        <v>0</v>
      </c>
    </row>
    <row r="46" spans="1:3" x14ac:dyDescent="0.25">
      <c r="A46" s="43">
        <v>39</v>
      </c>
      <c r="B46" s="45">
        <v>12.58</v>
      </c>
      <c r="C46" s="45">
        <v>0</v>
      </c>
    </row>
    <row r="47" spans="1:3" x14ac:dyDescent="0.25">
      <c r="A47" s="43">
        <v>40</v>
      </c>
      <c r="B47" s="45">
        <v>12.76</v>
      </c>
      <c r="C47" s="45">
        <v>0</v>
      </c>
    </row>
    <row r="48" spans="1:3" x14ac:dyDescent="0.25">
      <c r="A48" s="43">
        <v>41</v>
      </c>
      <c r="B48" s="45">
        <v>12.95</v>
      </c>
      <c r="C48" s="45">
        <v>0</v>
      </c>
    </row>
    <row r="49" spans="1:3" x14ac:dyDescent="0.25">
      <c r="A49" s="43">
        <v>42</v>
      </c>
      <c r="B49" s="45">
        <v>13.14</v>
      </c>
      <c r="C49" s="45">
        <v>0</v>
      </c>
    </row>
    <row r="50" spans="1:3" x14ac:dyDescent="0.25">
      <c r="A50" s="43">
        <v>43</v>
      </c>
      <c r="B50" s="45">
        <v>13.34</v>
      </c>
      <c r="C50" s="45">
        <v>0</v>
      </c>
    </row>
    <row r="51" spans="1:3" x14ac:dyDescent="0.25">
      <c r="A51" s="43">
        <v>44</v>
      </c>
      <c r="B51" s="45">
        <v>13.53</v>
      </c>
      <c r="C51" s="45">
        <v>0</v>
      </c>
    </row>
    <row r="52" spans="1:3" x14ac:dyDescent="0.25">
      <c r="A52" s="43">
        <v>45</v>
      </c>
      <c r="B52" s="45">
        <v>13.74</v>
      </c>
      <c r="C52" s="45">
        <v>0</v>
      </c>
    </row>
    <row r="53" spans="1:3" x14ac:dyDescent="0.25">
      <c r="A53" s="43">
        <v>46</v>
      </c>
      <c r="B53" s="45">
        <v>13.94</v>
      </c>
      <c r="C53" s="45">
        <v>0</v>
      </c>
    </row>
    <row r="54" spans="1:3" x14ac:dyDescent="0.25">
      <c r="A54" s="43">
        <v>47</v>
      </c>
      <c r="B54" s="45">
        <v>14.15</v>
      </c>
      <c r="C54" s="45">
        <v>0</v>
      </c>
    </row>
    <row r="55" spans="1:3" x14ac:dyDescent="0.25">
      <c r="A55" s="43">
        <v>48</v>
      </c>
      <c r="B55" s="45">
        <v>14.36</v>
      </c>
      <c r="C55" s="45">
        <v>0</v>
      </c>
    </row>
    <row r="56" spans="1:3" x14ac:dyDescent="0.25">
      <c r="A56" s="43">
        <v>49</v>
      </c>
      <c r="B56" s="45">
        <v>14.58</v>
      </c>
      <c r="C56" s="45">
        <v>0</v>
      </c>
    </row>
    <row r="57" spans="1:3" x14ac:dyDescent="0.25">
      <c r="A57" s="43">
        <v>50</v>
      </c>
      <c r="B57" s="45">
        <v>14.81</v>
      </c>
      <c r="C57" s="45">
        <v>0</v>
      </c>
    </row>
    <row r="58" spans="1:3" x14ac:dyDescent="0.25">
      <c r="A58" s="43">
        <v>51</v>
      </c>
      <c r="B58" s="45">
        <v>15.03</v>
      </c>
      <c r="C58" s="45">
        <v>0</v>
      </c>
    </row>
    <row r="59" spans="1:3" x14ac:dyDescent="0.25">
      <c r="A59" s="43">
        <v>52</v>
      </c>
      <c r="B59" s="45">
        <v>15.27</v>
      </c>
      <c r="C59" s="45">
        <v>0</v>
      </c>
    </row>
    <row r="60" spans="1:3" x14ac:dyDescent="0.25">
      <c r="A60" s="43">
        <v>53</v>
      </c>
      <c r="B60" s="45">
        <v>15.5</v>
      </c>
      <c r="C60" s="45">
        <v>0</v>
      </c>
    </row>
    <row r="61" spans="1:3" x14ac:dyDescent="0.25">
      <c r="A61" s="43">
        <v>54</v>
      </c>
      <c r="B61" s="45">
        <v>15.75</v>
      </c>
      <c r="C61" s="45">
        <v>0</v>
      </c>
    </row>
    <row r="62" spans="1:3" x14ac:dyDescent="0.25">
      <c r="A62" s="43">
        <v>55</v>
      </c>
      <c r="B62" s="45">
        <v>16</v>
      </c>
      <c r="C62" s="45">
        <v>0</v>
      </c>
    </row>
    <row r="63" spans="1:3" x14ac:dyDescent="0.25">
      <c r="A63" s="43">
        <v>56</v>
      </c>
      <c r="B63" s="45">
        <v>16.25</v>
      </c>
      <c r="C63" s="45">
        <v>0</v>
      </c>
    </row>
    <row r="64" spans="1:3" x14ac:dyDescent="0.25">
      <c r="A64" s="43">
        <v>57</v>
      </c>
      <c r="B64" s="45">
        <v>16.52</v>
      </c>
      <c r="C64" s="45">
        <v>0</v>
      </c>
    </row>
    <row r="65" spans="1:3" x14ac:dyDescent="0.25">
      <c r="A65" s="43">
        <v>58</v>
      </c>
      <c r="B65" s="45">
        <v>16.79</v>
      </c>
      <c r="C65" s="45">
        <v>0</v>
      </c>
    </row>
    <row r="66" spans="1:3" x14ac:dyDescent="0.25">
      <c r="A66" s="43">
        <v>59</v>
      </c>
      <c r="B66" s="45">
        <v>17.07</v>
      </c>
      <c r="C66" s="45">
        <v>0</v>
      </c>
    </row>
    <row r="67" spans="1:3" x14ac:dyDescent="0.25">
      <c r="A67" s="43">
        <v>60</v>
      </c>
      <c r="B67" s="45">
        <v>17.37</v>
      </c>
      <c r="C67" s="45">
        <v>0</v>
      </c>
    </row>
    <row r="68" spans="1:3" x14ac:dyDescent="0.25">
      <c r="A68" s="43">
        <v>61</v>
      </c>
      <c r="B68" s="45">
        <v>17.670000000000002</v>
      </c>
      <c r="C68" s="45">
        <v>0</v>
      </c>
    </row>
    <row r="69" spans="1:3" x14ac:dyDescent="0.25">
      <c r="A69" s="43">
        <v>62</v>
      </c>
      <c r="B69" s="45">
        <v>17.989999999999998</v>
      </c>
      <c r="C69" s="45">
        <v>0</v>
      </c>
    </row>
    <row r="70" spans="1:3" x14ac:dyDescent="0.25">
      <c r="A70" s="43">
        <v>63</v>
      </c>
      <c r="B70" s="45">
        <v>18.309999999999999</v>
      </c>
      <c r="C70" s="45">
        <v>0</v>
      </c>
    </row>
    <row r="71" spans="1:3" x14ac:dyDescent="0.25">
      <c r="A71" s="43">
        <v>64</v>
      </c>
      <c r="B71" s="45">
        <v>18.66</v>
      </c>
      <c r="C71" s="45">
        <v>0</v>
      </c>
    </row>
    <row r="72" spans="1:3" x14ac:dyDescent="0.25">
      <c r="A72" s="43">
        <v>65</v>
      </c>
      <c r="B72" s="45">
        <v>18.5</v>
      </c>
      <c r="C72" s="45">
        <v>0</v>
      </c>
    </row>
    <row r="73" spans="1:3" x14ac:dyDescent="0.25">
      <c r="A73" s="43">
        <v>66</v>
      </c>
      <c r="B73" s="45">
        <v>17.84</v>
      </c>
      <c r="C73" s="45">
        <v>0</v>
      </c>
    </row>
    <row r="74" spans="1:3" x14ac:dyDescent="0.25">
      <c r="A74" s="43">
        <v>67</v>
      </c>
      <c r="B74" s="45">
        <v>17.170000000000002</v>
      </c>
      <c r="C74" s="45">
        <v>0</v>
      </c>
    </row>
    <row r="75" spans="1:3" x14ac:dyDescent="0.25">
      <c r="A75" s="43">
        <v>68</v>
      </c>
      <c r="B75" s="45">
        <v>16.510000000000002</v>
      </c>
      <c r="C75" s="45">
        <v>0</v>
      </c>
    </row>
    <row r="76" spans="1:3" x14ac:dyDescent="0.25">
      <c r="A76" s="43">
        <v>69</v>
      </c>
      <c r="B76" s="45">
        <v>15.85</v>
      </c>
      <c r="C76" s="45">
        <v>0</v>
      </c>
    </row>
    <row r="77" spans="1:3" x14ac:dyDescent="0.25">
      <c r="A77" s="43">
        <v>70</v>
      </c>
      <c r="B77" s="45">
        <v>15.19</v>
      </c>
      <c r="C77" s="45">
        <v>0</v>
      </c>
    </row>
    <row r="78" spans="1:3" x14ac:dyDescent="0.25">
      <c r="A78" s="43">
        <v>71</v>
      </c>
      <c r="B78" s="45">
        <v>14.53</v>
      </c>
      <c r="C78" s="45">
        <v>0</v>
      </c>
    </row>
    <row r="79" spans="1:3" x14ac:dyDescent="0.25">
      <c r="A79" s="43">
        <v>72</v>
      </c>
      <c r="B79" s="45">
        <v>13.87</v>
      </c>
      <c r="C79" s="45">
        <v>0</v>
      </c>
    </row>
    <row r="80" spans="1:3" x14ac:dyDescent="0.25">
      <c r="A80" s="43">
        <v>73</v>
      </c>
      <c r="B80" s="45">
        <v>13.22</v>
      </c>
      <c r="C80" s="45">
        <v>0</v>
      </c>
    </row>
    <row r="81" spans="1:3" x14ac:dyDescent="0.25">
      <c r="A81" s="43">
        <v>74</v>
      </c>
      <c r="B81" s="45">
        <v>12.57</v>
      </c>
      <c r="C81" s="45">
        <v>0</v>
      </c>
    </row>
  </sheetData>
  <sheetProtection algorithmName="SHA-512" hashValue="ug1io+U9Pq1FUJZqYxeysF2O1FPFIgHFQrLB2JUFGGluyQS5TCM8pdRaCGsnXSAFDiCbfUBkZeBjjJYAU37Abw==" saltValue="Wtv0U2KjGORiX/Z8wVK1Jw==" spinCount="100000" sheet="1" objects="1" scenarios="1"/>
  <conditionalFormatting sqref="A6:A21">
    <cfRule type="expression" dxfId="559" priority="1" stopIfTrue="1">
      <formula>MOD(ROW(),2)=0</formula>
    </cfRule>
    <cfRule type="expression" dxfId="558" priority="2" stopIfTrue="1">
      <formula>MOD(ROW(),2)&lt;&gt;0</formula>
    </cfRule>
  </conditionalFormatting>
  <conditionalFormatting sqref="B6:C21">
    <cfRule type="expression" dxfId="557" priority="3" stopIfTrue="1">
      <formula>MOD(ROW(),2)=0</formula>
    </cfRule>
    <cfRule type="expression" dxfId="556" priority="4" stopIfTrue="1">
      <formula>MOD(ROW(),2)&lt;&gt;0</formula>
    </cfRule>
  </conditionalFormatting>
  <conditionalFormatting sqref="A26:A81">
    <cfRule type="expression" dxfId="555" priority="5" stopIfTrue="1">
      <formula>MOD(ROW(),2)=0</formula>
    </cfRule>
    <cfRule type="expression" dxfId="554" priority="6" stopIfTrue="1">
      <formula>MOD(ROW(),2)&lt;&gt;0</formula>
    </cfRule>
  </conditionalFormatting>
  <conditionalFormatting sqref="B26:C81">
    <cfRule type="expression" dxfId="553" priority="7" stopIfTrue="1">
      <formula>MOD(ROW(),2)=0</formula>
    </cfRule>
    <cfRule type="expression" dxfId="552" priority="8" stopIfTrue="1">
      <formula>MOD(ROW(),2)&lt;&gt;0</formula>
    </cfRule>
  </conditionalFormatting>
  <pageMargins left="0.7" right="0.7" top="0.75" bottom="0.75" header="0.3" footer="0.3"/>
  <tableParts count="1">
    <tablePart r:id="rId1"/>
  </tablePart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B571A-ED6D-47B2-85CD-2211AE8E8AD0}">
  <sheetPr codeName="Sheet68"/>
  <dimension ref="A1:M67"/>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Scheme pays AA - x-609</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t="s">
        <v>185</v>
      </c>
      <c r="C8" s="46"/>
      <c r="D8" s="46"/>
      <c r="E8" s="46"/>
      <c r="F8" s="46"/>
      <c r="G8" s="46"/>
      <c r="H8" s="46"/>
      <c r="I8" s="46"/>
      <c r="J8" s="46"/>
      <c r="K8" s="46"/>
      <c r="L8" s="46"/>
      <c r="M8" s="46"/>
    </row>
    <row r="9" spans="1:13" x14ac:dyDescent="0.25">
      <c r="A9" s="40" t="s">
        <v>142</v>
      </c>
      <c r="B9" s="46" t="s">
        <v>366</v>
      </c>
      <c r="C9" s="46"/>
      <c r="D9" s="46"/>
      <c r="E9" s="46"/>
      <c r="F9" s="46"/>
      <c r="G9" s="46"/>
      <c r="H9" s="46"/>
      <c r="I9" s="46"/>
      <c r="J9" s="46"/>
      <c r="K9" s="46"/>
      <c r="L9" s="46"/>
      <c r="M9" s="46"/>
    </row>
    <row r="10" spans="1:13" x14ac:dyDescent="0.25">
      <c r="A10" s="40" t="s">
        <v>6</v>
      </c>
      <c r="B10" s="46" t="s">
        <v>373</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374</v>
      </c>
      <c r="C12" s="46"/>
      <c r="D12" s="46"/>
      <c r="E12" s="46"/>
      <c r="F12" s="46"/>
      <c r="G12" s="46"/>
      <c r="H12" s="46"/>
      <c r="I12" s="46"/>
      <c r="J12" s="46"/>
      <c r="K12" s="46"/>
      <c r="L12" s="46"/>
      <c r="M12" s="46"/>
    </row>
    <row r="13" spans="1:13" x14ac:dyDescent="0.25">
      <c r="A13" s="40" t="s">
        <v>538</v>
      </c>
      <c r="B13" s="46">
        <v>0</v>
      </c>
      <c r="C13" s="46"/>
      <c r="D13" s="46"/>
      <c r="E13" s="46"/>
      <c r="F13" s="46"/>
      <c r="G13" s="46"/>
      <c r="H13" s="46"/>
      <c r="I13" s="46"/>
      <c r="J13" s="46"/>
      <c r="K13" s="46"/>
      <c r="L13" s="46"/>
      <c r="M13" s="46"/>
    </row>
    <row r="14" spans="1:13" x14ac:dyDescent="0.25">
      <c r="A14" s="40" t="s">
        <v>146</v>
      </c>
      <c r="B14" s="46">
        <v>609</v>
      </c>
      <c r="C14" s="46"/>
      <c r="D14" s="46"/>
      <c r="E14" s="46"/>
      <c r="F14" s="46"/>
      <c r="G14" s="46"/>
      <c r="H14" s="46"/>
      <c r="I14" s="46"/>
      <c r="J14" s="46"/>
      <c r="K14" s="46"/>
      <c r="L14" s="46"/>
      <c r="M14" s="46"/>
    </row>
    <row r="15" spans="1:13" x14ac:dyDescent="0.25">
      <c r="A15" s="40" t="s">
        <v>539</v>
      </c>
      <c r="B15" s="46" t="s">
        <v>375</v>
      </c>
      <c r="C15" s="46"/>
      <c r="D15" s="46"/>
      <c r="E15" s="46"/>
      <c r="F15" s="46"/>
      <c r="G15" s="46"/>
      <c r="H15" s="46"/>
      <c r="I15" s="46"/>
      <c r="J15" s="46"/>
      <c r="K15" s="46"/>
      <c r="L15" s="46"/>
      <c r="M15" s="46"/>
    </row>
    <row r="16" spans="1:13" x14ac:dyDescent="0.25">
      <c r="A16" s="40" t="s">
        <v>148</v>
      </c>
      <c r="B16" s="46" t="s">
        <v>376</v>
      </c>
      <c r="C16" s="46"/>
      <c r="D16" s="46"/>
      <c r="E16" s="46"/>
      <c r="F16" s="46"/>
      <c r="G16" s="46"/>
      <c r="H16" s="46"/>
      <c r="I16" s="46"/>
      <c r="J16" s="46"/>
      <c r="K16" s="46"/>
      <c r="L16" s="46"/>
      <c r="M16" s="46"/>
    </row>
    <row r="17" spans="1:13" x14ac:dyDescent="0.25">
      <c r="A17" s="41" t="s">
        <v>540</v>
      </c>
      <c r="B17" s="46"/>
      <c r="C17" s="46"/>
      <c r="D17" s="46"/>
      <c r="E17" s="46"/>
      <c r="F17" s="46"/>
      <c r="G17" s="46"/>
      <c r="H17" s="46"/>
      <c r="I17" s="46"/>
      <c r="J17" s="46"/>
      <c r="K17" s="46"/>
      <c r="L17" s="46"/>
      <c r="M17" s="46"/>
    </row>
    <row r="18" spans="1:13" x14ac:dyDescent="0.25">
      <c r="A18" s="40" t="s">
        <v>150</v>
      </c>
      <c r="B18" s="48">
        <v>45138</v>
      </c>
      <c r="C18" s="48"/>
      <c r="D18" s="48"/>
      <c r="E18" s="48"/>
      <c r="F18" s="48"/>
      <c r="G18" s="48"/>
      <c r="H18" s="48"/>
      <c r="I18" s="48"/>
      <c r="J18" s="48"/>
      <c r="K18" s="48"/>
      <c r="L18" s="48"/>
      <c r="M18" s="48"/>
    </row>
    <row r="19" spans="1:13" x14ac:dyDescent="0.25">
      <c r="A19" s="40" t="s">
        <v>151</v>
      </c>
      <c r="B19" s="48">
        <v>45138</v>
      </c>
      <c r="C19" s="48"/>
      <c r="D19" s="48"/>
      <c r="E19" s="48"/>
      <c r="F19" s="48"/>
      <c r="G19" s="48"/>
      <c r="H19" s="48"/>
      <c r="I19" s="48"/>
      <c r="J19" s="48"/>
      <c r="K19" s="48"/>
      <c r="L19" s="48"/>
      <c r="M19" s="48"/>
    </row>
    <row r="20" spans="1:13" x14ac:dyDescent="0.25">
      <c r="A20" s="40" t="s">
        <v>152</v>
      </c>
      <c r="B20" s="46" t="s">
        <v>160</v>
      </c>
      <c r="C20" s="46"/>
      <c r="D20" s="46"/>
      <c r="E20" s="46"/>
      <c r="F20" s="46"/>
      <c r="G20" s="46"/>
      <c r="H20" s="46"/>
      <c r="I20" s="46"/>
      <c r="J20" s="46"/>
      <c r="K20" s="46"/>
      <c r="L20" s="46"/>
      <c r="M20" s="46"/>
    </row>
    <row r="21" spans="1:13" x14ac:dyDescent="0.25">
      <c r="A21" s="40" t="s">
        <v>541</v>
      </c>
      <c r="B21" s="46" t="s">
        <v>76</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5" customFormat="1" ht="13" x14ac:dyDescent="0.25">
      <c r="A26" s="54" t="s">
        <v>581</v>
      </c>
      <c r="B26" s="54">
        <v>0</v>
      </c>
      <c r="C26" s="54">
        <v>1</v>
      </c>
      <c r="D26" s="54">
        <v>2</v>
      </c>
      <c r="E26" s="54">
        <v>3</v>
      </c>
      <c r="F26" s="54">
        <v>4</v>
      </c>
      <c r="G26" s="54">
        <v>5</v>
      </c>
      <c r="H26" s="54">
        <v>6</v>
      </c>
      <c r="I26" s="54">
        <v>7</v>
      </c>
      <c r="J26" s="54">
        <v>8</v>
      </c>
      <c r="K26" s="54">
        <v>9</v>
      </c>
      <c r="L26" s="54">
        <v>10</v>
      </c>
      <c r="M26" s="54">
        <v>11</v>
      </c>
    </row>
    <row r="27" spans="1:13" x14ac:dyDescent="0.25">
      <c r="A27" s="43">
        <v>20</v>
      </c>
      <c r="B27" s="44">
        <v>0.216</v>
      </c>
      <c r="C27" s="44">
        <v>0.216</v>
      </c>
      <c r="D27" s="44">
        <v>0.217</v>
      </c>
      <c r="E27" s="44">
        <v>0.217</v>
      </c>
      <c r="F27" s="44">
        <v>0.218</v>
      </c>
      <c r="G27" s="44">
        <v>0.218</v>
      </c>
      <c r="H27" s="44">
        <v>0.219</v>
      </c>
      <c r="I27" s="44">
        <v>0.219</v>
      </c>
      <c r="J27" s="44">
        <v>0.22</v>
      </c>
      <c r="K27" s="44">
        <v>0.22</v>
      </c>
      <c r="L27" s="44">
        <v>0.221</v>
      </c>
      <c r="M27" s="44">
        <v>0.222</v>
      </c>
    </row>
    <row r="28" spans="1:13" x14ac:dyDescent="0.25">
      <c r="A28" s="43">
        <v>21</v>
      </c>
      <c r="B28" s="44">
        <v>0.222</v>
      </c>
      <c r="C28" s="44">
        <v>0.223</v>
      </c>
      <c r="D28" s="44">
        <v>0.223</v>
      </c>
      <c r="E28" s="44">
        <v>0.224</v>
      </c>
      <c r="F28" s="44">
        <v>0.224</v>
      </c>
      <c r="G28" s="44">
        <v>0.22500000000000001</v>
      </c>
      <c r="H28" s="44">
        <v>0.22500000000000001</v>
      </c>
      <c r="I28" s="44">
        <v>0.22600000000000001</v>
      </c>
      <c r="J28" s="44">
        <v>0.22600000000000001</v>
      </c>
      <c r="K28" s="44">
        <v>0.22700000000000001</v>
      </c>
      <c r="L28" s="44">
        <v>0.22800000000000001</v>
      </c>
      <c r="M28" s="44">
        <v>0.22800000000000001</v>
      </c>
    </row>
    <row r="29" spans="1:13" x14ac:dyDescent="0.25">
      <c r="A29" s="43">
        <v>22</v>
      </c>
      <c r="B29" s="44">
        <v>0.22900000000000001</v>
      </c>
      <c r="C29" s="44">
        <v>0.22900000000000001</v>
      </c>
      <c r="D29" s="44">
        <v>0.23</v>
      </c>
      <c r="E29" s="44">
        <v>0.23</v>
      </c>
      <c r="F29" s="44">
        <v>0.23100000000000001</v>
      </c>
      <c r="G29" s="44">
        <v>0.23200000000000001</v>
      </c>
      <c r="H29" s="44">
        <v>0.23200000000000001</v>
      </c>
      <c r="I29" s="44">
        <v>0.23300000000000001</v>
      </c>
      <c r="J29" s="44">
        <v>0.23300000000000001</v>
      </c>
      <c r="K29" s="44">
        <v>0.23400000000000001</v>
      </c>
      <c r="L29" s="44">
        <v>0.23400000000000001</v>
      </c>
      <c r="M29" s="44">
        <v>0.23499999999999999</v>
      </c>
    </row>
    <row r="30" spans="1:13" x14ac:dyDescent="0.25">
      <c r="A30" s="43">
        <v>23</v>
      </c>
      <c r="B30" s="44">
        <v>0.23599999999999999</v>
      </c>
      <c r="C30" s="44">
        <v>0.23599999999999999</v>
      </c>
      <c r="D30" s="44">
        <v>0.23699999999999999</v>
      </c>
      <c r="E30" s="44">
        <v>0.23699999999999999</v>
      </c>
      <c r="F30" s="44">
        <v>0.23799999999999999</v>
      </c>
      <c r="G30" s="44">
        <v>0.23899999999999999</v>
      </c>
      <c r="H30" s="44">
        <v>0.23899999999999999</v>
      </c>
      <c r="I30" s="44">
        <v>0.24</v>
      </c>
      <c r="J30" s="44">
        <v>0.24</v>
      </c>
      <c r="K30" s="44">
        <v>0.24099999999999999</v>
      </c>
      <c r="L30" s="44">
        <v>0.24099999999999999</v>
      </c>
      <c r="M30" s="44">
        <v>0.24199999999999999</v>
      </c>
    </row>
    <row r="31" spans="1:13" x14ac:dyDescent="0.25">
      <c r="A31" s="43">
        <v>24</v>
      </c>
      <c r="B31" s="44">
        <v>0.24299999999999999</v>
      </c>
      <c r="C31" s="44">
        <v>0.24299999999999999</v>
      </c>
      <c r="D31" s="44">
        <v>0.24399999999999999</v>
      </c>
      <c r="E31" s="44">
        <v>0.245</v>
      </c>
      <c r="F31" s="44">
        <v>0.245</v>
      </c>
      <c r="G31" s="44">
        <v>0.246</v>
      </c>
      <c r="H31" s="44">
        <v>0.246</v>
      </c>
      <c r="I31" s="44">
        <v>0.247</v>
      </c>
      <c r="J31" s="44">
        <v>0.248</v>
      </c>
      <c r="K31" s="44">
        <v>0.248</v>
      </c>
      <c r="L31" s="44">
        <v>0.249</v>
      </c>
      <c r="M31" s="44">
        <v>0.25</v>
      </c>
    </row>
    <row r="32" spans="1:13" x14ac:dyDescent="0.25">
      <c r="A32" s="43">
        <v>25</v>
      </c>
      <c r="B32" s="44">
        <v>0.25</v>
      </c>
      <c r="C32" s="44">
        <v>0.251</v>
      </c>
      <c r="D32" s="44">
        <v>0.251</v>
      </c>
      <c r="E32" s="44">
        <v>0.252</v>
      </c>
      <c r="F32" s="44">
        <v>0.253</v>
      </c>
      <c r="G32" s="44">
        <v>0.253</v>
      </c>
      <c r="H32" s="44">
        <v>0.254</v>
      </c>
      <c r="I32" s="44">
        <v>0.255</v>
      </c>
      <c r="J32" s="44">
        <v>0.255</v>
      </c>
      <c r="K32" s="44">
        <v>0.25600000000000001</v>
      </c>
      <c r="L32" s="44">
        <v>0.25700000000000001</v>
      </c>
      <c r="M32" s="44">
        <v>0.25700000000000001</v>
      </c>
    </row>
    <row r="33" spans="1:13" x14ac:dyDescent="0.25">
      <c r="A33" s="43">
        <v>26</v>
      </c>
      <c r="B33" s="44">
        <v>0.25800000000000001</v>
      </c>
      <c r="C33" s="44">
        <v>0.25900000000000001</v>
      </c>
      <c r="D33" s="44">
        <v>0.25900000000000001</v>
      </c>
      <c r="E33" s="44">
        <v>0.26</v>
      </c>
      <c r="F33" s="44">
        <v>0.26100000000000001</v>
      </c>
      <c r="G33" s="44">
        <v>0.26100000000000001</v>
      </c>
      <c r="H33" s="44">
        <v>0.26200000000000001</v>
      </c>
      <c r="I33" s="44">
        <v>0.26300000000000001</v>
      </c>
      <c r="J33" s="44">
        <v>0.26300000000000001</v>
      </c>
      <c r="K33" s="44">
        <v>0.26400000000000001</v>
      </c>
      <c r="L33" s="44">
        <v>0.26500000000000001</v>
      </c>
      <c r="M33" s="44">
        <v>0.26500000000000001</v>
      </c>
    </row>
    <row r="34" spans="1:13" x14ac:dyDescent="0.25">
      <c r="A34" s="43">
        <v>27</v>
      </c>
      <c r="B34" s="44">
        <v>0.26600000000000001</v>
      </c>
      <c r="C34" s="44">
        <v>0.26700000000000002</v>
      </c>
      <c r="D34" s="44">
        <v>0.26800000000000002</v>
      </c>
      <c r="E34" s="44">
        <v>0.26800000000000002</v>
      </c>
      <c r="F34" s="44">
        <v>0.26900000000000002</v>
      </c>
      <c r="G34" s="44">
        <v>0.27</v>
      </c>
      <c r="H34" s="44">
        <v>0.27</v>
      </c>
      <c r="I34" s="44">
        <v>0.27100000000000002</v>
      </c>
      <c r="J34" s="44">
        <v>0.27200000000000002</v>
      </c>
      <c r="K34" s="44">
        <v>0.27300000000000002</v>
      </c>
      <c r="L34" s="44">
        <v>0.27300000000000002</v>
      </c>
      <c r="M34" s="44">
        <v>0.27400000000000002</v>
      </c>
    </row>
    <row r="35" spans="1:13" x14ac:dyDescent="0.25">
      <c r="A35" s="43">
        <v>28</v>
      </c>
      <c r="B35" s="44">
        <v>0.27500000000000002</v>
      </c>
      <c r="C35" s="44">
        <v>0.27500000000000002</v>
      </c>
      <c r="D35" s="44">
        <v>0.27600000000000002</v>
      </c>
      <c r="E35" s="44">
        <v>0.27700000000000002</v>
      </c>
      <c r="F35" s="44">
        <v>0.27800000000000002</v>
      </c>
      <c r="G35" s="44">
        <v>0.27800000000000002</v>
      </c>
      <c r="H35" s="44">
        <v>0.27900000000000003</v>
      </c>
      <c r="I35" s="44">
        <v>0.28000000000000003</v>
      </c>
      <c r="J35" s="44">
        <v>0.28100000000000003</v>
      </c>
      <c r="K35" s="44">
        <v>0.28100000000000003</v>
      </c>
      <c r="L35" s="44">
        <v>0.28199999999999997</v>
      </c>
      <c r="M35" s="44">
        <v>0.28299999999999997</v>
      </c>
    </row>
    <row r="36" spans="1:13" x14ac:dyDescent="0.25">
      <c r="A36" s="43">
        <v>29</v>
      </c>
      <c r="B36" s="44">
        <v>0.28399999999999997</v>
      </c>
      <c r="C36" s="44">
        <v>0.28399999999999997</v>
      </c>
      <c r="D36" s="44">
        <v>0.28499999999999998</v>
      </c>
      <c r="E36" s="44">
        <v>0.28599999999999998</v>
      </c>
      <c r="F36" s="44">
        <v>0.28699999999999998</v>
      </c>
      <c r="G36" s="44">
        <v>0.28699999999999998</v>
      </c>
      <c r="H36" s="44">
        <v>0.28799999999999998</v>
      </c>
      <c r="I36" s="44">
        <v>0.28899999999999998</v>
      </c>
      <c r="J36" s="44">
        <v>0.28999999999999998</v>
      </c>
      <c r="K36" s="44">
        <v>0.29099999999999998</v>
      </c>
      <c r="L36" s="44">
        <v>0.29099999999999998</v>
      </c>
      <c r="M36" s="44">
        <v>0.29199999999999998</v>
      </c>
    </row>
    <row r="37" spans="1:13" x14ac:dyDescent="0.25">
      <c r="A37" s="43">
        <v>30</v>
      </c>
      <c r="B37" s="44">
        <v>0.29299999999999998</v>
      </c>
      <c r="C37" s="44">
        <v>0.29399999999999998</v>
      </c>
      <c r="D37" s="44">
        <v>0.29499999999999998</v>
      </c>
      <c r="E37" s="44">
        <v>0.29499999999999998</v>
      </c>
      <c r="F37" s="44">
        <v>0.29599999999999999</v>
      </c>
      <c r="G37" s="44">
        <v>0.29699999999999999</v>
      </c>
      <c r="H37" s="44">
        <v>0.29799999999999999</v>
      </c>
      <c r="I37" s="44">
        <v>0.29899999999999999</v>
      </c>
      <c r="J37" s="44">
        <v>0.29899999999999999</v>
      </c>
      <c r="K37" s="44">
        <v>0.3</v>
      </c>
      <c r="L37" s="44">
        <v>0.30099999999999999</v>
      </c>
      <c r="M37" s="44">
        <v>0.30199999999999999</v>
      </c>
    </row>
    <row r="38" spans="1:13" x14ac:dyDescent="0.25">
      <c r="A38" s="43">
        <v>31</v>
      </c>
      <c r="B38" s="44">
        <v>0.30299999999999999</v>
      </c>
      <c r="C38" s="44">
        <v>0.30399999999999999</v>
      </c>
      <c r="D38" s="44">
        <v>0.30399999999999999</v>
      </c>
      <c r="E38" s="44">
        <v>0.30499999999999999</v>
      </c>
      <c r="F38" s="44">
        <v>0.30599999999999999</v>
      </c>
      <c r="G38" s="44">
        <v>0.307</v>
      </c>
      <c r="H38" s="44">
        <v>0.308</v>
      </c>
      <c r="I38" s="44">
        <v>0.309</v>
      </c>
      <c r="J38" s="44">
        <v>0.309</v>
      </c>
      <c r="K38" s="44">
        <v>0.31</v>
      </c>
      <c r="L38" s="44">
        <v>0.311</v>
      </c>
      <c r="M38" s="44">
        <v>0.312</v>
      </c>
    </row>
    <row r="39" spans="1:13" x14ac:dyDescent="0.25">
      <c r="A39" s="43">
        <v>32</v>
      </c>
      <c r="B39" s="44">
        <v>0.313</v>
      </c>
      <c r="C39" s="44">
        <v>0.314</v>
      </c>
      <c r="D39" s="44">
        <v>0.315</v>
      </c>
      <c r="E39" s="44">
        <v>0.316</v>
      </c>
      <c r="F39" s="44">
        <v>0.316</v>
      </c>
      <c r="G39" s="44">
        <v>0.317</v>
      </c>
      <c r="H39" s="44">
        <v>0.318</v>
      </c>
      <c r="I39" s="44">
        <v>0.31900000000000001</v>
      </c>
      <c r="J39" s="44">
        <v>0.32</v>
      </c>
      <c r="K39" s="44">
        <v>0.32100000000000001</v>
      </c>
      <c r="L39" s="44">
        <v>0.32200000000000001</v>
      </c>
      <c r="M39" s="44">
        <v>0.32300000000000001</v>
      </c>
    </row>
    <row r="40" spans="1:13" x14ac:dyDescent="0.25">
      <c r="A40" s="43">
        <v>33</v>
      </c>
      <c r="B40" s="44">
        <v>0.32400000000000001</v>
      </c>
      <c r="C40" s="44">
        <v>0.32400000000000001</v>
      </c>
      <c r="D40" s="44">
        <v>0.32500000000000001</v>
      </c>
      <c r="E40" s="44">
        <v>0.32600000000000001</v>
      </c>
      <c r="F40" s="44">
        <v>0.32700000000000001</v>
      </c>
      <c r="G40" s="44">
        <v>0.32800000000000001</v>
      </c>
      <c r="H40" s="44">
        <v>0.32900000000000001</v>
      </c>
      <c r="I40" s="44">
        <v>0.33</v>
      </c>
      <c r="J40" s="44">
        <v>0.33100000000000002</v>
      </c>
      <c r="K40" s="44">
        <v>0.33200000000000002</v>
      </c>
      <c r="L40" s="44">
        <v>0.33300000000000002</v>
      </c>
      <c r="M40" s="44">
        <v>0.33400000000000002</v>
      </c>
    </row>
    <row r="41" spans="1:13" x14ac:dyDescent="0.25">
      <c r="A41" s="43">
        <v>34</v>
      </c>
      <c r="B41" s="44">
        <v>0.33500000000000002</v>
      </c>
      <c r="C41" s="44">
        <v>0.33600000000000002</v>
      </c>
      <c r="D41" s="44">
        <v>0.33700000000000002</v>
      </c>
      <c r="E41" s="44">
        <v>0.33800000000000002</v>
      </c>
      <c r="F41" s="44">
        <v>0.33900000000000002</v>
      </c>
      <c r="G41" s="44">
        <v>0.34</v>
      </c>
      <c r="H41" s="44">
        <v>0.34100000000000003</v>
      </c>
      <c r="I41" s="44">
        <v>0.34200000000000003</v>
      </c>
      <c r="J41" s="44">
        <v>0.34200000000000003</v>
      </c>
      <c r="K41" s="44">
        <v>0.34300000000000003</v>
      </c>
      <c r="L41" s="44">
        <v>0.34399999999999997</v>
      </c>
      <c r="M41" s="44">
        <v>0.34499999999999997</v>
      </c>
    </row>
    <row r="42" spans="1:13" x14ac:dyDescent="0.25">
      <c r="A42" s="43">
        <v>35</v>
      </c>
      <c r="B42" s="44">
        <v>0.34599999999999997</v>
      </c>
      <c r="C42" s="44">
        <v>0.34699999999999998</v>
      </c>
      <c r="D42" s="44">
        <v>0.34799999999999998</v>
      </c>
      <c r="E42" s="44">
        <v>0.34899999999999998</v>
      </c>
      <c r="F42" s="44">
        <v>0.35</v>
      </c>
      <c r="G42" s="44">
        <v>0.35199999999999998</v>
      </c>
      <c r="H42" s="44">
        <v>0.35299999999999998</v>
      </c>
      <c r="I42" s="44">
        <v>0.35399999999999998</v>
      </c>
      <c r="J42" s="44">
        <v>0.35499999999999998</v>
      </c>
      <c r="K42" s="44">
        <v>0.35599999999999998</v>
      </c>
      <c r="L42" s="44">
        <v>0.35699999999999998</v>
      </c>
      <c r="M42" s="44">
        <v>0.35799999999999998</v>
      </c>
    </row>
    <row r="43" spans="1:13" x14ac:dyDescent="0.25">
      <c r="A43" s="43">
        <v>36</v>
      </c>
      <c r="B43" s="44">
        <v>0.35899999999999999</v>
      </c>
      <c r="C43" s="44">
        <v>0.36</v>
      </c>
      <c r="D43" s="44">
        <v>0.36099999999999999</v>
      </c>
      <c r="E43" s="44">
        <v>0.36199999999999999</v>
      </c>
      <c r="F43" s="44">
        <v>0.36299999999999999</v>
      </c>
      <c r="G43" s="44">
        <v>0.36399999999999999</v>
      </c>
      <c r="H43" s="44">
        <v>0.36499999999999999</v>
      </c>
      <c r="I43" s="44">
        <v>0.36599999999999999</v>
      </c>
      <c r="J43" s="44">
        <v>0.36699999999999999</v>
      </c>
      <c r="K43" s="44">
        <v>0.36799999999999999</v>
      </c>
      <c r="L43" s="44">
        <v>0.36899999999999999</v>
      </c>
      <c r="M43" s="44">
        <v>0.37</v>
      </c>
    </row>
    <row r="44" spans="1:13" x14ac:dyDescent="0.25">
      <c r="A44" s="43">
        <v>37</v>
      </c>
      <c r="B44" s="44">
        <v>0.372</v>
      </c>
      <c r="C44" s="44">
        <v>0.373</v>
      </c>
      <c r="D44" s="44">
        <v>0.374</v>
      </c>
      <c r="E44" s="44">
        <v>0.375</v>
      </c>
      <c r="F44" s="44">
        <v>0.376</v>
      </c>
      <c r="G44" s="44">
        <v>0.377</v>
      </c>
      <c r="H44" s="44">
        <v>0.378</v>
      </c>
      <c r="I44" s="44">
        <v>0.379</v>
      </c>
      <c r="J44" s="44">
        <v>0.38100000000000001</v>
      </c>
      <c r="K44" s="44">
        <v>0.38200000000000001</v>
      </c>
      <c r="L44" s="44">
        <v>0.38300000000000001</v>
      </c>
      <c r="M44" s="44">
        <v>0.38400000000000001</v>
      </c>
    </row>
    <row r="45" spans="1:13" x14ac:dyDescent="0.25">
      <c r="A45" s="43">
        <v>38</v>
      </c>
      <c r="B45" s="44">
        <v>0.38500000000000001</v>
      </c>
      <c r="C45" s="44">
        <v>0.38600000000000001</v>
      </c>
      <c r="D45" s="44">
        <v>0.38700000000000001</v>
      </c>
      <c r="E45" s="44">
        <v>0.38900000000000001</v>
      </c>
      <c r="F45" s="44">
        <v>0.39</v>
      </c>
      <c r="G45" s="44">
        <v>0.39100000000000001</v>
      </c>
      <c r="H45" s="44">
        <v>0.39200000000000002</v>
      </c>
      <c r="I45" s="44">
        <v>0.39300000000000002</v>
      </c>
      <c r="J45" s="44">
        <v>0.39400000000000002</v>
      </c>
      <c r="K45" s="44">
        <v>0.39600000000000002</v>
      </c>
      <c r="L45" s="44">
        <v>0.39700000000000002</v>
      </c>
      <c r="M45" s="44">
        <v>0.39800000000000002</v>
      </c>
    </row>
    <row r="46" spans="1:13" x14ac:dyDescent="0.25">
      <c r="A46" s="43">
        <v>39</v>
      </c>
      <c r="B46" s="44">
        <v>0.39900000000000002</v>
      </c>
      <c r="C46" s="44">
        <v>0.4</v>
      </c>
      <c r="D46" s="44">
        <v>0.40200000000000002</v>
      </c>
      <c r="E46" s="44">
        <v>0.40300000000000002</v>
      </c>
      <c r="F46" s="44">
        <v>0.40400000000000003</v>
      </c>
      <c r="G46" s="44">
        <v>0.40500000000000003</v>
      </c>
      <c r="H46" s="44">
        <v>0.40699999999999997</v>
      </c>
      <c r="I46" s="44">
        <v>0.40799999999999997</v>
      </c>
      <c r="J46" s="44">
        <v>0.40899999999999997</v>
      </c>
      <c r="K46" s="44">
        <v>0.41</v>
      </c>
      <c r="L46" s="44">
        <v>0.41199999999999998</v>
      </c>
      <c r="M46" s="44">
        <v>0.41299999999999998</v>
      </c>
    </row>
    <row r="47" spans="1:13" x14ac:dyDescent="0.25">
      <c r="A47" s="43">
        <v>40</v>
      </c>
      <c r="B47" s="44">
        <v>0.41399999999999998</v>
      </c>
      <c r="C47" s="44">
        <v>0.41499999999999998</v>
      </c>
      <c r="D47" s="44">
        <v>0.41699999999999998</v>
      </c>
      <c r="E47" s="44">
        <v>0.41799999999999998</v>
      </c>
      <c r="F47" s="44">
        <v>0.41899999999999998</v>
      </c>
      <c r="G47" s="44">
        <v>0.42099999999999999</v>
      </c>
      <c r="H47" s="44">
        <v>0.42199999999999999</v>
      </c>
      <c r="I47" s="44">
        <v>0.42299999999999999</v>
      </c>
      <c r="J47" s="44">
        <v>0.42499999999999999</v>
      </c>
      <c r="K47" s="44">
        <v>0.42599999999999999</v>
      </c>
      <c r="L47" s="44">
        <v>0.42699999999999999</v>
      </c>
      <c r="M47" s="44">
        <v>0.42799999999999999</v>
      </c>
    </row>
    <row r="48" spans="1:13" x14ac:dyDescent="0.25">
      <c r="A48" s="43">
        <v>41</v>
      </c>
      <c r="B48" s="44">
        <v>0.43</v>
      </c>
      <c r="C48" s="44">
        <v>0.43099999999999999</v>
      </c>
      <c r="D48" s="44">
        <v>0.433</v>
      </c>
      <c r="E48" s="44">
        <v>0.434</v>
      </c>
      <c r="F48" s="44">
        <v>0.435</v>
      </c>
      <c r="G48" s="44">
        <v>0.437</v>
      </c>
      <c r="H48" s="44">
        <v>0.438</v>
      </c>
      <c r="I48" s="44">
        <v>0.439</v>
      </c>
      <c r="J48" s="44">
        <v>0.441</v>
      </c>
      <c r="K48" s="44">
        <v>0.442</v>
      </c>
      <c r="L48" s="44">
        <v>0.44400000000000001</v>
      </c>
      <c r="M48" s="44">
        <v>0.44500000000000001</v>
      </c>
    </row>
    <row r="49" spans="1:13" x14ac:dyDescent="0.25">
      <c r="A49" s="43">
        <v>42</v>
      </c>
      <c r="B49" s="44">
        <v>0.44600000000000001</v>
      </c>
      <c r="C49" s="44">
        <v>0.44800000000000001</v>
      </c>
      <c r="D49" s="44">
        <v>0.44900000000000001</v>
      </c>
      <c r="E49" s="44">
        <v>0.45100000000000001</v>
      </c>
      <c r="F49" s="44">
        <v>0.45200000000000001</v>
      </c>
      <c r="G49" s="44">
        <v>0.45400000000000001</v>
      </c>
      <c r="H49" s="44">
        <v>0.45500000000000002</v>
      </c>
      <c r="I49" s="44">
        <v>0.45600000000000002</v>
      </c>
      <c r="J49" s="44">
        <v>0.45800000000000002</v>
      </c>
      <c r="K49" s="44">
        <v>0.45900000000000002</v>
      </c>
      <c r="L49" s="44">
        <v>0.46100000000000002</v>
      </c>
      <c r="M49" s="44">
        <v>0.46200000000000002</v>
      </c>
    </row>
    <row r="50" spans="1:13" x14ac:dyDescent="0.25">
      <c r="A50" s="43">
        <v>43</v>
      </c>
      <c r="B50" s="44">
        <v>0.46400000000000002</v>
      </c>
      <c r="C50" s="44">
        <v>0.46500000000000002</v>
      </c>
      <c r="D50" s="44">
        <v>0.46700000000000003</v>
      </c>
      <c r="E50" s="44">
        <v>0.46800000000000003</v>
      </c>
      <c r="F50" s="44">
        <v>0.47</v>
      </c>
      <c r="G50" s="44">
        <v>0.47099999999999997</v>
      </c>
      <c r="H50" s="44">
        <v>0.47299999999999998</v>
      </c>
      <c r="I50" s="44">
        <v>0.47399999999999998</v>
      </c>
      <c r="J50" s="44">
        <v>0.47599999999999998</v>
      </c>
      <c r="K50" s="44">
        <v>0.47699999999999998</v>
      </c>
      <c r="L50" s="44">
        <v>0.47899999999999998</v>
      </c>
      <c r="M50" s="44">
        <v>0.48</v>
      </c>
    </row>
    <row r="51" spans="1:13" x14ac:dyDescent="0.25">
      <c r="A51" s="43">
        <v>44</v>
      </c>
      <c r="B51" s="44">
        <v>0.48199999999999998</v>
      </c>
      <c r="C51" s="44">
        <v>0.48399999999999999</v>
      </c>
      <c r="D51" s="44">
        <v>0.48499999999999999</v>
      </c>
      <c r="E51" s="44">
        <v>0.48699999999999999</v>
      </c>
      <c r="F51" s="44">
        <v>0.48799999999999999</v>
      </c>
      <c r="G51" s="44">
        <v>0.49</v>
      </c>
      <c r="H51" s="44">
        <v>0.49199999999999999</v>
      </c>
      <c r="I51" s="44">
        <v>0.49299999999999999</v>
      </c>
      <c r="J51" s="44">
        <v>0.495</v>
      </c>
      <c r="K51" s="44">
        <v>0.496</v>
      </c>
      <c r="L51" s="44">
        <v>0.498</v>
      </c>
      <c r="M51" s="44">
        <v>0.5</v>
      </c>
    </row>
    <row r="52" spans="1:13" x14ac:dyDescent="0.25">
      <c r="A52" s="43">
        <v>45</v>
      </c>
      <c r="B52" s="44">
        <v>0.501</v>
      </c>
      <c r="C52" s="44">
        <v>0.503</v>
      </c>
      <c r="D52" s="44">
        <v>0.505</v>
      </c>
      <c r="E52" s="44">
        <v>0.50600000000000001</v>
      </c>
      <c r="F52" s="44">
        <v>0.50800000000000001</v>
      </c>
      <c r="G52" s="44">
        <v>0.51</v>
      </c>
      <c r="H52" s="44">
        <v>0.51200000000000001</v>
      </c>
      <c r="I52" s="44">
        <v>0.51300000000000001</v>
      </c>
      <c r="J52" s="44">
        <v>0.51500000000000001</v>
      </c>
      <c r="K52" s="44">
        <v>0.51700000000000002</v>
      </c>
      <c r="L52" s="44">
        <v>0.51800000000000002</v>
      </c>
      <c r="M52" s="44">
        <v>0.52</v>
      </c>
    </row>
    <row r="53" spans="1:13" x14ac:dyDescent="0.25">
      <c r="A53" s="43">
        <v>46</v>
      </c>
      <c r="B53" s="44">
        <v>0.52200000000000002</v>
      </c>
      <c r="C53" s="44">
        <v>0.52400000000000002</v>
      </c>
      <c r="D53" s="44">
        <v>0.52500000000000002</v>
      </c>
      <c r="E53" s="44">
        <v>0.52700000000000002</v>
      </c>
      <c r="F53" s="44">
        <v>0.52900000000000003</v>
      </c>
      <c r="G53" s="44">
        <v>0.53100000000000003</v>
      </c>
      <c r="H53" s="44">
        <v>0.53300000000000003</v>
      </c>
      <c r="I53" s="44">
        <v>0.53400000000000003</v>
      </c>
      <c r="J53" s="44">
        <v>0.53600000000000003</v>
      </c>
      <c r="K53" s="44">
        <v>0.53800000000000003</v>
      </c>
      <c r="L53" s="44">
        <v>0.54</v>
      </c>
      <c r="M53" s="44">
        <v>0.54200000000000004</v>
      </c>
    </row>
    <row r="54" spans="1:13" x14ac:dyDescent="0.25">
      <c r="A54" s="43">
        <v>47</v>
      </c>
      <c r="B54" s="44">
        <v>0.54300000000000004</v>
      </c>
      <c r="C54" s="44">
        <v>0.54500000000000004</v>
      </c>
      <c r="D54" s="44">
        <v>0.54700000000000004</v>
      </c>
      <c r="E54" s="44">
        <v>0.54900000000000004</v>
      </c>
      <c r="F54" s="44">
        <v>0.55100000000000005</v>
      </c>
      <c r="G54" s="44">
        <v>0.55300000000000005</v>
      </c>
      <c r="H54" s="44">
        <v>0.55500000000000005</v>
      </c>
      <c r="I54" s="44">
        <v>0.55700000000000005</v>
      </c>
      <c r="J54" s="44">
        <v>0.55900000000000005</v>
      </c>
      <c r="K54" s="44">
        <v>0.56100000000000005</v>
      </c>
      <c r="L54" s="44">
        <v>0.56200000000000006</v>
      </c>
      <c r="M54" s="44">
        <v>0.56399999999999995</v>
      </c>
    </row>
    <row r="55" spans="1:13" x14ac:dyDescent="0.25">
      <c r="A55" s="43">
        <v>48</v>
      </c>
      <c r="B55" s="44">
        <v>0.56599999999999995</v>
      </c>
      <c r="C55" s="44">
        <v>0.56799999999999995</v>
      </c>
      <c r="D55" s="44">
        <v>0.56999999999999995</v>
      </c>
      <c r="E55" s="44">
        <v>0.57199999999999995</v>
      </c>
      <c r="F55" s="44">
        <v>0.57399999999999995</v>
      </c>
      <c r="G55" s="44">
        <v>0.57599999999999996</v>
      </c>
      <c r="H55" s="44">
        <v>0.57799999999999996</v>
      </c>
      <c r="I55" s="44">
        <v>0.58099999999999996</v>
      </c>
      <c r="J55" s="44">
        <v>0.58299999999999996</v>
      </c>
      <c r="K55" s="44">
        <v>0.58499999999999996</v>
      </c>
      <c r="L55" s="44">
        <v>0.58699999999999997</v>
      </c>
      <c r="M55" s="44">
        <v>0.58899999999999997</v>
      </c>
    </row>
    <row r="56" spans="1:13" x14ac:dyDescent="0.25">
      <c r="A56" s="43">
        <v>49</v>
      </c>
      <c r="B56" s="44">
        <v>0.59099999999999997</v>
      </c>
      <c r="C56" s="44">
        <v>0.59299999999999997</v>
      </c>
      <c r="D56" s="44">
        <v>0.59499999999999997</v>
      </c>
      <c r="E56" s="44">
        <v>0.59699999999999998</v>
      </c>
      <c r="F56" s="44">
        <v>0.59899999999999998</v>
      </c>
      <c r="G56" s="44">
        <v>0.60099999999999998</v>
      </c>
      <c r="H56" s="44">
        <v>0.60399999999999998</v>
      </c>
      <c r="I56" s="44">
        <v>0.60599999999999998</v>
      </c>
      <c r="J56" s="44">
        <v>0.60799999999999998</v>
      </c>
      <c r="K56" s="44">
        <v>0.61</v>
      </c>
      <c r="L56" s="44">
        <v>0.61199999999999999</v>
      </c>
      <c r="M56" s="44">
        <v>0.61399999999999999</v>
      </c>
    </row>
    <row r="57" spans="1:13" x14ac:dyDescent="0.25">
      <c r="A57" s="43">
        <v>50</v>
      </c>
      <c r="B57" s="44">
        <v>0.61699999999999999</v>
      </c>
      <c r="C57" s="44">
        <v>0.61899999999999999</v>
      </c>
      <c r="D57" s="44">
        <v>0.621</v>
      </c>
      <c r="E57" s="44">
        <v>0.623</v>
      </c>
      <c r="F57" s="44">
        <v>0.626</v>
      </c>
      <c r="G57" s="44">
        <v>0.628</v>
      </c>
      <c r="H57" s="44">
        <v>0.63</v>
      </c>
      <c r="I57" s="44">
        <v>0.63300000000000001</v>
      </c>
      <c r="J57" s="44">
        <v>0.63500000000000001</v>
      </c>
      <c r="K57" s="44">
        <v>0.63700000000000001</v>
      </c>
      <c r="L57" s="44">
        <v>0.63900000000000001</v>
      </c>
      <c r="M57" s="44">
        <v>0.64200000000000002</v>
      </c>
    </row>
    <row r="58" spans="1:13" x14ac:dyDescent="0.25">
      <c r="A58" s="43">
        <v>51</v>
      </c>
      <c r="B58" s="44">
        <v>0.64400000000000002</v>
      </c>
      <c r="C58" s="44">
        <v>0.64700000000000002</v>
      </c>
      <c r="D58" s="44">
        <v>0.64900000000000002</v>
      </c>
      <c r="E58" s="44">
        <v>0.65100000000000002</v>
      </c>
      <c r="F58" s="44">
        <v>0.65400000000000003</v>
      </c>
      <c r="G58" s="44">
        <v>0.65600000000000003</v>
      </c>
      <c r="H58" s="44">
        <v>0.65900000000000003</v>
      </c>
      <c r="I58" s="44">
        <v>0.66100000000000003</v>
      </c>
      <c r="J58" s="44">
        <v>0.66400000000000003</v>
      </c>
      <c r="K58" s="44">
        <v>0.66600000000000004</v>
      </c>
      <c r="L58" s="44">
        <v>0.66900000000000004</v>
      </c>
      <c r="M58" s="44">
        <v>0.67100000000000004</v>
      </c>
    </row>
    <row r="59" spans="1:13" x14ac:dyDescent="0.25">
      <c r="A59" s="43">
        <v>52</v>
      </c>
      <c r="B59" s="44">
        <v>0.67400000000000004</v>
      </c>
      <c r="C59" s="44">
        <v>0.67600000000000005</v>
      </c>
      <c r="D59" s="44">
        <v>0.67900000000000005</v>
      </c>
      <c r="E59" s="44">
        <v>0.68100000000000005</v>
      </c>
      <c r="F59" s="44">
        <v>0.68400000000000005</v>
      </c>
      <c r="G59" s="44">
        <v>0.68700000000000006</v>
      </c>
      <c r="H59" s="44">
        <v>0.68899999999999995</v>
      </c>
      <c r="I59" s="44">
        <v>0.69199999999999995</v>
      </c>
      <c r="J59" s="44">
        <v>0.69399999999999995</v>
      </c>
      <c r="K59" s="44">
        <v>0.69699999999999995</v>
      </c>
      <c r="L59" s="44">
        <v>0.7</v>
      </c>
      <c r="M59" s="44">
        <v>0.70199999999999996</v>
      </c>
    </row>
    <row r="60" spans="1:13" x14ac:dyDescent="0.25">
      <c r="A60" s="43">
        <v>53</v>
      </c>
      <c r="B60" s="44">
        <v>0.70499999999999996</v>
      </c>
      <c r="C60" s="44">
        <v>0.70799999999999996</v>
      </c>
      <c r="D60" s="44">
        <v>0.71</v>
      </c>
      <c r="E60" s="44">
        <v>0.71299999999999997</v>
      </c>
      <c r="F60" s="44">
        <v>0.71599999999999997</v>
      </c>
      <c r="G60" s="44">
        <v>0.71899999999999997</v>
      </c>
      <c r="H60" s="44">
        <v>0.72199999999999998</v>
      </c>
      <c r="I60" s="44">
        <v>0.72399999999999998</v>
      </c>
      <c r="J60" s="44">
        <v>0.72699999999999998</v>
      </c>
      <c r="K60" s="44">
        <v>0.73</v>
      </c>
      <c r="L60" s="44">
        <v>0.73299999999999998</v>
      </c>
      <c r="M60" s="44">
        <v>0.73599999999999999</v>
      </c>
    </row>
    <row r="61" spans="1:13" x14ac:dyDescent="0.25">
      <c r="A61" s="43">
        <v>54</v>
      </c>
      <c r="B61" s="44">
        <v>0.73899999999999999</v>
      </c>
      <c r="C61" s="44">
        <v>0.74199999999999999</v>
      </c>
      <c r="D61" s="44">
        <v>0.745</v>
      </c>
      <c r="E61" s="44">
        <v>0.748</v>
      </c>
      <c r="F61" s="44">
        <v>0.751</v>
      </c>
      <c r="G61" s="44">
        <v>0.754</v>
      </c>
      <c r="H61" s="44">
        <v>0.75700000000000001</v>
      </c>
      <c r="I61" s="44">
        <v>0.76</v>
      </c>
      <c r="J61" s="44">
        <v>0.76300000000000001</v>
      </c>
      <c r="K61" s="44">
        <v>0.76600000000000001</v>
      </c>
      <c r="L61" s="44">
        <v>0.76900000000000002</v>
      </c>
      <c r="M61" s="44">
        <v>0.77200000000000002</v>
      </c>
    </row>
    <row r="62" spans="1:13" x14ac:dyDescent="0.25">
      <c r="A62" s="43">
        <v>55</v>
      </c>
      <c r="B62" s="44">
        <v>0.77500000000000002</v>
      </c>
      <c r="C62" s="44">
        <v>0.77800000000000002</v>
      </c>
      <c r="D62" s="44">
        <v>0.78100000000000003</v>
      </c>
      <c r="E62" s="44">
        <v>0.78400000000000003</v>
      </c>
      <c r="F62" s="44">
        <v>0.78700000000000003</v>
      </c>
      <c r="G62" s="44">
        <v>0.79100000000000004</v>
      </c>
      <c r="H62" s="44">
        <v>0.79400000000000004</v>
      </c>
      <c r="I62" s="44">
        <v>0.79700000000000004</v>
      </c>
      <c r="J62" s="44">
        <v>0.8</v>
      </c>
      <c r="K62" s="44">
        <v>0.80400000000000005</v>
      </c>
      <c r="L62" s="44">
        <v>0.80700000000000005</v>
      </c>
      <c r="M62" s="44">
        <v>0.81</v>
      </c>
    </row>
    <row r="63" spans="1:13" x14ac:dyDescent="0.25">
      <c r="A63" s="43">
        <v>56</v>
      </c>
      <c r="B63" s="44">
        <v>0.81299999999999994</v>
      </c>
      <c r="C63" s="44">
        <v>0.81699999999999995</v>
      </c>
      <c r="D63" s="44">
        <v>0.82</v>
      </c>
      <c r="E63" s="44">
        <v>0.82399999999999995</v>
      </c>
      <c r="F63" s="44">
        <v>0.82699999999999996</v>
      </c>
      <c r="G63" s="44">
        <v>0.83099999999999996</v>
      </c>
      <c r="H63" s="44">
        <v>0.83399999999999996</v>
      </c>
      <c r="I63" s="44">
        <v>0.83799999999999997</v>
      </c>
      <c r="J63" s="44">
        <v>0.84099999999999997</v>
      </c>
      <c r="K63" s="44">
        <v>0.84499999999999997</v>
      </c>
      <c r="L63" s="44">
        <v>0.84799999999999998</v>
      </c>
      <c r="M63" s="44">
        <v>0.85199999999999998</v>
      </c>
    </row>
    <row r="64" spans="1:13" x14ac:dyDescent="0.25">
      <c r="A64" s="43">
        <v>57</v>
      </c>
      <c r="B64" s="44">
        <v>0.85499999999999998</v>
      </c>
      <c r="C64" s="44">
        <v>0.85899999999999999</v>
      </c>
      <c r="D64" s="44">
        <v>0.86299999999999999</v>
      </c>
      <c r="E64" s="44">
        <v>0.86599999999999999</v>
      </c>
      <c r="F64" s="44">
        <v>0.87</v>
      </c>
      <c r="G64" s="44">
        <v>0.874</v>
      </c>
      <c r="H64" s="44">
        <v>0.878</v>
      </c>
      <c r="I64" s="44">
        <v>0.88100000000000001</v>
      </c>
      <c r="J64" s="44">
        <v>0.88500000000000001</v>
      </c>
      <c r="K64" s="44">
        <v>0.88900000000000001</v>
      </c>
      <c r="L64" s="44">
        <v>0.89300000000000002</v>
      </c>
      <c r="M64" s="44">
        <v>0.89600000000000002</v>
      </c>
    </row>
    <row r="65" spans="1:13" x14ac:dyDescent="0.25">
      <c r="A65" s="43">
        <v>58</v>
      </c>
      <c r="B65" s="44">
        <v>0.9</v>
      </c>
      <c r="C65" s="44">
        <v>0.90400000000000003</v>
      </c>
      <c r="D65" s="44">
        <v>0.90800000000000003</v>
      </c>
      <c r="E65" s="44">
        <v>0.91300000000000003</v>
      </c>
      <c r="F65" s="44">
        <v>0.91700000000000004</v>
      </c>
      <c r="G65" s="44">
        <v>0.92100000000000004</v>
      </c>
      <c r="H65" s="44">
        <v>0.92500000000000004</v>
      </c>
      <c r="I65" s="44">
        <v>0.92900000000000005</v>
      </c>
      <c r="J65" s="44">
        <v>0.93300000000000005</v>
      </c>
      <c r="K65" s="44">
        <v>0.93700000000000006</v>
      </c>
      <c r="L65" s="44">
        <v>0.94099999999999995</v>
      </c>
      <c r="M65" s="44">
        <v>0.94499999999999995</v>
      </c>
    </row>
    <row r="66" spans="1:13" x14ac:dyDescent="0.25">
      <c r="A66" s="43">
        <v>59</v>
      </c>
      <c r="B66" s="44">
        <v>0.94899999999999995</v>
      </c>
      <c r="C66" s="44">
        <v>0.95399999999999996</v>
      </c>
      <c r="D66" s="44">
        <v>0.95799999999999996</v>
      </c>
      <c r="E66" s="44">
        <v>0.96299999999999997</v>
      </c>
      <c r="F66" s="44">
        <v>0.96699999999999997</v>
      </c>
      <c r="G66" s="44">
        <v>0.97099999999999997</v>
      </c>
      <c r="H66" s="44">
        <v>0.97599999999999998</v>
      </c>
      <c r="I66" s="44">
        <v>0.98</v>
      </c>
      <c r="J66" s="44">
        <v>0.98499999999999999</v>
      </c>
      <c r="K66" s="44">
        <v>0.98899999999999999</v>
      </c>
      <c r="L66" s="44">
        <v>0.99299999999999999</v>
      </c>
      <c r="M66" s="44">
        <v>0.998</v>
      </c>
    </row>
    <row r="67" spans="1:13" x14ac:dyDescent="0.25">
      <c r="A67" s="43">
        <v>60</v>
      </c>
      <c r="B67" s="44">
        <v>1</v>
      </c>
      <c r="C67" s="44"/>
      <c r="D67" s="44"/>
      <c r="E67" s="44"/>
      <c r="F67" s="44"/>
      <c r="G67" s="44"/>
      <c r="H67" s="44"/>
      <c r="I67" s="44"/>
      <c r="J67" s="44"/>
      <c r="K67" s="44"/>
      <c r="L67" s="44"/>
      <c r="M67" s="44"/>
    </row>
  </sheetData>
  <sheetProtection algorithmName="SHA-512" hashValue="RDyj2g6mwCzMq3m/8jGtNcrODmuB2jrtjcZG57NqZHSRtFihDjY7tdTTn1zFfNQEzaNgq2vKTYjjP+OeF38lbQ==" saltValue="FumMpeb2GE5y8VXbq92rCQ==" spinCount="100000" sheet="1" objects="1" scenarios="1"/>
  <conditionalFormatting sqref="A6:A21">
    <cfRule type="expression" dxfId="549" priority="1" stopIfTrue="1">
      <formula>MOD(ROW(),2)=0</formula>
    </cfRule>
    <cfRule type="expression" dxfId="548" priority="2" stopIfTrue="1">
      <formula>MOD(ROW(),2)&lt;&gt;0</formula>
    </cfRule>
  </conditionalFormatting>
  <conditionalFormatting sqref="B6:M21">
    <cfRule type="expression" dxfId="547" priority="3" stopIfTrue="1">
      <formula>MOD(ROW(),2)=0</formula>
    </cfRule>
    <cfRule type="expression" dxfId="546" priority="4" stopIfTrue="1">
      <formula>MOD(ROW(),2)&lt;&gt;0</formula>
    </cfRule>
  </conditionalFormatting>
  <conditionalFormatting sqref="A26:A67">
    <cfRule type="expression" dxfId="545" priority="5" stopIfTrue="1">
      <formula>MOD(ROW(),2)=0</formula>
    </cfRule>
    <cfRule type="expression" dxfId="544" priority="6" stopIfTrue="1">
      <formula>MOD(ROW(),2)&lt;&gt;0</formula>
    </cfRule>
  </conditionalFormatting>
  <conditionalFormatting sqref="B26:M67">
    <cfRule type="expression" dxfId="543" priority="7" stopIfTrue="1">
      <formula>MOD(ROW(),2)=0</formula>
    </cfRule>
    <cfRule type="expression" dxfId="542" priority="8" stopIfTrue="1">
      <formula>MOD(ROW(),2)&lt;&gt;0</formula>
    </cfRule>
  </conditionalFormatting>
  <pageMargins left="0.7" right="0.7" top="0.75" bottom="0.75" header="0.3" footer="0.3"/>
  <tableParts count="1">
    <tablePart r:id="rId1"/>
  </tablePart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96168-888A-4FE5-AD9A-17D38917A457}">
  <sheetPr codeName="Sheet69"/>
  <dimension ref="A1:M72"/>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Scheme pays AA - x-610</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t="s">
        <v>185</v>
      </c>
      <c r="C8" s="46"/>
      <c r="D8" s="46"/>
      <c r="E8" s="46"/>
      <c r="F8" s="46"/>
      <c r="G8" s="46"/>
      <c r="H8" s="46"/>
      <c r="I8" s="46"/>
      <c r="J8" s="46"/>
      <c r="K8" s="46"/>
      <c r="L8" s="46"/>
      <c r="M8" s="46"/>
    </row>
    <row r="9" spans="1:13" x14ac:dyDescent="0.25">
      <c r="A9" s="40" t="s">
        <v>142</v>
      </c>
      <c r="B9" s="46" t="s">
        <v>366</v>
      </c>
      <c r="C9" s="46"/>
      <c r="D9" s="46"/>
      <c r="E9" s="46"/>
      <c r="F9" s="46"/>
      <c r="G9" s="46"/>
      <c r="H9" s="46"/>
      <c r="I9" s="46"/>
      <c r="J9" s="46"/>
      <c r="K9" s="46"/>
      <c r="L9" s="46"/>
      <c r="M9" s="46"/>
    </row>
    <row r="10" spans="1:13" x14ac:dyDescent="0.25">
      <c r="A10" s="40" t="s">
        <v>6</v>
      </c>
      <c r="B10" s="46" t="s">
        <v>377</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374</v>
      </c>
      <c r="C12" s="46"/>
      <c r="D12" s="46"/>
      <c r="E12" s="46"/>
      <c r="F12" s="46"/>
      <c r="G12" s="46"/>
      <c r="H12" s="46"/>
      <c r="I12" s="46"/>
      <c r="J12" s="46"/>
      <c r="K12" s="46"/>
      <c r="L12" s="46"/>
      <c r="M12" s="46"/>
    </row>
    <row r="13" spans="1:13" x14ac:dyDescent="0.25">
      <c r="A13" s="40" t="s">
        <v>538</v>
      </c>
      <c r="B13" s="46">
        <v>0</v>
      </c>
      <c r="C13" s="46"/>
      <c r="D13" s="46"/>
      <c r="E13" s="46"/>
      <c r="F13" s="46"/>
      <c r="G13" s="46"/>
      <c r="H13" s="46"/>
      <c r="I13" s="46"/>
      <c r="J13" s="46"/>
      <c r="K13" s="46"/>
      <c r="L13" s="46"/>
      <c r="M13" s="46"/>
    </row>
    <row r="14" spans="1:13" x14ac:dyDescent="0.25">
      <c r="A14" s="40" t="s">
        <v>146</v>
      </c>
      <c r="B14" s="46">
        <v>610</v>
      </c>
      <c r="C14" s="46"/>
      <c r="D14" s="46"/>
      <c r="E14" s="46"/>
      <c r="F14" s="46"/>
      <c r="G14" s="46"/>
      <c r="H14" s="46"/>
      <c r="I14" s="46"/>
      <c r="J14" s="46"/>
      <c r="K14" s="46"/>
      <c r="L14" s="46"/>
      <c r="M14" s="46"/>
    </row>
    <row r="15" spans="1:13" x14ac:dyDescent="0.25">
      <c r="A15" s="40" t="s">
        <v>539</v>
      </c>
      <c r="B15" s="46" t="s">
        <v>378</v>
      </c>
      <c r="C15" s="46"/>
      <c r="D15" s="46"/>
      <c r="E15" s="46"/>
      <c r="F15" s="46"/>
      <c r="G15" s="46"/>
      <c r="H15" s="46"/>
      <c r="I15" s="46"/>
      <c r="J15" s="46"/>
      <c r="K15" s="46"/>
      <c r="L15" s="46"/>
      <c r="M15" s="46"/>
    </row>
    <row r="16" spans="1:13" x14ac:dyDescent="0.25">
      <c r="A16" s="40" t="s">
        <v>148</v>
      </c>
      <c r="B16" s="46" t="s">
        <v>379</v>
      </c>
      <c r="C16" s="46"/>
      <c r="D16" s="46"/>
      <c r="E16" s="46"/>
      <c r="F16" s="46"/>
      <c r="G16" s="46"/>
      <c r="H16" s="46"/>
      <c r="I16" s="46"/>
      <c r="J16" s="46"/>
      <c r="K16" s="46"/>
      <c r="L16" s="46"/>
      <c r="M16" s="46"/>
    </row>
    <row r="17" spans="1:13" x14ac:dyDescent="0.25">
      <c r="A17" s="41" t="s">
        <v>540</v>
      </c>
      <c r="B17" s="46"/>
      <c r="C17" s="46"/>
      <c r="D17" s="46"/>
      <c r="E17" s="46"/>
      <c r="F17" s="46"/>
      <c r="G17" s="46"/>
      <c r="H17" s="46"/>
      <c r="I17" s="46"/>
      <c r="J17" s="46"/>
      <c r="K17" s="46"/>
      <c r="L17" s="46"/>
      <c r="M17" s="46"/>
    </row>
    <row r="18" spans="1:13" x14ac:dyDescent="0.25">
      <c r="A18" s="40" t="s">
        <v>150</v>
      </c>
      <c r="B18" s="48">
        <v>45138</v>
      </c>
      <c r="C18" s="48"/>
      <c r="D18" s="48"/>
      <c r="E18" s="48"/>
      <c r="F18" s="48"/>
      <c r="G18" s="48"/>
      <c r="H18" s="48"/>
      <c r="I18" s="48"/>
      <c r="J18" s="48"/>
      <c r="K18" s="48"/>
      <c r="L18" s="48"/>
      <c r="M18" s="48"/>
    </row>
    <row r="19" spans="1:13" x14ac:dyDescent="0.25">
      <c r="A19" s="40" t="s">
        <v>151</v>
      </c>
      <c r="B19" s="48">
        <v>45138</v>
      </c>
      <c r="C19" s="48"/>
      <c r="D19" s="48"/>
      <c r="E19" s="48"/>
      <c r="F19" s="48"/>
      <c r="G19" s="48"/>
      <c r="H19" s="48"/>
      <c r="I19" s="48"/>
      <c r="J19" s="48"/>
      <c r="K19" s="48"/>
      <c r="L19" s="48"/>
      <c r="M19" s="48"/>
    </row>
    <row r="20" spans="1:13" x14ac:dyDescent="0.25">
      <c r="A20" s="40" t="s">
        <v>152</v>
      </c>
      <c r="B20" s="46" t="s">
        <v>160</v>
      </c>
      <c r="C20" s="46"/>
      <c r="D20" s="46"/>
      <c r="E20" s="46"/>
      <c r="F20" s="46"/>
      <c r="G20" s="46"/>
      <c r="H20" s="46"/>
      <c r="I20" s="46"/>
      <c r="J20" s="46"/>
      <c r="K20" s="46"/>
      <c r="L20" s="46"/>
      <c r="M20" s="46"/>
    </row>
    <row r="21" spans="1:13" x14ac:dyDescent="0.25">
      <c r="A21" s="40" t="s">
        <v>541</v>
      </c>
      <c r="B21" s="46" t="s">
        <v>76</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5" customFormat="1" ht="13" x14ac:dyDescent="0.25">
      <c r="A26" s="54" t="s">
        <v>581</v>
      </c>
      <c r="B26" s="54">
        <v>0</v>
      </c>
      <c r="C26" s="54">
        <v>1</v>
      </c>
      <c r="D26" s="54">
        <v>2</v>
      </c>
      <c r="E26" s="54">
        <v>3</v>
      </c>
      <c r="F26" s="54">
        <v>4</v>
      </c>
      <c r="G26" s="54">
        <v>5</v>
      </c>
      <c r="H26" s="54">
        <v>6</v>
      </c>
      <c r="I26" s="54">
        <v>7</v>
      </c>
      <c r="J26" s="54">
        <v>8</v>
      </c>
      <c r="K26" s="54">
        <v>9</v>
      </c>
      <c r="L26" s="54">
        <v>10</v>
      </c>
      <c r="M26" s="54">
        <v>11</v>
      </c>
    </row>
    <row r="27" spans="1:13" x14ac:dyDescent="0.25">
      <c r="A27" s="43">
        <v>20</v>
      </c>
      <c r="B27" s="44">
        <v>0.16700000000000001</v>
      </c>
      <c r="C27" s="44">
        <v>0.16800000000000001</v>
      </c>
      <c r="D27" s="44">
        <v>0.16800000000000001</v>
      </c>
      <c r="E27" s="44">
        <v>0.16800000000000001</v>
      </c>
      <c r="F27" s="44">
        <v>0.16900000000000001</v>
      </c>
      <c r="G27" s="44">
        <v>0.16900000000000001</v>
      </c>
      <c r="H27" s="44">
        <v>0.17</v>
      </c>
      <c r="I27" s="44">
        <v>0.17</v>
      </c>
      <c r="J27" s="44">
        <v>0.17</v>
      </c>
      <c r="K27" s="44">
        <v>0.17100000000000001</v>
      </c>
      <c r="L27" s="44">
        <v>0.17100000000000001</v>
      </c>
      <c r="M27" s="44">
        <v>0.17199999999999999</v>
      </c>
    </row>
    <row r="28" spans="1:13" x14ac:dyDescent="0.25">
      <c r="A28" s="43">
        <v>21</v>
      </c>
      <c r="B28" s="44">
        <v>0.17199999999999999</v>
      </c>
      <c r="C28" s="44">
        <v>0.17199999999999999</v>
      </c>
      <c r="D28" s="44">
        <v>0.17299999999999999</v>
      </c>
      <c r="E28" s="44">
        <v>0.17299999999999999</v>
      </c>
      <c r="F28" s="44">
        <v>0.17399999999999999</v>
      </c>
      <c r="G28" s="44">
        <v>0.17399999999999999</v>
      </c>
      <c r="H28" s="44">
        <v>0.17399999999999999</v>
      </c>
      <c r="I28" s="44">
        <v>0.17499999999999999</v>
      </c>
      <c r="J28" s="44">
        <v>0.17499999999999999</v>
      </c>
      <c r="K28" s="44">
        <v>0.17599999999999999</v>
      </c>
      <c r="L28" s="44">
        <v>0.17599999999999999</v>
      </c>
      <c r="M28" s="44">
        <v>0.17599999999999999</v>
      </c>
    </row>
    <row r="29" spans="1:13" x14ac:dyDescent="0.25">
      <c r="A29" s="43">
        <v>22</v>
      </c>
      <c r="B29" s="44">
        <v>0.17699999999999999</v>
      </c>
      <c r="C29" s="44">
        <v>0.17699999999999999</v>
      </c>
      <c r="D29" s="44">
        <v>0.17799999999999999</v>
      </c>
      <c r="E29" s="44">
        <v>0.17799999999999999</v>
      </c>
      <c r="F29" s="44">
        <v>0.17899999999999999</v>
      </c>
      <c r="G29" s="44">
        <v>0.17899999999999999</v>
      </c>
      <c r="H29" s="44">
        <v>0.17899999999999999</v>
      </c>
      <c r="I29" s="44">
        <v>0.18</v>
      </c>
      <c r="J29" s="44">
        <v>0.18</v>
      </c>
      <c r="K29" s="44">
        <v>0.18099999999999999</v>
      </c>
      <c r="L29" s="44">
        <v>0.18099999999999999</v>
      </c>
      <c r="M29" s="44">
        <v>0.182</v>
      </c>
    </row>
    <row r="30" spans="1:13" x14ac:dyDescent="0.25">
      <c r="A30" s="43">
        <v>23</v>
      </c>
      <c r="B30" s="44">
        <v>0.182</v>
      </c>
      <c r="C30" s="44">
        <v>0.183</v>
      </c>
      <c r="D30" s="44">
        <v>0.183</v>
      </c>
      <c r="E30" s="44">
        <v>0.183</v>
      </c>
      <c r="F30" s="44">
        <v>0.184</v>
      </c>
      <c r="G30" s="44">
        <v>0.184</v>
      </c>
      <c r="H30" s="44">
        <v>0.185</v>
      </c>
      <c r="I30" s="44">
        <v>0.185</v>
      </c>
      <c r="J30" s="44">
        <v>0.186</v>
      </c>
      <c r="K30" s="44">
        <v>0.186</v>
      </c>
      <c r="L30" s="44">
        <v>0.187</v>
      </c>
      <c r="M30" s="44">
        <v>0.187</v>
      </c>
    </row>
    <row r="31" spans="1:13" x14ac:dyDescent="0.25">
      <c r="A31" s="43">
        <v>24</v>
      </c>
      <c r="B31" s="44">
        <v>0.187</v>
      </c>
      <c r="C31" s="44">
        <v>0.188</v>
      </c>
      <c r="D31" s="44">
        <v>0.188</v>
      </c>
      <c r="E31" s="44">
        <v>0.189</v>
      </c>
      <c r="F31" s="44">
        <v>0.189</v>
      </c>
      <c r="G31" s="44">
        <v>0.19</v>
      </c>
      <c r="H31" s="44">
        <v>0.19</v>
      </c>
      <c r="I31" s="44">
        <v>0.191</v>
      </c>
      <c r="J31" s="44">
        <v>0.191</v>
      </c>
      <c r="K31" s="44">
        <v>0.192</v>
      </c>
      <c r="L31" s="44">
        <v>0.192</v>
      </c>
      <c r="M31" s="44">
        <v>0.193</v>
      </c>
    </row>
    <row r="32" spans="1:13" x14ac:dyDescent="0.25">
      <c r="A32" s="43">
        <v>25</v>
      </c>
      <c r="B32" s="44">
        <v>0.193</v>
      </c>
      <c r="C32" s="44">
        <v>0.19400000000000001</v>
      </c>
      <c r="D32" s="44">
        <v>0.19400000000000001</v>
      </c>
      <c r="E32" s="44">
        <v>0.19500000000000001</v>
      </c>
      <c r="F32" s="44">
        <v>0.19500000000000001</v>
      </c>
      <c r="G32" s="44">
        <v>0.19600000000000001</v>
      </c>
      <c r="H32" s="44">
        <v>0.19600000000000001</v>
      </c>
      <c r="I32" s="44">
        <v>0.19600000000000001</v>
      </c>
      <c r="J32" s="44">
        <v>0.19700000000000001</v>
      </c>
      <c r="K32" s="44">
        <v>0.19700000000000001</v>
      </c>
      <c r="L32" s="44">
        <v>0.19800000000000001</v>
      </c>
      <c r="M32" s="44">
        <v>0.19800000000000001</v>
      </c>
    </row>
    <row r="33" spans="1:13" x14ac:dyDescent="0.25">
      <c r="A33" s="43">
        <v>26</v>
      </c>
      <c r="B33" s="44">
        <v>0.19900000000000001</v>
      </c>
      <c r="C33" s="44">
        <v>0.19900000000000001</v>
      </c>
      <c r="D33" s="44">
        <v>0.2</v>
      </c>
      <c r="E33" s="44">
        <v>0.2</v>
      </c>
      <c r="F33" s="44">
        <v>0.20100000000000001</v>
      </c>
      <c r="G33" s="44">
        <v>0.20100000000000001</v>
      </c>
      <c r="H33" s="44">
        <v>0.20200000000000001</v>
      </c>
      <c r="I33" s="44">
        <v>0.20200000000000001</v>
      </c>
      <c r="J33" s="44">
        <v>0.20300000000000001</v>
      </c>
      <c r="K33" s="44">
        <v>0.20300000000000001</v>
      </c>
      <c r="L33" s="44">
        <v>0.20399999999999999</v>
      </c>
      <c r="M33" s="44">
        <v>0.20499999999999999</v>
      </c>
    </row>
    <row r="34" spans="1:13" x14ac:dyDescent="0.25">
      <c r="A34" s="43">
        <v>27</v>
      </c>
      <c r="B34" s="44">
        <v>0.20499999999999999</v>
      </c>
      <c r="C34" s="44">
        <v>0.20599999999999999</v>
      </c>
      <c r="D34" s="44">
        <v>0.20599999999999999</v>
      </c>
      <c r="E34" s="44">
        <v>0.20699999999999999</v>
      </c>
      <c r="F34" s="44">
        <v>0.20699999999999999</v>
      </c>
      <c r="G34" s="44">
        <v>0.20799999999999999</v>
      </c>
      <c r="H34" s="44">
        <v>0.20799999999999999</v>
      </c>
      <c r="I34" s="44">
        <v>0.20899999999999999</v>
      </c>
      <c r="J34" s="44">
        <v>0.20899999999999999</v>
      </c>
      <c r="K34" s="44">
        <v>0.21</v>
      </c>
      <c r="L34" s="44">
        <v>0.21</v>
      </c>
      <c r="M34" s="44">
        <v>0.21099999999999999</v>
      </c>
    </row>
    <row r="35" spans="1:13" x14ac:dyDescent="0.25">
      <c r="A35" s="43">
        <v>28</v>
      </c>
      <c r="B35" s="44">
        <v>0.21099999999999999</v>
      </c>
      <c r="C35" s="44">
        <v>0.21199999999999999</v>
      </c>
      <c r="D35" s="44">
        <v>0.21299999999999999</v>
      </c>
      <c r="E35" s="44">
        <v>0.21299999999999999</v>
      </c>
      <c r="F35" s="44">
        <v>0.214</v>
      </c>
      <c r="G35" s="44">
        <v>0.214</v>
      </c>
      <c r="H35" s="44">
        <v>0.215</v>
      </c>
      <c r="I35" s="44">
        <v>0.215</v>
      </c>
      <c r="J35" s="44">
        <v>0.216</v>
      </c>
      <c r="K35" s="44">
        <v>0.216</v>
      </c>
      <c r="L35" s="44">
        <v>0.217</v>
      </c>
      <c r="M35" s="44">
        <v>0.218</v>
      </c>
    </row>
    <row r="36" spans="1:13" x14ac:dyDescent="0.25">
      <c r="A36" s="43">
        <v>29</v>
      </c>
      <c r="B36" s="44">
        <v>0.218</v>
      </c>
      <c r="C36" s="44">
        <v>0.219</v>
      </c>
      <c r="D36" s="44">
        <v>0.219</v>
      </c>
      <c r="E36" s="44">
        <v>0.22</v>
      </c>
      <c r="F36" s="44">
        <v>0.22</v>
      </c>
      <c r="G36" s="44">
        <v>0.221</v>
      </c>
      <c r="H36" s="44">
        <v>0.222</v>
      </c>
      <c r="I36" s="44">
        <v>0.222</v>
      </c>
      <c r="J36" s="44">
        <v>0.223</v>
      </c>
      <c r="K36" s="44">
        <v>0.223</v>
      </c>
      <c r="L36" s="44">
        <v>0.224</v>
      </c>
      <c r="M36" s="44">
        <v>0.224</v>
      </c>
    </row>
    <row r="37" spans="1:13" x14ac:dyDescent="0.25">
      <c r="A37" s="43">
        <v>30</v>
      </c>
      <c r="B37" s="44">
        <v>0.22500000000000001</v>
      </c>
      <c r="C37" s="44">
        <v>0.22600000000000001</v>
      </c>
      <c r="D37" s="44">
        <v>0.22600000000000001</v>
      </c>
      <c r="E37" s="44">
        <v>0.22700000000000001</v>
      </c>
      <c r="F37" s="44">
        <v>0.22700000000000001</v>
      </c>
      <c r="G37" s="44">
        <v>0.22800000000000001</v>
      </c>
      <c r="H37" s="44">
        <v>0.22900000000000001</v>
      </c>
      <c r="I37" s="44">
        <v>0.22900000000000001</v>
      </c>
      <c r="J37" s="44">
        <v>0.23</v>
      </c>
      <c r="K37" s="44">
        <v>0.23</v>
      </c>
      <c r="L37" s="44">
        <v>0.23100000000000001</v>
      </c>
      <c r="M37" s="44">
        <v>0.23200000000000001</v>
      </c>
    </row>
    <row r="38" spans="1:13" x14ac:dyDescent="0.25">
      <c r="A38" s="43">
        <v>31</v>
      </c>
      <c r="B38" s="44">
        <v>0.23200000000000001</v>
      </c>
      <c r="C38" s="44">
        <v>0.23300000000000001</v>
      </c>
      <c r="D38" s="44">
        <v>0.23400000000000001</v>
      </c>
      <c r="E38" s="44">
        <v>0.23400000000000001</v>
      </c>
      <c r="F38" s="44">
        <v>0.23499999999999999</v>
      </c>
      <c r="G38" s="44">
        <v>0.23499999999999999</v>
      </c>
      <c r="H38" s="44">
        <v>0.23599999999999999</v>
      </c>
      <c r="I38" s="44">
        <v>0.23699999999999999</v>
      </c>
      <c r="J38" s="44">
        <v>0.23699999999999999</v>
      </c>
      <c r="K38" s="44">
        <v>0.23799999999999999</v>
      </c>
      <c r="L38" s="44">
        <v>0.23899999999999999</v>
      </c>
      <c r="M38" s="44">
        <v>0.23899999999999999</v>
      </c>
    </row>
    <row r="39" spans="1:13" x14ac:dyDescent="0.25">
      <c r="A39" s="43">
        <v>32</v>
      </c>
      <c r="B39" s="44">
        <v>0.24</v>
      </c>
      <c r="C39" s="44">
        <v>0.24099999999999999</v>
      </c>
      <c r="D39" s="44">
        <v>0.24099999999999999</v>
      </c>
      <c r="E39" s="44">
        <v>0.24199999999999999</v>
      </c>
      <c r="F39" s="44">
        <v>0.24299999999999999</v>
      </c>
      <c r="G39" s="44">
        <v>0.24299999999999999</v>
      </c>
      <c r="H39" s="44">
        <v>0.24399999999999999</v>
      </c>
      <c r="I39" s="44">
        <v>0.245</v>
      </c>
      <c r="J39" s="44">
        <v>0.245</v>
      </c>
      <c r="K39" s="44">
        <v>0.246</v>
      </c>
      <c r="L39" s="44">
        <v>0.247</v>
      </c>
      <c r="M39" s="44">
        <v>0.247</v>
      </c>
    </row>
    <row r="40" spans="1:13" x14ac:dyDescent="0.25">
      <c r="A40" s="43">
        <v>33</v>
      </c>
      <c r="B40" s="44">
        <v>0.248</v>
      </c>
      <c r="C40" s="44">
        <v>0.249</v>
      </c>
      <c r="D40" s="44">
        <v>0.249</v>
      </c>
      <c r="E40" s="44">
        <v>0.25</v>
      </c>
      <c r="F40" s="44">
        <v>0.251</v>
      </c>
      <c r="G40" s="44">
        <v>0.251</v>
      </c>
      <c r="H40" s="44">
        <v>0.252</v>
      </c>
      <c r="I40" s="44">
        <v>0.253</v>
      </c>
      <c r="J40" s="44">
        <v>0.253</v>
      </c>
      <c r="K40" s="44">
        <v>0.254</v>
      </c>
      <c r="L40" s="44">
        <v>0.255</v>
      </c>
      <c r="M40" s="44">
        <v>0.25600000000000001</v>
      </c>
    </row>
    <row r="41" spans="1:13" x14ac:dyDescent="0.25">
      <c r="A41" s="43">
        <v>34</v>
      </c>
      <c r="B41" s="44">
        <v>0.25600000000000001</v>
      </c>
      <c r="C41" s="44">
        <v>0.25700000000000001</v>
      </c>
      <c r="D41" s="44">
        <v>0.25800000000000001</v>
      </c>
      <c r="E41" s="44">
        <v>0.25800000000000001</v>
      </c>
      <c r="F41" s="44">
        <v>0.25900000000000001</v>
      </c>
      <c r="G41" s="44">
        <v>0.26</v>
      </c>
      <c r="H41" s="44">
        <v>0.26100000000000001</v>
      </c>
      <c r="I41" s="44">
        <v>0.26100000000000001</v>
      </c>
      <c r="J41" s="44">
        <v>0.26200000000000001</v>
      </c>
      <c r="K41" s="44">
        <v>0.26300000000000001</v>
      </c>
      <c r="L41" s="44">
        <v>0.26300000000000001</v>
      </c>
      <c r="M41" s="44">
        <v>0.26400000000000001</v>
      </c>
    </row>
    <row r="42" spans="1:13" x14ac:dyDescent="0.25">
      <c r="A42" s="43">
        <v>35</v>
      </c>
      <c r="B42" s="44">
        <v>0.26500000000000001</v>
      </c>
      <c r="C42" s="44">
        <v>0.26600000000000001</v>
      </c>
      <c r="D42" s="44">
        <v>0.26600000000000001</v>
      </c>
      <c r="E42" s="44">
        <v>0.26700000000000002</v>
      </c>
      <c r="F42" s="44">
        <v>0.26800000000000002</v>
      </c>
      <c r="G42" s="44">
        <v>0.26900000000000002</v>
      </c>
      <c r="H42" s="44">
        <v>0.27</v>
      </c>
      <c r="I42" s="44">
        <v>0.27</v>
      </c>
      <c r="J42" s="44">
        <v>0.27100000000000002</v>
      </c>
      <c r="K42" s="44">
        <v>0.27200000000000002</v>
      </c>
      <c r="L42" s="44">
        <v>0.27300000000000002</v>
      </c>
      <c r="M42" s="44">
        <v>0.27300000000000002</v>
      </c>
    </row>
    <row r="43" spans="1:13" x14ac:dyDescent="0.25">
      <c r="A43" s="43">
        <v>36</v>
      </c>
      <c r="B43" s="44">
        <v>0.27400000000000002</v>
      </c>
      <c r="C43" s="44">
        <v>0.27500000000000002</v>
      </c>
      <c r="D43" s="44">
        <v>0.27600000000000002</v>
      </c>
      <c r="E43" s="44">
        <v>0.27700000000000002</v>
      </c>
      <c r="F43" s="44">
        <v>0.27700000000000002</v>
      </c>
      <c r="G43" s="44">
        <v>0.27800000000000002</v>
      </c>
      <c r="H43" s="44">
        <v>0.27900000000000003</v>
      </c>
      <c r="I43" s="44">
        <v>0.28000000000000003</v>
      </c>
      <c r="J43" s="44">
        <v>0.28000000000000003</v>
      </c>
      <c r="K43" s="44">
        <v>0.28100000000000003</v>
      </c>
      <c r="L43" s="44">
        <v>0.28199999999999997</v>
      </c>
      <c r="M43" s="44">
        <v>0.28299999999999997</v>
      </c>
    </row>
    <row r="44" spans="1:13" x14ac:dyDescent="0.25">
      <c r="A44" s="43">
        <v>37</v>
      </c>
      <c r="B44" s="44">
        <v>0.28399999999999997</v>
      </c>
      <c r="C44" s="44">
        <v>0.28499999999999998</v>
      </c>
      <c r="D44" s="44">
        <v>0.28499999999999998</v>
      </c>
      <c r="E44" s="44">
        <v>0.28599999999999998</v>
      </c>
      <c r="F44" s="44">
        <v>0.28699999999999998</v>
      </c>
      <c r="G44" s="44">
        <v>0.28799999999999998</v>
      </c>
      <c r="H44" s="44">
        <v>0.28899999999999998</v>
      </c>
      <c r="I44" s="44">
        <v>0.28999999999999998</v>
      </c>
      <c r="J44" s="44">
        <v>0.28999999999999998</v>
      </c>
      <c r="K44" s="44">
        <v>0.29099999999999998</v>
      </c>
      <c r="L44" s="44">
        <v>0.29199999999999998</v>
      </c>
      <c r="M44" s="44">
        <v>0.29299999999999998</v>
      </c>
    </row>
    <row r="45" spans="1:13" x14ac:dyDescent="0.25">
      <c r="A45" s="43">
        <v>38</v>
      </c>
      <c r="B45" s="44">
        <v>0.29399999999999998</v>
      </c>
      <c r="C45" s="44">
        <v>0.29499999999999998</v>
      </c>
      <c r="D45" s="44">
        <v>0.29599999999999999</v>
      </c>
      <c r="E45" s="44">
        <v>0.29599999999999999</v>
      </c>
      <c r="F45" s="44">
        <v>0.29699999999999999</v>
      </c>
      <c r="G45" s="44">
        <v>0.29799999999999999</v>
      </c>
      <c r="H45" s="44">
        <v>0.29899999999999999</v>
      </c>
      <c r="I45" s="44">
        <v>0.3</v>
      </c>
      <c r="J45" s="44">
        <v>0.30099999999999999</v>
      </c>
      <c r="K45" s="44">
        <v>0.30199999999999999</v>
      </c>
      <c r="L45" s="44">
        <v>0.30299999999999999</v>
      </c>
      <c r="M45" s="44">
        <v>0.30299999999999999</v>
      </c>
    </row>
    <row r="46" spans="1:13" x14ac:dyDescent="0.25">
      <c r="A46" s="43">
        <v>39</v>
      </c>
      <c r="B46" s="44">
        <v>0.30399999999999999</v>
      </c>
      <c r="C46" s="44">
        <v>0.30499999999999999</v>
      </c>
      <c r="D46" s="44">
        <v>0.30599999999999999</v>
      </c>
      <c r="E46" s="44">
        <v>0.307</v>
      </c>
      <c r="F46" s="44">
        <v>0.308</v>
      </c>
      <c r="G46" s="44">
        <v>0.309</v>
      </c>
      <c r="H46" s="44">
        <v>0.31</v>
      </c>
      <c r="I46" s="44">
        <v>0.311</v>
      </c>
      <c r="J46" s="44">
        <v>0.312</v>
      </c>
      <c r="K46" s="44">
        <v>0.313</v>
      </c>
      <c r="L46" s="44">
        <v>0.313</v>
      </c>
      <c r="M46" s="44">
        <v>0.314</v>
      </c>
    </row>
    <row r="47" spans="1:13" x14ac:dyDescent="0.25">
      <c r="A47" s="43">
        <v>40</v>
      </c>
      <c r="B47" s="44">
        <v>0.315</v>
      </c>
      <c r="C47" s="44">
        <v>0.316</v>
      </c>
      <c r="D47" s="44">
        <v>0.317</v>
      </c>
      <c r="E47" s="44">
        <v>0.318</v>
      </c>
      <c r="F47" s="44">
        <v>0.31900000000000001</v>
      </c>
      <c r="G47" s="44">
        <v>0.32</v>
      </c>
      <c r="H47" s="44">
        <v>0.32100000000000001</v>
      </c>
      <c r="I47" s="44">
        <v>0.32200000000000001</v>
      </c>
      <c r="J47" s="44">
        <v>0.32300000000000001</v>
      </c>
      <c r="K47" s="44">
        <v>0.32400000000000001</v>
      </c>
      <c r="L47" s="44">
        <v>0.32500000000000001</v>
      </c>
      <c r="M47" s="44">
        <v>0.32600000000000001</v>
      </c>
    </row>
    <row r="48" spans="1:13" x14ac:dyDescent="0.25">
      <c r="A48" s="43">
        <v>41</v>
      </c>
      <c r="B48" s="44">
        <v>0.32700000000000001</v>
      </c>
      <c r="C48" s="44">
        <v>0.32800000000000001</v>
      </c>
      <c r="D48" s="44">
        <v>0.32900000000000001</v>
      </c>
      <c r="E48" s="44">
        <v>0.33</v>
      </c>
      <c r="F48" s="44">
        <v>0.33100000000000002</v>
      </c>
      <c r="G48" s="44">
        <v>0.33200000000000002</v>
      </c>
      <c r="H48" s="44">
        <v>0.33300000000000002</v>
      </c>
      <c r="I48" s="44">
        <v>0.33400000000000002</v>
      </c>
      <c r="J48" s="44">
        <v>0.33500000000000002</v>
      </c>
      <c r="K48" s="44">
        <v>0.33600000000000002</v>
      </c>
      <c r="L48" s="44">
        <v>0.33700000000000002</v>
      </c>
      <c r="M48" s="44">
        <v>0.33800000000000002</v>
      </c>
    </row>
    <row r="49" spans="1:13" x14ac:dyDescent="0.25">
      <c r="A49" s="43">
        <v>42</v>
      </c>
      <c r="B49" s="44">
        <v>0.33900000000000002</v>
      </c>
      <c r="C49" s="44">
        <v>0.34</v>
      </c>
      <c r="D49" s="44">
        <v>0.34100000000000003</v>
      </c>
      <c r="E49" s="44">
        <v>0.34200000000000003</v>
      </c>
      <c r="F49" s="44">
        <v>0.34300000000000003</v>
      </c>
      <c r="G49" s="44">
        <v>0.34499999999999997</v>
      </c>
      <c r="H49" s="44">
        <v>0.34599999999999997</v>
      </c>
      <c r="I49" s="44">
        <v>0.34699999999999998</v>
      </c>
      <c r="J49" s="44">
        <v>0.34799999999999998</v>
      </c>
      <c r="K49" s="44">
        <v>0.34899999999999998</v>
      </c>
      <c r="L49" s="44">
        <v>0.35</v>
      </c>
      <c r="M49" s="44">
        <v>0.35099999999999998</v>
      </c>
    </row>
    <row r="50" spans="1:13" x14ac:dyDescent="0.25">
      <c r="A50" s="43">
        <v>43</v>
      </c>
      <c r="B50" s="44">
        <v>0.35199999999999998</v>
      </c>
      <c r="C50" s="44">
        <v>0.35299999999999998</v>
      </c>
      <c r="D50" s="44">
        <v>0.35399999999999998</v>
      </c>
      <c r="E50" s="44">
        <v>0.35499999999999998</v>
      </c>
      <c r="F50" s="44">
        <v>0.35699999999999998</v>
      </c>
      <c r="G50" s="44">
        <v>0.35799999999999998</v>
      </c>
      <c r="H50" s="44">
        <v>0.35899999999999999</v>
      </c>
      <c r="I50" s="44">
        <v>0.36</v>
      </c>
      <c r="J50" s="44">
        <v>0.36099999999999999</v>
      </c>
      <c r="K50" s="44">
        <v>0.36199999999999999</v>
      </c>
      <c r="L50" s="44">
        <v>0.36299999999999999</v>
      </c>
      <c r="M50" s="44">
        <v>0.36399999999999999</v>
      </c>
    </row>
    <row r="51" spans="1:13" x14ac:dyDescent="0.25">
      <c r="A51" s="43">
        <v>44</v>
      </c>
      <c r="B51" s="44">
        <v>0.36599999999999999</v>
      </c>
      <c r="C51" s="44">
        <v>0.36699999999999999</v>
      </c>
      <c r="D51" s="44">
        <v>0.36799999999999999</v>
      </c>
      <c r="E51" s="44">
        <v>0.36899999999999999</v>
      </c>
      <c r="F51" s="44">
        <v>0.37</v>
      </c>
      <c r="G51" s="44">
        <v>0.372</v>
      </c>
      <c r="H51" s="44">
        <v>0.373</v>
      </c>
      <c r="I51" s="44">
        <v>0.374</v>
      </c>
      <c r="J51" s="44">
        <v>0.375</v>
      </c>
      <c r="K51" s="44">
        <v>0.376</v>
      </c>
      <c r="L51" s="44">
        <v>0.377</v>
      </c>
      <c r="M51" s="44">
        <v>0.379</v>
      </c>
    </row>
    <row r="52" spans="1:13" x14ac:dyDescent="0.25">
      <c r="A52" s="43">
        <v>45</v>
      </c>
      <c r="B52" s="44">
        <v>0.38</v>
      </c>
      <c r="C52" s="44">
        <v>0.38100000000000001</v>
      </c>
      <c r="D52" s="44">
        <v>0.38200000000000001</v>
      </c>
      <c r="E52" s="44">
        <v>0.38400000000000001</v>
      </c>
      <c r="F52" s="44">
        <v>0.38500000000000001</v>
      </c>
      <c r="G52" s="44">
        <v>0.38600000000000001</v>
      </c>
      <c r="H52" s="44">
        <v>0.38700000000000001</v>
      </c>
      <c r="I52" s="44">
        <v>0.38900000000000001</v>
      </c>
      <c r="J52" s="44">
        <v>0.39</v>
      </c>
      <c r="K52" s="44">
        <v>0.39100000000000001</v>
      </c>
      <c r="L52" s="44">
        <v>0.39200000000000002</v>
      </c>
      <c r="M52" s="44">
        <v>0.39400000000000002</v>
      </c>
    </row>
    <row r="53" spans="1:13" x14ac:dyDescent="0.25">
      <c r="A53" s="43">
        <v>46</v>
      </c>
      <c r="B53" s="44">
        <v>0.39500000000000002</v>
      </c>
      <c r="C53" s="44">
        <v>0.39600000000000002</v>
      </c>
      <c r="D53" s="44">
        <v>0.39800000000000002</v>
      </c>
      <c r="E53" s="44">
        <v>0.39900000000000002</v>
      </c>
      <c r="F53" s="44">
        <v>0.4</v>
      </c>
      <c r="G53" s="44">
        <v>0.40200000000000002</v>
      </c>
      <c r="H53" s="44">
        <v>0.40300000000000002</v>
      </c>
      <c r="I53" s="44">
        <v>0.40400000000000003</v>
      </c>
      <c r="J53" s="44">
        <v>0.40600000000000003</v>
      </c>
      <c r="K53" s="44">
        <v>0.40699999999999997</v>
      </c>
      <c r="L53" s="44">
        <v>0.40799999999999997</v>
      </c>
      <c r="M53" s="44">
        <v>0.41</v>
      </c>
    </row>
    <row r="54" spans="1:13" x14ac:dyDescent="0.25">
      <c r="A54" s="43">
        <v>47</v>
      </c>
      <c r="B54" s="44">
        <v>0.41099999999999998</v>
      </c>
      <c r="C54" s="44">
        <v>0.41199999999999998</v>
      </c>
      <c r="D54" s="44">
        <v>0.41399999999999998</v>
      </c>
      <c r="E54" s="44">
        <v>0.41499999999999998</v>
      </c>
      <c r="F54" s="44">
        <v>0.41699999999999998</v>
      </c>
      <c r="G54" s="44">
        <v>0.41799999999999998</v>
      </c>
      <c r="H54" s="44">
        <v>0.41899999999999998</v>
      </c>
      <c r="I54" s="44">
        <v>0.42099999999999999</v>
      </c>
      <c r="J54" s="44">
        <v>0.42199999999999999</v>
      </c>
      <c r="K54" s="44">
        <v>0.42399999999999999</v>
      </c>
      <c r="L54" s="44">
        <v>0.42499999999999999</v>
      </c>
      <c r="M54" s="44">
        <v>0.42599999999999999</v>
      </c>
    </row>
    <row r="55" spans="1:13" x14ac:dyDescent="0.25">
      <c r="A55" s="43">
        <v>48</v>
      </c>
      <c r="B55" s="44">
        <v>0.42799999999999999</v>
      </c>
      <c r="C55" s="44">
        <v>0.42899999999999999</v>
      </c>
      <c r="D55" s="44">
        <v>0.43099999999999999</v>
      </c>
      <c r="E55" s="44">
        <v>0.432</v>
      </c>
      <c r="F55" s="44">
        <v>0.434</v>
      </c>
      <c r="G55" s="44">
        <v>0.435</v>
      </c>
      <c r="H55" s="44">
        <v>0.437</v>
      </c>
      <c r="I55" s="44">
        <v>0.438</v>
      </c>
      <c r="J55" s="44">
        <v>0.44</v>
      </c>
      <c r="K55" s="44">
        <v>0.441</v>
      </c>
      <c r="L55" s="44">
        <v>0.443</v>
      </c>
      <c r="M55" s="44">
        <v>0.44400000000000001</v>
      </c>
    </row>
    <row r="56" spans="1:13" x14ac:dyDescent="0.25">
      <c r="A56" s="43">
        <v>49</v>
      </c>
      <c r="B56" s="44">
        <v>0.44600000000000001</v>
      </c>
      <c r="C56" s="44">
        <v>0.44800000000000001</v>
      </c>
      <c r="D56" s="44">
        <v>0.44900000000000001</v>
      </c>
      <c r="E56" s="44">
        <v>0.45100000000000001</v>
      </c>
      <c r="F56" s="44">
        <v>0.45200000000000001</v>
      </c>
      <c r="G56" s="44">
        <v>0.45400000000000001</v>
      </c>
      <c r="H56" s="44">
        <v>0.45500000000000002</v>
      </c>
      <c r="I56" s="44">
        <v>0.45700000000000002</v>
      </c>
      <c r="J56" s="44">
        <v>0.45900000000000002</v>
      </c>
      <c r="K56" s="44">
        <v>0.46</v>
      </c>
      <c r="L56" s="44">
        <v>0.46200000000000002</v>
      </c>
      <c r="M56" s="44">
        <v>0.46300000000000002</v>
      </c>
    </row>
    <row r="57" spans="1:13" x14ac:dyDescent="0.25">
      <c r="A57" s="43">
        <v>50</v>
      </c>
      <c r="B57" s="44">
        <v>0.46500000000000002</v>
      </c>
      <c r="C57" s="44">
        <v>0.46700000000000003</v>
      </c>
      <c r="D57" s="44">
        <v>0.46800000000000003</v>
      </c>
      <c r="E57" s="44">
        <v>0.47</v>
      </c>
      <c r="F57" s="44">
        <v>0.47199999999999998</v>
      </c>
      <c r="G57" s="44">
        <v>0.47299999999999998</v>
      </c>
      <c r="H57" s="44">
        <v>0.47499999999999998</v>
      </c>
      <c r="I57" s="44">
        <v>0.47699999999999998</v>
      </c>
      <c r="J57" s="44">
        <v>0.47899999999999998</v>
      </c>
      <c r="K57" s="44">
        <v>0.48</v>
      </c>
      <c r="L57" s="44">
        <v>0.48199999999999998</v>
      </c>
      <c r="M57" s="44">
        <v>0.48399999999999999</v>
      </c>
    </row>
    <row r="58" spans="1:13" x14ac:dyDescent="0.25">
      <c r="A58" s="43">
        <v>51</v>
      </c>
      <c r="B58" s="44">
        <v>0.48499999999999999</v>
      </c>
      <c r="C58" s="44">
        <v>0.48699999999999999</v>
      </c>
      <c r="D58" s="44">
        <v>0.48899999999999999</v>
      </c>
      <c r="E58" s="44">
        <v>0.49099999999999999</v>
      </c>
      <c r="F58" s="44">
        <v>0.49299999999999999</v>
      </c>
      <c r="G58" s="44">
        <v>0.49399999999999999</v>
      </c>
      <c r="H58" s="44">
        <v>0.496</v>
      </c>
      <c r="I58" s="44">
        <v>0.498</v>
      </c>
      <c r="J58" s="44">
        <v>0.5</v>
      </c>
      <c r="K58" s="44">
        <v>0.502</v>
      </c>
      <c r="L58" s="44">
        <v>0.503</v>
      </c>
      <c r="M58" s="44">
        <v>0.505</v>
      </c>
    </row>
    <row r="59" spans="1:13" x14ac:dyDescent="0.25">
      <c r="A59" s="43">
        <v>52</v>
      </c>
      <c r="B59" s="44">
        <v>0.50700000000000001</v>
      </c>
      <c r="C59" s="44">
        <v>0.50900000000000001</v>
      </c>
      <c r="D59" s="44">
        <v>0.51100000000000001</v>
      </c>
      <c r="E59" s="44">
        <v>0.51300000000000001</v>
      </c>
      <c r="F59" s="44">
        <v>0.51500000000000001</v>
      </c>
      <c r="G59" s="44">
        <v>0.51700000000000002</v>
      </c>
      <c r="H59" s="44">
        <v>0.51800000000000002</v>
      </c>
      <c r="I59" s="44">
        <v>0.52</v>
      </c>
      <c r="J59" s="44">
        <v>0.52200000000000002</v>
      </c>
      <c r="K59" s="44">
        <v>0.52400000000000002</v>
      </c>
      <c r="L59" s="44">
        <v>0.52600000000000002</v>
      </c>
      <c r="M59" s="44">
        <v>0.52800000000000002</v>
      </c>
    </row>
    <row r="60" spans="1:13" x14ac:dyDescent="0.25">
      <c r="A60" s="43">
        <v>53</v>
      </c>
      <c r="B60" s="44">
        <v>0.53</v>
      </c>
      <c r="C60" s="44">
        <v>0.53200000000000003</v>
      </c>
      <c r="D60" s="44">
        <v>0.53400000000000003</v>
      </c>
      <c r="E60" s="44">
        <v>0.53600000000000003</v>
      </c>
      <c r="F60" s="44">
        <v>0.53800000000000003</v>
      </c>
      <c r="G60" s="44">
        <v>0.54</v>
      </c>
      <c r="H60" s="44">
        <v>0.54200000000000004</v>
      </c>
      <c r="I60" s="44">
        <v>0.54400000000000004</v>
      </c>
      <c r="J60" s="44">
        <v>0.54600000000000004</v>
      </c>
      <c r="K60" s="44">
        <v>0.54900000000000004</v>
      </c>
      <c r="L60" s="44">
        <v>0.55100000000000005</v>
      </c>
      <c r="M60" s="44">
        <v>0.55300000000000005</v>
      </c>
    </row>
    <row r="61" spans="1:13" x14ac:dyDescent="0.25">
      <c r="A61" s="43">
        <v>54</v>
      </c>
      <c r="B61" s="44">
        <v>0.55500000000000005</v>
      </c>
      <c r="C61" s="44">
        <v>0.55700000000000005</v>
      </c>
      <c r="D61" s="44">
        <v>0.55900000000000005</v>
      </c>
      <c r="E61" s="44">
        <v>0.56100000000000005</v>
      </c>
      <c r="F61" s="44">
        <v>0.56399999999999995</v>
      </c>
      <c r="G61" s="44">
        <v>0.56599999999999995</v>
      </c>
      <c r="H61" s="44">
        <v>0.56799999999999995</v>
      </c>
      <c r="I61" s="44">
        <v>0.56999999999999995</v>
      </c>
      <c r="J61" s="44">
        <v>0.57199999999999995</v>
      </c>
      <c r="K61" s="44">
        <v>0.57499999999999996</v>
      </c>
      <c r="L61" s="44">
        <v>0.57699999999999996</v>
      </c>
      <c r="M61" s="44">
        <v>0.57899999999999996</v>
      </c>
    </row>
    <row r="62" spans="1:13" x14ac:dyDescent="0.25">
      <c r="A62" s="43">
        <v>55</v>
      </c>
      <c r="B62" s="44">
        <v>0.58099999999999996</v>
      </c>
      <c r="C62" s="44">
        <v>0.58399999999999996</v>
      </c>
      <c r="D62" s="44">
        <v>0.58599999999999997</v>
      </c>
      <c r="E62" s="44">
        <v>0.58799999999999997</v>
      </c>
      <c r="F62" s="44">
        <v>0.59099999999999997</v>
      </c>
      <c r="G62" s="44">
        <v>0.59299999999999997</v>
      </c>
      <c r="H62" s="44">
        <v>0.59499999999999997</v>
      </c>
      <c r="I62" s="44">
        <v>0.59799999999999998</v>
      </c>
      <c r="J62" s="44">
        <v>0.6</v>
      </c>
      <c r="K62" s="44">
        <v>0.60299999999999998</v>
      </c>
      <c r="L62" s="44">
        <v>0.60499999999999998</v>
      </c>
      <c r="M62" s="44">
        <v>0.60699999999999998</v>
      </c>
    </row>
    <row r="63" spans="1:13" x14ac:dyDescent="0.25">
      <c r="A63" s="43">
        <v>56</v>
      </c>
      <c r="B63" s="44">
        <v>0.61</v>
      </c>
      <c r="C63" s="44">
        <v>0.61199999999999999</v>
      </c>
      <c r="D63" s="44">
        <v>0.61499999999999999</v>
      </c>
      <c r="E63" s="44">
        <v>0.61699999999999999</v>
      </c>
      <c r="F63" s="44">
        <v>0.62</v>
      </c>
      <c r="G63" s="44">
        <v>0.622</v>
      </c>
      <c r="H63" s="44">
        <v>0.625</v>
      </c>
      <c r="I63" s="44">
        <v>0.628</v>
      </c>
      <c r="J63" s="44">
        <v>0.63</v>
      </c>
      <c r="K63" s="44">
        <v>0.63300000000000001</v>
      </c>
      <c r="L63" s="44">
        <v>0.63500000000000001</v>
      </c>
      <c r="M63" s="44">
        <v>0.63800000000000001</v>
      </c>
    </row>
    <row r="64" spans="1:13" x14ac:dyDescent="0.25">
      <c r="A64" s="43">
        <v>57</v>
      </c>
      <c r="B64" s="44">
        <v>0.64</v>
      </c>
      <c r="C64" s="44">
        <v>0.64300000000000002</v>
      </c>
      <c r="D64" s="44">
        <v>0.64600000000000002</v>
      </c>
      <c r="E64" s="44">
        <v>0.64900000000000002</v>
      </c>
      <c r="F64" s="44">
        <v>0.65100000000000002</v>
      </c>
      <c r="G64" s="44">
        <v>0.65400000000000003</v>
      </c>
      <c r="H64" s="44">
        <v>0.65700000000000003</v>
      </c>
      <c r="I64" s="44">
        <v>0.66</v>
      </c>
      <c r="J64" s="44">
        <v>0.66200000000000003</v>
      </c>
      <c r="K64" s="44">
        <v>0.66500000000000004</v>
      </c>
      <c r="L64" s="44">
        <v>0.66800000000000004</v>
      </c>
      <c r="M64" s="44">
        <v>0.67100000000000004</v>
      </c>
    </row>
    <row r="65" spans="1:13" x14ac:dyDescent="0.25">
      <c r="A65" s="43">
        <v>58</v>
      </c>
      <c r="B65" s="44">
        <v>0.67300000000000004</v>
      </c>
      <c r="C65" s="44">
        <v>0.67600000000000005</v>
      </c>
      <c r="D65" s="44">
        <v>0.67900000000000005</v>
      </c>
      <c r="E65" s="44">
        <v>0.68200000000000005</v>
      </c>
      <c r="F65" s="44">
        <v>0.68500000000000005</v>
      </c>
      <c r="G65" s="44">
        <v>0.68799999999999994</v>
      </c>
      <c r="H65" s="44">
        <v>0.69099999999999995</v>
      </c>
      <c r="I65" s="44">
        <v>0.69399999999999995</v>
      </c>
      <c r="J65" s="44">
        <v>0.69699999999999995</v>
      </c>
      <c r="K65" s="44">
        <v>0.7</v>
      </c>
      <c r="L65" s="44">
        <v>0.70299999999999996</v>
      </c>
      <c r="M65" s="44">
        <v>0.70599999999999996</v>
      </c>
    </row>
    <row r="66" spans="1:13" x14ac:dyDescent="0.25">
      <c r="A66" s="43">
        <v>59</v>
      </c>
      <c r="B66" s="44">
        <v>0.70899999999999996</v>
      </c>
      <c r="C66" s="44">
        <v>0.71199999999999997</v>
      </c>
      <c r="D66" s="44">
        <v>0.71599999999999997</v>
      </c>
      <c r="E66" s="44">
        <v>0.71899999999999997</v>
      </c>
      <c r="F66" s="44">
        <v>0.72199999999999998</v>
      </c>
      <c r="G66" s="44">
        <v>0.72499999999999998</v>
      </c>
      <c r="H66" s="44">
        <v>0.72799999999999998</v>
      </c>
      <c r="I66" s="44">
        <v>0.73199999999999998</v>
      </c>
      <c r="J66" s="44">
        <v>0.73499999999999999</v>
      </c>
      <c r="K66" s="44">
        <v>0.73799999999999999</v>
      </c>
      <c r="L66" s="44">
        <v>0.74099999999999999</v>
      </c>
      <c r="M66" s="44">
        <v>0.745</v>
      </c>
    </row>
    <row r="67" spans="1:13" x14ac:dyDescent="0.25">
      <c r="A67" s="43">
        <v>60</v>
      </c>
      <c r="B67" s="44">
        <v>0.748</v>
      </c>
      <c r="C67" s="44">
        <v>0.751</v>
      </c>
      <c r="D67" s="44">
        <v>0.755</v>
      </c>
      <c r="E67" s="44">
        <v>0.75800000000000001</v>
      </c>
      <c r="F67" s="44">
        <v>0.76200000000000001</v>
      </c>
      <c r="G67" s="44">
        <v>0.76500000000000001</v>
      </c>
      <c r="H67" s="44">
        <v>0.76900000000000002</v>
      </c>
      <c r="I67" s="44">
        <v>0.77200000000000002</v>
      </c>
      <c r="J67" s="44">
        <v>0.77600000000000002</v>
      </c>
      <c r="K67" s="44">
        <v>0.77900000000000003</v>
      </c>
      <c r="L67" s="44">
        <v>0.78300000000000003</v>
      </c>
      <c r="M67" s="44">
        <v>0.78600000000000003</v>
      </c>
    </row>
    <row r="68" spans="1:13" x14ac:dyDescent="0.25">
      <c r="A68" s="43">
        <v>61</v>
      </c>
      <c r="B68" s="44">
        <v>0.79</v>
      </c>
      <c r="C68" s="44">
        <v>0.79400000000000004</v>
      </c>
      <c r="D68" s="44">
        <v>0.79800000000000004</v>
      </c>
      <c r="E68" s="44">
        <v>0.80200000000000005</v>
      </c>
      <c r="F68" s="44">
        <v>0.80500000000000005</v>
      </c>
      <c r="G68" s="44">
        <v>0.80900000000000005</v>
      </c>
      <c r="H68" s="44">
        <v>0.81299999999999994</v>
      </c>
      <c r="I68" s="44">
        <v>0.81699999999999995</v>
      </c>
      <c r="J68" s="44">
        <v>0.82099999999999995</v>
      </c>
      <c r="K68" s="44">
        <v>0.82499999999999996</v>
      </c>
      <c r="L68" s="44">
        <v>0.82799999999999996</v>
      </c>
      <c r="M68" s="44">
        <v>0.83199999999999996</v>
      </c>
    </row>
    <row r="69" spans="1:13" x14ac:dyDescent="0.25">
      <c r="A69" s="43">
        <v>62</v>
      </c>
      <c r="B69" s="44">
        <v>0.83599999999999997</v>
      </c>
      <c r="C69" s="44">
        <v>0.84</v>
      </c>
      <c r="D69" s="44">
        <v>0.84499999999999997</v>
      </c>
      <c r="E69" s="44">
        <v>0.84899999999999998</v>
      </c>
      <c r="F69" s="44">
        <v>0.85299999999999998</v>
      </c>
      <c r="G69" s="44">
        <v>0.85699999999999998</v>
      </c>
      <c r="H69" s="44">
        <v>0.86099999999999999</v>
      </c>
      <c r="I69" s="44">
        <v>0.86499999999999999</v>
      </c>
      <c r="J69" s="44">
        <v>0.87</v>
      </c>
      <c r="K69" s="44">
        <v>0.874</v>
      </c>
      <c r="L69" s="44">
        <v>0.878</v>
      </c>
      <c r="M69" s="44">
        <v>0.88200000000000001</v>
      </c>
    </row>
    <row r="70" spans="1:13" x14ac:dyDescent="0.25">
      <c r="A70" s="43">
        <v>63</v>
      </c>
      <c r="B70" s="44">
        <v>0.88700000000000001</v>
      </c>
      <c r="C70" s="44">
        <v>0.89100000000000001</v>
      </c>
      <c r="D70" s="44">
        <v>0.89600000000000002</v>
      </c>
      <c r="E70" s="44">
        <v>0.9</v>
      </c>
      <c r="F70" s="44">
        <v>0.90500000000000003</v>
      </c>
      <c r="G70" s="44">
        <v>0.90900000000000003</v>
      </c>
      <c r="H70" s="44">
        <v>0.91400000000000003</v>
      </c>
      <c r="I70" s="44">
        <v>0.91900000000000004</v>
      </c>
      <c r="J70" s="44">
        <v>0.92300000000000004</v>
      </c>
      <c r="K70" s="44">
        <v>0.92800000000000005</v>
      </c>
      <c r="L70" s="44">
        <v>0.93200000000000005</v>
      </c>
      <c r="M70" s="44">
        <v>0.93700000000000006</v>
      </c>
    </row>
    <row r="71" spans="1:13" x14ac:dyDescent="0.25">
      <c r="A71" s="43">
        <v>64</v>
      </c>
      <c r="B71" s="44">
        <v>0.94199999999999995</v>
      </c>
      <c r="C71" s="44">
        <v>0.94699999999999995</v>
      </c>
      <c r="D71" s="44">
        <v>0.95199999999999996</v>
      </c>
      <c r="E71" s="44">
        <v>0.95699999999999996</v>
      </c>
      <c r="F71" s="44">
        <v>0.96199999999999997</v>
      </c>
      <c r="G71" s="44">
        <v>0.96699999999999997</v>
      </c>
      <c r="H71" s="44">
        <v>0.97199999999999998</v>
      </c>
      <c r="I71" s="44">
        <v>0.97699999999999998</v>
      </c>
      <c r="J71" s="44">
        <v>0.98199999999999998</v>
      </c>
      <c r="K71" s="44">
        <v>0.98699999999999999</v>
      </c>
      <c r="L71" s="44">
        <v>0.99199999999999999</v>
      </c>
      <c r="M71" s="44">
        <v>0.997</v>
      </c>
    </row>
    <row r="72" spans="1:13" x14ac:dyDescent="0.25">
      <c r="A72" s="43">
        <v>65</v>
      </c>
      <c r="B72" s="44">
        <v>1</v>
      </c>
      <c r="C72" s="44"/>
      <c r="D72" s="44"/>
      <c r="E72" s="44"/>
      <c r="F72" s="44"/>
      <c r="G72" s="44"/>
      <c r="H72" s="44"/>
      <c r="I72" s="44"/>
      <c r="J72" s="44"/>
      <c r="K72" s="44"/>
      <c r="L72" s="44"/>
      <c r="M72" s="44"/>
    </row>
  </sheetData>
  <sheetProtection algorithmName="SHA-512" hashValue="GCLeHsAcfVaHsALv60spdB6meCpEn6JCCpa8ICjsCesvAI53TkMCv/tmXlnSFJTaSRrQNyVm9qpI3EjrXeFu1A==" saltValue="dqUz3GbiF1A19+BqPB47Pw==" spinCount="100000" sheet="1" objects="1" scenarios="1"/>
  <conditionalFormatting sqref="A6:A21">
    <cfRule type="expression" dxfId="539" priority="1" stopIfTrue="1">
      <formula>MOD(ROW(),2)=0</formula>
    </cfRule>
    <cfRule type="expression" dxfId="538" priority="2" stopIfTrue="1">
      <formula>MOD(ROW(),2)&lt;&gt;0</formula>
    </cfRule>
  </conditionalFormatting>
  <conditionalFormatting sqref="B6:M21">
    <cfRule type="expression" dxfId="537" priority="3" stopIfTrue="1">
      <formula>MOD(ROW(),2)=0</formula>
    </cfRule>
    <cfRule type="expression" dxfId="536" priority="4" stopIfTrue="1">
      <formula>MOD(ROW(),2)&lt;&gt;0</formula>
    </cfRule>
  </conditionalFormatting>
  <conditionalFormatting sqref="A26:A72">
    <cfRule type="expression" dxfId="535" priority="5" stopIfTrue="1">
      <formula>MOD(ROW(),2)=0</formula>
    </cfRule>
    <cfRule type="expression" dxfId="534" priority="6" stopIfTrue="1">
      <formula>MOD(ROW(),2)&lt;&gt;0</formula>
    </cfRule>
  </conditionalFormatting>
  <conditionalFormatting sqref="B26:M72">
    <cfRule type="expression" dxfId="533" priority="7" stopIfTrue="1">
      <formula>MOD(ROW(),2)=0</formula>
    </cfRule>
    <cfRule type="expression" dxfId="532" priority="8" stopIfTrue="1">
      <formula>MOD(ROW(),2)&lt;&gt;0</formula>
    </cfRule>
  </conditionalFormatting>
  <pageMargins left="0.7" right="0.7" top="0.75" bottom="0.75" header="0.3" footer="0.3"/>
  <tableParts count="1">
    <tablePart r:id="rId1"/>
  </tablePart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42786-BCCB-4EC2-AEC7-94777CD4FF62}">
  <sheetPr codeName="Sheet70"/>
  <dimension ref="A1:B81"/>
  <sheetViews>
    <sheetView showGridLines="0" workbookViewId="0">
      <selection activeCell="A6" sqref="A6"/>
    </sheetView>
  </sheetViews>
  <sheetFormatPr defaultRowHeight="12.5" x14ac:dyDescent="0.25"/>
  <cols>
    <col min="1" max="1" width="31.54296875" customWidth="1"/>
    <col min="2" max="2" width="40.7265625" customWidth="1"/>
  </cols>
  <sheetData>
    <row r="1" spans="1:2" s="1" customFormat="1" ht="20" x14ac:dyDescent="0.4">
      <c r="A1" s="2" t="s">
        <v>0</v>
      </c>
    </row>
    <row r="2" spans="1:2" s="1" customFormat="1" ht="15.5" x14ac:dyDescent="0.35">
      <c r="A2" s="30" t="s">
        <v>1</v>
      </c>
      <c r="B2" s="3" t="str">
        <f>wb_title</f>
        <v>NHS_S - Consolidated Factor Spreadsheet</v>
      </c>
    </row>
    <row r="3" spans="1:2" s="1" customFormat="1" ht="15.5" x14ac:dyDescent="0.35">
      <c r="A3" s="30" t="s">
        <v>2</v>
      </c>
      <c r="B3" s="3" t="str">
        <f>TABLE_FACTOR_TYPE_1 &amp; " - x-" &amp; TABLE_SERIES_NUMBER_1</f>
        <v>Scheme pays AA - x-611</v>
      </c>
    </row>
    <row r="6" spans="1:2" x14ac:dyDescent="0.25">
      <c r="A6" s="40" t="s">
        <v>535</v>
      </c>
      <c r="B6" s="46" t="s">
        <v>536</v>
      </c>
    </row>
    <row r="7" spans="1:2" x14ac:dyDescent="0.25">
      <c r="A7" s="40" t="s">
        <v>537</v>
      </c>
      <c r="B7" s="46" t="s">
        <v>31</v>
      </c>
    </row>
    <row r="8" spans="1:2" x14ac:dyDescent="0.25">
      <c r="A8" s="40" t="s">
        <v>141</v>
      </c>
      <c r="B8" s="46">
        <v>2015</v>
      </c>
    </row>
    <row r="9" spans="1:2" x14ac:dyDescent="0.25">
      <c r="A9" s="40" t="s">
        <v>142</v>
      </c>
      <c r="B9" s="46" t="s">
        <v>366</v>
      </c>
    </row>
    <row r="10" spans="1:2" ht="25" x14ac:dyDescent="0.25">
      <c r="A10" s="40" t="s">
        <v>6</v>
      </c>
      <c r="B10" s="46" t="s">
        <v>370</v>
      </c>
    </row>
    <row r="11" spans="1:2" x14ac:dyDescent="0.25">
      <c r="A11" s="40" t="s">
        <v>143</v>
      </c>
      <c r="B11" s="46" t="s">
        <v>201</v>
      </c>
    </row>
    <row r="12" spans="1:2" ht="25" x14ac:dyDescent="0.25">
      <c r="A12" s="40" t="s">
        <v>144</v>
      </c>
      <c r="B12" s="46" t="s">
        <v>206</v>
      </c>
    </row>
    <row r="13" spans="1:2" x14ac:dyDescent="0.25">
      <c r="A13" s="40" t="s">
        <v>538</v>
      </c>
      <c r="B13" s="46">
        <v>0</v>
      </c>
    </row>
    <row r="14" spans="1:2" x14ac:dyDescent="0.25">
      <c r="A14" s="40" t="s">
        <v>146</v>
      </c>
      <c r="B14" s="46">
        <v>611</v>
      </c>
    </row>
    <row r="15" spans="1:2" x14ac:dyDescent="0.25">
      <c r="A15" s="40" t="s">
        <v>539</v>
      </c>
      <c r="B15" s="46" t="s">
        <v>380</v>
      </c>
    </row>
    <row r="16" spans="1:2" x14ac:dyDescent="0.25">
      <c r="A16" s="40" t="s">
        <v>148</v>
      </c>
      <c r="B16" s="46" t="s">
        <v>372</v>
      </c>
    </row>
    <row r="17" spans="1:2" x14ac:dyDescent="0.25">
      <c r="A17" s="41" t="s">
        <v>540</v>
      </c>
      <c r="B17" s="46"/>
    </row>
    <row r="18" spans="1:2" x14ac:dyDescent="0.25">
      <c r="A18" s="40" t="s">
        <v>150</v>
      </c>
      <c r="B18" s="48">
        <v>45138</v>
      </c>
    </row>
    <row r="19" spans="1:2" x14ac:dyDescent="0.25">
      <c r="A19" s="40" t="s">
        <v>151</v>
      </c>
      <c r="B19" s="48">
        <v>45138</v>
      </c>
    </row>
    <row r="20" spans="1:2" x14ac:dyDescent="0.25">
      <c r="A20" s="40" t="s">
        <v>152</v>
      </c>
      <c r="B20" s="46" t="s">
        <v>160</v>
      </c>
    </row>
    <row r="21" spans="1:2" x14ac:dyDescent="0.25">
      <c r="A21" s="40" t="s">
        <v>541</v>
      </c>
      <c r="B21" s="46" t="s">
        <v>76</v>
      </c>
    </row>
    <row r="23" spans="1:2" x14ac:dyDescent="0.25">
      <c r="A23" s="23" t="str">
        <f>HYPERLINK("#'Factor List'!A1", "Back to Factor List")</f>
        <v>Back to Factor List</v>
      </c>
      <c r="B23" s="23" t="str">
        <f>HYPERLINK("#'Assumptions'!A1", "Assumptions")</f>
        <v>Assumptions</v>
      </c>
    </row>
    <row r="26" spans="1:2" s="55" customFormat="1" ht="26" x14ac:dyDescent="0.25">
      <c r="A26" s="54" t="s">
        <v>263</v>
      </c>
      <c r="B26" s="54" t="s">
        <v>589</v>
      </c>
    </row>
    <row r="27" spans="1:2" x14ac:dyDescent="0.25">
      <c r="A27" s="43">
        <v>20</v>
      </c>
      <c r="B27" s="45">
        <v>9.56</v>
      </c>
    </row>
    <row r="28" spans="1:2" x14ac:dyDescent="0.25">
      <c r="A28" s="43">
        <v>21</v>
      </c>
      <c r="B28" s="45">
        <v>9.6999999999999993</v>
      </c>
    </row>
    <row r="29" spans="1:2" x14ac:dyDescent="0.25">
      <c r="A29" s="43">
        <v>22</v>
      </c>
      <c r="B29" s="45">
        <v>9.84</v>
      </c>
    </row>
    <row r="30" spans="1:2" x14ac:dyDescent="0.25">
      <c r="A30" s="43">
        <v>23</v>
      </c>
      <c r="B30" s="45">
        <v>9.99</v>
      </c>
    </row>
    <row r="31" spans="1:2" x14ac:dyDescent="0.25">
      <c r="A31" s="43">
        <v>24</v>
      </c>
      <c r="B31" s="45">
        <v>10.130000000000001</v>
      </c>
    </row>
    <row r="32" spans="1:2" x14ac:dyDescent="0.25">
      <c r="A32" s="43">
        <v>25</v>
      </c>
      <c r="B32" s="45">
        <v>10.28</v>
      </c>
    </row>
    <row r="33" spans="1:2" x14ac:dyDescent="0.25">
      <c r="A33" s="43">
        <v>26</v>
      </c>
      <c r="B33" s="45">
        <v>10.43</v>
      </c>
    </row>
    <row r="34" spans="1:2" x14ac:dyDescent="0.25">
      <c r="A34" s="43">
        <v>27</v>
      </c>
      <c r="B34" s="45">
        <v>10.58</v>
      </c>
    </row>
    <row r="35" spans="1:2" x14ac:dyDescent="0.25">
      <c r="A35" s="43">
        <v>28</v>
      </c>
      <c r="B35" s="45">
        <v>10.73</v>
      </c>
    </row>
    <row r="36" spans="1:2" x14ac:dyDescent="0.25">
      <c r="A36" s="43">
        <v>29</v>
      </c>
      <c r="B36" s="45">
        <v>10.89</v>
      </c>
    </row>
    <row r="37" spans="1:2" x14ac:dyDescent="0.25">
      <c r="A37" s="43">
        <v>30</v>
      </c>
      <c r="B37" s="45">
        <v>11.04</v>
      </c>
    </row>
    <row r="38" spans="1:2" x14ac:dyDescent="0.25">
      <c r="A38" s="43">
        <v>31</v>
      </c>
      <c r="B38" s="45">
        <v>11.2</v>
      </c>
    </row>
    <row r="39" spans="1:2" x14ac:dyDescent="0.25">
      <c r="A39" s="43">
        <v>32</v>
      </c>
      <c r="B39" s="45">
        <v>11.37</v>
      </c>
    </row>
    <row r="40" spans="1:2" x14ac:dyDescent="0.25">
      <c r="A40" s="43">
        <v>33</v>
      </c>
      <c r="B40" s="45">
        <v>11.53</v>
      </c>
    </row>
    <row r="41" spans="1:2" x14ac:dyDescent="0.25">
      <c r="A41" s="43">
        <v>34</v>
      </c>
      <c r="B41" s="45">
        <v>11.7</v>
      </c>
    </row>
    <row r="42" spans="1:2" x14ac:dyDescent="0.25">
      <c r="A42" s="43">
        <v>35</v>
      </c>
      <c r="B42" s="45">
        <v>11.87</v>
      </c>
    </row>
    <row r="43" spans="1:2" x14ac:dyDescent="0.25">
      <c r="A43" s="43">
        <v>36</v>
      </c>
      <c r="B43" s="45">
        <v>12.04</v>
      </c>
    </row>
    <row r="44" spans="1:2" x14ac:dyDescent="0.25">
      <c r="A44" s="43">
        <v>37</v>
      </c>
      <c r="B44" s="45">
        <v>12.22</v>
      </c>
    </row>
    <row r="45" spans="1:2" x14ac:dyDescent="0.25">
      <c r="A45" s="43">
        <v>38</v>
      </c>
      <c r="B45" s="45">
        <v>12.4</v>
      </c>
    </row>
    <row r="46" spans="1:2" x14ac:dyDescent="0.25">
      <c r="A46" s="43">
        <v>39</v>
      </c>
      <c r="B46" s="45">
        <v>12.58</v>
      </c>
    </row>
    <row r="47" spans="1:2" x14ac:dyDescent="0.25">
      <c r="A47" s="43">
        <v>40</v>
      </c>
      <c r="B47" s="45">
        <v>12.76</v>
      </c>
    </row>
    <row r="48" spans="1:2" x14ac:dyDescent="0.25">
      <c r="A48" s="43">
        <v>41</v>
      </c>
      <c r="B48" s="45">
        <v>12.95</v>
      </c>
    </row>
    <row r="49" spans="1:2" x14ac:dyDescent="0.25">
      <c r="A49" s="43">
        <v>42</v>
      </c>
      <c r="B49" s="45">
        <v>13.14</v>
      </c>
    </row>
    <row r="50" spans="1:2" x14ac:dyDescent="0.25">
      <c r="A50" s="43">
        <v>43</v>
      </c>
      <c r="B50" s="45">
        <v>13.34</v>
      </c>
    </row>
    <row r="51" spans="1:2" x14ac:dyDescent="0.25">
      <c r="A51" s="43">
        <v>44</v>
      </c>
      <c r="B51" s="45">
        <v>13.53</v>
      </c>
    </row>
    <row r="52" spans="1:2" x14ac:dyDescent="0.25">
      <c r="A52" s="43">
        <v>45</v>
      </c>
      <c r="B52" s="45">
        <v>13.74</v>
      </c>
    </row>
    <row r="53" spans="1:2" x14ac:dyDescent="0.25">
      <c r="A53" s="43">
        <v>46</v>
      </c>
      <c r="B53" s="45">
        <v>13.94</v>
      </c>
    </row>
    <row r="54" spans="1:2" x14ac:dyDescent="0.25">
      <c r="A54" s="43">
        <v>47</v>
      </c>
      <c r="B54" s="45">
        <v>14.15</v>
      </c>
    </row>
    <row r="55" spans="1:2" x14ac:dyDescent="0.25">
      <c r="A55" s="43">
        <v>48</v>
      </c>
      <c r="B55" s="45">
        <v>14.36</v>
      </c>
    </row>
    <row r="56" spans="1:2" x14ac:dyDescent="0.25">
      <c r="A56" s="43">
        <v>49</v>
      </c>
      <c r="B56" s="45">
        <v>14.58</v>
      </c>
    </row>
    <row r="57" spans="1:2" x14ac:dyDescent="0.25">
      <c r="A57" s="43">
        <v>50</v>
      </c>
      <c r="B57" s="45">
        <v>14.81</v>
      </c>
    </row>
    <row r="58" spans="1:2" x14ac:dyDescent="0.25">
      <c r="A58" s="43">
        <v>51</v>
      </c>
      <c r="B58" s="45">
        <v>15.03</v>
      </c>
    </row>
    <row r="59" spans="1:2" x14ac:dyDescent="0.25">
      <c r="A59" s="43">
        <v>52</v>
      </c>
      <c r="B59" s="45">
        <v>15.27</v>
      </c>
    </row>
    <row r="60" spans="1:2" x14ac:dyDescent="0.25">
      <c r="A60" s="43">
        <v>53</v>
      </c>
      <c r="B60" s="45">
        <v>15.5</v>
      </c>
    </row>
    <row r="61" spans="1:2" x14ac:dyDescent="0.25">
      <c r="A61" s="43">
        <v>54</v>
      </c>
      <c r="B61" s="45">
        <v>15.75</v>
      </c>
    </row>
    <row r="62" spans="1:2" x14ac:dyDescent="0.25">
      <c r="A62" s="43">
        <v>55</v>
      </c>
      <c r="B62" s="45">
        <v>16</v>
      </c>
    </row>
    <row r="63" spans="1:2" x14ac:dyDescent="0.25">
      <c r="A63" s="43">
        <v>56</v>
      </c>
      <c r="B63" s="45">
        <v>16.25</v>
      </c>
    </row>
    <row r="64" spans="1:2" x14ac:dyDescent="0.25">
      <c r="A64" s="43">
        <v>57</v>
      </c>
      <c r="B64" s="45">
        <v>16.52</v>
      </c>
    </row>
    <row r="65" spans="1:2" x14ac:dyDescent="0.25">
      <c r="A65" s="43">
        <v>58</v>
      </c>
      <c r="B65" s="45">
        <v>16.79</v>
      </c>
    </row>
    <row r="66" spans="1:2" x14ac:dyDescent="0.25">
      <c r="A66" s="43">
        <v>59</v>
      </c>
      <c r="B66" s="45">
        <v>17.07</v>
      </c>
    </row>
    <row r="67" spans="1:2" x14ac:dyDescent="0.25">
      <c r="A67" s="43">
        <v>60</v>
      </c>
      <c r="B67" s="45">
        <v>17.37</v>
      </c>
    </row>
    <row r="68" spans="1:2" x14ac:dyDescent="0.25">
      <c r="A68" s="43">
        <v>61</v>
      </c>
      <c r="B68" s="45">
        <v>17.670000000000002</v>
      </c>
    </row>
    <row r="69" spans="1:2" x14ac:dyDescent="0.25">
      <c r="A69" s="43">
        <v>62</v>
      </c>
      <c r="B69" s="45">
        <v>17.989999999999998</v>
      </c>
    </row>
    <row r="70" spans="1:2" x14ac:dyDescent="0.25">
      <c r="A70" s="43">
        <v>63</v>
      </c>
      <c r="B70" s="45">
        <v>18.309999999999999</v>
      </c>
    </row>
    <row r="71" spans="1:2" x14ac:dyDescent="0.25">
      <c r="A71" s="43">
        <v>64</v>
      </c>
      <c r="B71" s="45">
        <v>18.66</v>
      </c>
    </row>
    <row r="72" spans="1:2" x14ac:dyDescent="0.25">
      <c r="A72" s="43">
        <v>65</v>
      </c>
      <c r="B72" s="45">
        <v>18.5</v>
      </c>
    </row>
    <row r="73" spans="1:2" x14ac:dyDescent="0.25">
      <c r="A73" s="43">
        <v>66</v>
      </c>
      <c r="B73" s="45">
        <v>17.84</v>
      </c>
    </row>
    <row r="74" spans="1:2" x14ac:dyDescent="0.25">
      <c r="A74" s="43">
        <v>67</v>
      </c>
      <c r="B74" s="45">
        <v>17.170000000000002</v>
      </c>
    </row>
    <row r="75" spans="1:2" x14ac:dyDescent="0.25">
      <c r="A75" s="43">
        <v>68</v>
      </c>
      <c r="B75" s="45">
        <v>16.510000000000002</v>
      </c>
    </row>
    <row r="76" spans="1:2" x14ac:dyDescent="0.25">
      <c r="A76" s="43">
        <v>69</v>
      </c>
      <c r="B76" s="45">
        <v>15.85</v>
      </c>
    </row>
    <row r="77" spans="1:2" x14ac:dyDescent="0.25">
      <c r="A77" s="43">
        <v>70</v>
      </c>
      <c r="B77" s="45">
        <v>15.19</v>
      </c>
    </row>
    <row r="78" spans="1:2" x14ac:dyDescent="0.25">
      <c r="A78" s="43">
        <v>71</v>
      </c>
      <c r="B78" s="45">
        <v>14.53</v>
      </c>
    </row>
    <row r="79" spans="1:2" x14ac:dyDescent="0.25">
      <c r="A79" s="43">
        <v>72</v>
      </c>
      <c r="B79" s="45">
        <v>13.87</v>
      </c>
    </row>
    <row r="80" spans="1:2" x14ac:dyDescent="0.25">
      <c r="A80" s="43">
        <v>73</v>
      </c>
      <c r="B80" s="45">
        <v>13.22</v>
      </c>
    </row>
    <row r="81" spans="1:2" x14ac:dyDescent="0.25">
      <c r="A81" s="43">
        <v>74</v>
      </c>
      <c r="B81" s="45">
        <v>12.57</v>
      </c>
    </row>
  </sheetData>
  <sheetProtection algorithmName="SHA-512" hashValue="3vIJ+uSD95wK0tDLWp7NcYyRYeFrX7rNkuPVTqEJW+uudmDRWzFLx1i6uCnGwtXTuBaQqG48sgyyhklRKo/6PQ==" saltValue="K3/8kqWowTt7oomyxaOKcQ==" spinCount="100000" sheet="1" objects="1" scenarios="1"/>
  <conditionalFormatting sqref="A6:A21">
    <cfRule type="expression" dxfId="529" priority="1" stopIfTrue="1">
      <formula>MOD(ROW(),2)=0</formula>
    </cfRule>
    <cfRule type="expression" dxfId="528" priority="2" stopIfTrue="1">
      <formula>MOD(ROW(),2)&lt;&gt;0</formula>
    </cfRule>
  </conditionalFormatting>
  <conditionalFormatting sqref="B6:B21">
    <cfRule type="expression" dxfId="527" priority="3" stopIfTrue="1">
      <formula>MOD(ROW(),2)=0</formula>
    </cfRule>
    <cfRule type="expression" dxfId="526" priority="4" stopIfTrue="1">
      <formula>MOD(ROW(),2)&lt;&gt;0</formula>
    </cfRule>
  </conditionalFormatting>
  <conditionalFormatting sqref="A26:A81">
    <cfRule type="expression" dxfId="525" priority="5" stopIfTrue="1">
      <formula>MOD(ROW(),2)=0</formula>
    </cfRule>
    <cfRule type="expression" dxfId="524" priority="6" stopIfTrue="1">
      <formula>MOD(ROW(),2)&lt;&gt;0</formula>
    </cfRule>
  </conditionalFormatting>
  <conditionalFormatting sqref="B26:B81">
    <cfRule type="expression" dxfId="523" priority="7" stopIfTrue="1">
      <formula>MOD(ROW(),2)=0</formula>
    </cfRule>
    <cfRule type="expression" dxfId="522" priority="8" stopIfTrue="1">
      <formula>MOD(ROW(),2)&lt;&gt;0</formula>
    </cfRule>
  </conditionalFormatting>
  <pageMargins left="0.7" right="0.7" top="0.75" bottom="0.75" header="0.3" footer="0.3"/>
  <tableParts count="1">
    <tablePart r:id="rId1"/>
  </tablePart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9144D-B5A3-4A24-AEEE-7D423FA1E762}">
  <sheetPr codeName="Sheet71"/>
  <dimension ref="A1:B81"/>
  <sheetViews>
    <sheetView showGridLines="0" workbookViewId="0">
      <selection activeCell="A6" sqref="A6"/>
    </sheetView>
  </sheetViews>
  <sheetFormatPr defaultRowHeight="12.5" x14ac:dyDescent="0.25"/>
  <cols>
    <col min="1" max="1" width="31.54296875" customWidth="1"/>
    <col min="2" max="2" width="40.7265625" customWidth="1"/>
  </cols>
  <sheetData>
    <row r="1" spans="1:2" s="1" customFormat="1" ht="20" x14ac:dyDescent="0.4">
      <c r="A1" s="2" t="s">
        <v>0</v>
      </c>
    </row>
    <row r="2" spans="1:2" s="1" customFormat="1" ht="15.5" x14ac:dyDescent="0.35">
      <c r="A2" s="30" t="s">
        <v>1</v>
      </c>
      <c r="B2" s="3" t="str">
        <f>wb_title</f>
        <v>NHS_S - Consolidated Factor Spreadsheet</v>
      </c>
    </row>
    <row r="3" spans="1:2" s="1" customFormat="1" ht="15.5" x14ac:dyDescent="0.35">
      <c r="A3" s="30" t="s">
        <v>2</v>
      </c>
      <c r="B3" s="3" t="str">
        <f>TABLE_FACTOR_TYPE_1 &amp; " - x-" &amp; TABLE_SERIES_NUMBER_1</f>
        <v>Scheme pays AA - x-612</v>
      </c>
    </row>
    <row r="6" spans="1:2" x14ac:dyDescent="0.25">
      <c r="A6" s="40" t="s">
        <v>535</v>
      </c>
      <c r="B6" s="46" t="s">
        <v>536</v>
      </c>
    </row>
    <row r="7" spans="1:2" x14ac:dyDescent="0.25">
      <c r="A7" s="40" t="s">
        <v>537</v>
      </c>
      <c r="B7" s="46" t="s">
        <v>31</v>
      </c>
    </row>
    <row r="8" spans="1:2" x14ac:dyDescent="0.25">
      <c r="A8" s="40" t="s">
        <v>141</v>
      </c>
      <c r="B8" s="46">
        <v>2015</v>
      </c>
    </row>
    <row r="9" spans="1:2" x14ac:dyDescent="0.25">
      <c r="A9" s="40" t="s">
        <v>142</v>
      </c>
      <c r="B9" s="46" t="s">
        <v>366</v>
      </c>
    </row>
    <row r="10" spans="1:2" ht="25" x14ac:dyDescent="0.25">
      <c r="A10" s="40" t="s">
        <v>6</v>
      </c>
      <c r="B10" s="46" t="s">
        <v>381</v>
      </c>
    </row>
    <row r="11" spans="1:2" x14ac:dyDescent="0.25">
      <c r="A11" s="40" t="s">
        <v>143</v>
      </c>
      <c r="B11" s="46" t="s">
        <v>201</v>
      </c>
    </row>
    <row r="12" spans="1:2" ht="25" x14ac:dyDescent="0.25">
      <c r="A12" s="40" t="s">
        <v>144</v>
      </c>
      <c r="B12" s="46" t="s">
        <v>206</v>
      </c>
    </row>
    <row r="13" spans="1:2" x14ac:dyDescent="0.25">
      <c r="A13" s="40" t="s">
        <v>538</v>
      </c>
      <c r="B13" s="46">
        <v>0</v>
      </c>
    </row>
    <row r="14" spans="1:2" x14ac:dyDescent="0.25">
      <c r="A14" s="40" t="s">
        <v>146</v>
      </c>
      <c r="B14" s="46">
        <v>612</v>
      </c>
    </row>
    <row r="15" spans="1:2" x14ac:dyDescent="0.25">
      <c r="A15" s="40" t="s">
        <v>539</v>
      </c>
      <c r="B15" s="46" t="s">
        <v>382</v>
      </c>
    </row>
    <row r="16" spans="1:2" x14ac:dyDescent="0.25">
      <c r="A16" s="40" t="s">
        <v>148</v>
      </c>
      <c r="B16" s="46" t="s">
        <v>383</v>
      </c>
    </row>
    <row r="17" spans="1:2" x14ac:dyDescent="0.25">
      <c r="A17" s="41" t="s">
        <v>540</v>
      </c>
      <c r="B17" s="46"/>
    </row>
    <row r="18" spans="1:2" x14ac:dyDescent="0.25">
      <c r="A18" s="40" t="s">
        <v>150</v>
      </c>
      <c r="B18" s="48">
        <v>45138</v>
      </c>
    </row>
    <row r="19" spans="1:2" x14ac:dyDescent="0.25">
      <c r="A19" s="40" t="s">
        <v>151</v>
      </c>
      <c r="B19" s="48">
        <v>45138</v>
      </c>
    </row>
    <row r="20" spans="1:2" x14ac:dyDescent="0.25">
      <c r="A20" s="40" t="s">
        <v>152</v>
      </c>
      <c r="B20" s="46" t="s">
        <v>160</v>
      </c>
    </row>
    <row r="21" spans="1:2" x14ac:dyDescent="0.25">
      <c r="A21" s="40" t="s">
        <v>541</v>
      </c>
      <c r="B21" s="46" t="s">
        <v>76</v>
      </c>
    </row>
    <row r="23" spans="1:2" x14ac:dyDescent="0.25">
      <c r="A23" s="23" t="str">
        <f>HYPERLINK("#'Factor List'!A1", "Back to Factor List")</f>
        <v>Back to Factor List</v>
      </c>
      <c r="B23" s="23" t="str">
        <f>HYPERLINK("#'Assumptions'!A1", "Assumptions")</f>
        <v>Assumptions</v>
      </c>
    </row>
    <row r="26" spans="1:2" s="55" customFormat="1" ht="26" x14ac:dyDescent="0.25">
      <c r="A26" s="54" t="s">
        <v>263</v>
      </c>
      <c r="B26" s="54" t="s">
        <v>589</v>
      </c>
    </row>
    <row r="27" spans="1:2" x14ac:dyDescent="0.25">
      <c r="A27" s="43">
        <v>20</v>
      </c>
      <c r="B27" s="45">
        <v>9.1199999999999992</v>
      </c>
    </row>
    <row r="28" spans="1:2" x14ac:dyDescent="0.25">
      <c r="A28" s="43">
        <v>21</v>
      </c>
      <c r="B28" s="45">
        <v>9.25</v>
      </c>
    </row>
    <row r="29" spans="1:2" x14ac:dyDescent="0.25">
      <c r="A29" s="43">
        <v>22</v>
      </c>
      <c r="B29" s="45">
        <v>9.3800000000000008</v>
      </c>
    </row>
    <row r="30" spans="1:2" x14ac:dyDescent="0.25">
      <c r="A30" s="43">
        <v>23</v>
      </c>
      <c r="B30" s="45">
        <v>9.51</v>
      </c>
    </row>
    <row r="31" spans="1:2" x14ac:dyDescent="0.25">
      <c r="A31" s="43">
        <v>24</v>
      </c>
      <c r="B31" s="45">
        <v>9.65</v>
      </c>
    </row>
    <row r="32" spans="1:2" x14ac:dyDescent="0.25">
      <c r="A32" s="43">
        <v>25</v>
      </c>
      <c r="B32" s="45">
        <v>9.7899999999999991</v>
      </c>
    </row>
    <row r="33" spans="1:2" x14ac:dyDescent="0.25">
      <c r="A33" s="43">
        <v>26</v>
      </c>
      <c r="B33" s="45">
        <v>9.93</v>
      </c>
    </row>
    <row r="34" spans="1:2" x14ac:dyDescent="0.25">
      <c r="A34" s="43">
        <v>27</v>
      </c>
      <c r="B34" s="45">
        <v>10.07</v>
      </c>
    </row>
    <row r="35" spans="1:2" x14ac:dyDescent="0.25">
      <c r="A35" s="43">
        <v>28</v>
      </c>
      <c r="B35" s="45">
        <v>10.220000000000001</v>
      </c>
    </row>
    <row r="36" spans="1:2" x14ac:dyDescent="0.25">
      <c r="A36" s="43">
        <v>29</v>
      </c>
      <c r="B36" s="45">
        <v>10.36</v>
      </c>
    </row>
    <row r="37" spans="1:2" x14ac:dyDescent="0.25">
      <c r="A37" s="43">
        <v>30</v>
      </c>
      <c r="B37" s="45">
        <v>10.51</v>
      </c>
    </row>
    <row r="38" spans="1:2" x14ac:dyDescent="0.25">
      <c r="A38" s="43">
        <v>31</v>
      </c>
      <c r="B38" s="45">
        <v>10.66</v>
      </c>
    </row>
    <row r="39" spans="1:2" x14ac:dyDescent="0.25">
      <c r="A39" s="43">
        <v>32</v>
      </c>
      <c r="B39" s="45">
        <v>10.82</v>
      </c>
    </row>
    <row r="40" spans="1:2" x14ac:dyDescent="0.25">
      <c r="A40" s="43">
        <v>33</v>
      </c>
      <c r="B40" s="45">
        <v>10.97</v>
      </c>
    </row>
    <row r="41" spans="1:2" x14ac:dyDescent="0.25">
      <c r="A41" s="43">
        <v>34</v>
      </c>
      <c r="B41" s="45">
        <v>11.13</v>
      </c>
    </row>
    <row r="42" spans="1:2" x14ac:dyDescent="0.25">
      <c r="A42" s="43">
        <v>35</v>
      </c>
      <c r="B42" s="45">
        <v>11.29</v>
      </c>
    </row>
    <row r="43" spans="1:2" x14ac:dyDescent="0.25">
      <c r="A43" s="43">
        <v>36</v>
      </c>
      <c r="B43" s="45">
        <v>11.46</v>
      </c>
    </row>
    <row r="44" spans="1:2" x14ac:dyDescent="0.25">
      <c r="A44" s="43">
        <v>37</v>
      </c>
      <c r="B44" s="45">
        <v>11.62</v>
      </c>
    </row>
    <row r="45" spans="1:2" x14ac:dyDescent="0.25">
      <c r="A45" s="43">
        <v>38</v>
      </c>
      <c r="B45" s="45">
        <v>11.79</v>
      </c>
    </row>
    <row r="46" spans="1:2" x14ac:dyDescent="0.25">
      <c r="A46" s="43">
        <v>39</v>
      </c>
      <c r="B46" s="45">
        <v>11.96</v>
      </c>
    </row>
    <row r="47" spans="1:2" x14ac:dyDescent="0.25">
      <c r="A47" s="43">
        <v>40</v>
      </c>
      <c r="B47" s="45">
        <v>12.14</v>
      </c>
    </row>
    <row r="48" spans="1:2" x14ac:dyDescent="0.25">
      <c r="A48" s="43">
        <v>41</v>
      </c>
      <c r="B48" s="45">
        <v>12.31</v>
      </c>
    </row>
    <row r="49" spans="1:2" x14ac:dyDescent="0.25">
      <c r="A49" s="43">
        <v>42</v>
      </c>
      <c r="B49" s="45">
        <v>12.49</v>
      </c>
    </row>
    <row r="50" spans="1:2" x14ac:dyDescent="0.25">
      <c r="A50" s="43">
        <v>43</v>
      </c>
      <c r="B50" s="45">
        <v>12.68</v>
      </c>
    </row>
    <row r="51" spans="1:2" x14ac:dyDescent="0.25">
      <c r="A51" s="43">
        <v>44</v>
      </c>
      <c r="B51" s="45">
        <v>12.86</v>
      </c>
    </row>
    <row r="52" spans="1:2" x14ac:dyDescent="0.25">
      <c r="A52" s="43">
        <v>45</v>
      </c>
      <c r="B52" s="45">
        <v>13.05</v>
      </c>
    </row>
    <row r="53" spans="1:2" x14ac:dyDescent="0.25">
      <c r="A53" s="43">
        <v>46</v>
      </c>
      <c r="B53" s="45">
        <v>13.25</v>
      </c>
    </row>
    <row r="54" spans="1:2" x14ac:dyDescent="0.25">
      <c r="A54" s="43">
        <v>47</v>
      </c>
      <c r="B54" s="45">
        <v>13.44</v>
      </c>
    </row>
    <row r="55" spans="1:2" x14ac:dyDescent="0.25">
      <c r="A55" s="43">
        <v>48</v>
      </c>
      <c r="B55" s="45">
        <v>13.65</v>
      </c>
    </row>
    <row r="56" spans="1:2" x14ac:dyDescent="0.25">
      <c r="A56" s="43">
        <v>49</v>
      </c>
      <c r="B56" s="45">
        <v>13.85</v>
      </c>
    </row>
    <row r="57" spans="1:2" x14ac:dyDescent="0.25">
      <c r="A57" s="43">
        <v>50</v>
      </c>
      <c r="B57" s="45">
        <v>14.06</v>
      </c>
    </row>
    <row r="58" spans="1:2" x14ac:dyDescent="0.25">
      <c r="A58" s="43">
        <v>51</v>
      </c>
      <c r="B58" s="45">
        <v>14.27</v>
      </c>
    </row>
    <row r="59" spans="1:2" x14ac:dyDescent="0.25">
      <c r="A59" s="43">
        <v>52</v>
      </c>
      <c r="B59" s="45">
        <v>14.49</v>
      </c>
    </row>
    <row r="60" spans="1:2" x14ac:dyDescent="0.25">
      <c r="A60" s="43">
        <v>53</v>
      </c>
      <c r="B60" s="45">
        <v>14.72</v>
      </c>
    </row>
    <row r="61" spans="1:2" x14ac:dyDescent="0.25">
      <c r="A61" s="43">
        <v>54</v>
      </c>
      <c r="B61" s="45">
        <v>14.95</v>
      </c>
    </row>
    <row r="62" spans="1:2" x14ac:dyDescent="0.25">
      <c r="A62" s="43">
        <v>55</v>
      </c>
      <c r="B62" s="45">
        <v>15.18</v>
      </c>
    </row>
    <row r="63" spans="1:2" x14ac:dyDescent="0.25">
      <c r="A63" s="43">
        <v>56</v>
      </c>
      <c r="B63" s="45">
        <v>15.42</v>
      </c>
    </row>
    <row r="64" spans="1:2" x14ac:dyDescent="0.25">
      <c r="A64" s="43">
        <v>57</v>
      </c>
      <c r="B64" s="45">
        <v>15.67</v>
      </c>
    </row>
    <row r="65" spans="1:2" x14ac:dyDescent="0.25">
      <c r="A65" s="43">
        <v>58</v>
      </c>
      <c r="B65" s="45">
        <v>15.93</v>
      </c>
    </row>
    <row r="66" spans="1:2" x14ac:dyDescent="0.25">
      <c r="A66" s="43">
        <v>59</v>
      </c>
      <c r="B66" s="45">
        <v>16.190000000000001</v>
      </c>
    </row>
    <row r="67" spans="1:2" x14ac:dyDescent="0.25">
      <c r="A67" s="43">
        <v>60</v>
      </c>
      <c r="B67" s="45">
        <v>16.47</v>
      </c>
    </row>
    <row r="68" spans="1:2" x14ac:dyDescent="0.25">
      <c r="A68" s="43">
        <v>61</v>
      </c>
      <c r="B68" s="45">
        <v>16.75</v>
      </c>
    </row>
    <row r="69" spans="1:2" x14ac:dyDescent="0.25">
      <c r="A69" s="43">
        <v>62</v>
      </c>
      <c r="B69" s="45">
        <v>17.05</v>
      </c>
    </row>
    <row r="70" spans="1:2" x14ac:dyDescent="0.25">
      <c r="A70" s="43">
        <v>63</v>
      </c>
      <c r="B70" s="45">
        <v>17.36</v>
      </c>
    </row>
    <row r="71" spans="1:2" x14ac:dyDescent="0.25">
      <c r="A71" s="43">
        <v>64</v>
      </c>
      <c r="B71" s="45">
        <v>17.690000000000001</v>
      </c>
    </row>
    <row r="72" spans="1:2" x14ac:dyDescent="0.25">
      <c r="A72" s="43">
        <v>65</v>
      </c>
      <c r="B72" s="45">
        <v>18.03</v>
      </c>
    </row>
    <row r="73" spans="1:2" x14ac:dyDescent="0.25">
      <c r="A73" s="43">
        <v>66</v>
      </c>
      <c r="B73" s="45">
        <v>17.87</v>
      </c>
    </row>
    <row r="74" spans="1:2" x14ac:dyDescent="0.25">
      <c r="A74" s="43">
        <v>67</v>
      </c>
      <c r="B74" s="45">
        <v>17.2</v>
      </c>
    </row>
    <row r="75" spans="1:2" x14ac:dyDescent="0.25">
      <c r="A75" s="43">
        <v>68</v>
      </c>
      <c r="B75" s="45">
        <v>16.53</v>
      </c>
    </row>
    <row r="76" spans="1:2" x14ac:dyDescent="0.25">
      <c r="A76" s="43">
        <v>69</v>
      </c>
      <c r="B76" s="45">
        <v>15.86</v>
      </c>
    </row>
    <row r="77" spans="1:2" x14ac:dyDescent="0.25">
      <c r="A77" s="43">
        <v>70</v>
      </c>
      <c r="B77" s="45">
        <v>15.19</v>
      </c>
    </row>
    <row r="78" spans="1:2" x14ac:dyDescent="0.25">
      <c r="A78" s="43">
        <v>71</v>
      </c>
      <c r="B78" s="45">
        <v>14.53</v>
      </c>
    </row>
    <row r="79" spans="1:2" x14ac:dyDescent="0.25">
      <c r="A79" s="43">
        <v>72</v>
      </c>
      <c r="B79" s="45">
        <v>13.87</v>
      </c>
    </row>
    <row r="80" spans="1:2" x14ac:dyDescent="0.25">
      <c r="A80" s="43">
        <v>73</v>
      </c>
      <c r="B80" s="45">
        <v>13.22</v>
      </c>
    </row>
    <row r="81" spans="1:2" x14ac:dyDescent="0.25">
      <c r="A81" s="43">
        <v>74</v>
      </c>
      <c r="B81" s="45">
        <v>12.57</v>
      </c>
    </row>
  </sheetData>
  <sheetProtection algorithmName="SHA-512" hashValue="6pvWH+p6Gqdd1pkSG5X2upF1ee2yP47gjwcxZM4b6oH+LKwhjLfYwSZi4VOv1GUNsRYkCVxGtYVXOUpbkE2sWw==" saltValue="hlquEhppt3L+/jp+A2rcvw==" spinCount="100000" sheet="1" objects="1" scenarios="1"/>
  <conditionalFormatting sqref="A6:A21">
    <cfRule type="expression" dxfId="519" priority="1" stopIfTrue="1">
      <formula>MOD(ROW(),2)=0</formula>
    </cfRule>
    <cfRule type="expression" dxfId="518" priority="2" stopIfTrue="1">
      <formula>MOD(ROW(),2)&lt;&gt;0</formula>
    </cfRule>
  </conditionalFormatting>
  <conditionalFormatting sqref="B6:B21">
    <cfRule type="expression" dxfId="517" priority="3" stopIfTrue="1">
      <formula>MOD(ROW(),2)=0</formula>
    </cfRule>
    <cfRule type="expression" dxfId="516" priority="4" stopIfTrue="1">
      <formula>MOD(ROW(),2)&lt;&gt;0</formula>
    </cfRule>
  </conditionalFormatting>
  <conditionalFormatting sqref="A26:A81">
    <cfRule type="expression" dxfId="515" priority="5" stopIfTrue="1">
      <formula>MOD(ROW(),2)=0</formula>
    </cfRule>
    <cfRule type="expression" dxfId="514" priority="6" stopIfTrue="1">
      <formula>MOD(ROW(),2)&lt;&gt;0</formula>
    </cfRule>
  </conditionalFormatting>
  <conditionalFormatting sqref="B26:B81">
    <cfRule type="expression" dxfId="513" priority="7" stopIfTrue="1">
      <formula>MOD(ROW(),2)=0</formula>
    </cfRule>
    <cfRule type="expression" dxfId="512" priority="8" stopIfTrue="1">
      <formula>MOD(ROW(),2)&lt;&gt;0</formula>
    </cfRule>
  </conditionalFormatting>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D59FD-DBD5-44DF-AB85-17AC09B2482F}">
  <sheetPr codeName="Sheet9"/>
  <dimension ref="A1:B78"/>
  <sheetViews>
    <sheetView showGridLines="0" workbookViewId="0">
      <selection activeCell="A6" sqref="A6"/>
    </sheetView>
  </sheetViews>
  <sheetFormatPr defaultRowHeight="12.5" x14ac:dyDescent="0.25"/>
  <cols>
    <col min="1" max="1" width="33.54296875" customWidth="1"/>
    <col min="2" max="2" width="40.7265625" customWidth="1"/>
  </cols>
  <sheetData>
    <row r="1" spans="1:2" s="1" customFormat="1" ht="20" x14ac:dyDescent="0.4">
      <c r="A1" s="2" t="s">
        <v>0</v>
      </c>
    </row>
    <row r="2" spans="1:2" s="1" customFormat="1" ht="15.5" x14ac:dyDescent="0.35">
      <c r="A2" s="30" t="s">
        <v>1</v>
      </c>
      <c r="B2" s="3" t="str">
        <f>wb_title</f>
        <v>NHS_S - Consolidated Factor Spreadsheet</v>
      </c>
    </row>
    <row r="3" spans="1:2" s="1" customFormat="1" ht="15.5" x14ac:dyDescent="0.35">
      <c r="A3" s="30" t="s">
        <v>2</v>
      </c>
      <c r="B3" s="3" t="str">
        <f>TABLE_FACTOR_TYPE_1 &amp; " - x-" &amp; TABLE_SERIES_NUMBER_1</f>
        <v>Club - CARE Benefit Adjustment Factors  - x-102</v>
      </c>
    </row>
    <row r="6" spans="1:2" x14ac:dyDescent="0.25">
      <c r="A6" s="40" t="s">
        <v>535</v>
      </c>
      <c r="B6" s="46" t="s">
        <v>536</v>
      </c>
    </row>
    <row r="7" spans="1:2" x14ac:dyDescent="0.25">
      <c r="A7" s="40" t="s">
        <v>537</v>
      </c>
      <c r="B7" s="46" t="s">
        <v>31</v>
      </c>
    </row>
    <row r="8" spans="1:2" x14ac:dyDescent="0.25">
      <c r="A8" s="40" t="s">
        <v>141</v>
      </c>
      <c r="B8" s="46">
        <v>2015</v>
      </c>
    </row>
    <row r="9" spans="1:2" ht="25" x14ac:dyDescent="0.25">
      <c r="A9" s="40" t="s">
        <v>142</v>
      </c>
      <c r="B9" s="46" t="s">
        <v>154</v>
      </c>
    </row>
    <row r="10" spans="1:2" x14ac:dyDescent="0.25">
      <c r="A10" s="40" t="s">
        <v>6</v>
      </c>
      <c r="B10" s="46" t="s">
        <v>161</v>
      </c>
    </row>
    <row r="11" spans="1:2" x14ac:dyDescent="0.25">
      <c r="A11" s="40" t="s">
        <v>143</v>
      </c>
      <c r="B11" s="46" t="s">
        <v>156</v>
      </c>
    </row>
    <row r="12" spans="1:2" ht="25" x14ac:dyDescent="0.25">
      <c r="A12" s="40" t="s">
        <v>144</v>
      </c>
      <c r="B12" s="46" t="s">
        <v>157</v>
      </c>
    </row>
    <row r="13" spans="1:2" x14ac:dyDescent="0.25">
      <c r="A13" s="40" t="s">
        <v>538</v>
      </c>
      <c r="B13" s="46">
        <v>0</v>
      </c>
    </row>
    <row r="14" spans="1:2" x14ac:dyDescent="0.25">
      <c r="A14" s="40" t="s">
        <v>146</v>
      </c>
      <c r="B14" s="46">
        <v>102</v>
      </c>
    </row>
    <row r="15" spans="1:2" x14ac:dyDescent="0.25">
      <c r="A15" s="40" t="s">
        <v>539</v>
      </c>
      <c r="B15" s="46" t="s">
        <v>162</v>
      </c>
    </row>
    <row r="16" spans="1:2" x14ac:dyDescent="0.25">
      <c r="A16" s="40" t="s">
        <v>148</v>
      </c>
      <c r="B16" s="46" t="s">
        <v>163</v>
      </c>
    </row>
    <row r="17" spans="1:2" x14ac:dyDescent="0.25">
      <c r="A17" s="41" t="s">
        <v>540</v>
      </c>
      <c r="B17" s="46"/>
    </row>
    <row r="18" spans="1:2" x14ac:dyDescent="0.25">
      <c r="A18" s="40" t="s">
        <v>150</v>
      </c>
      <c r="B18" s="48">
        <v>45202</v>
      </c>
    </row>
    <row r="19" spans="1:2" x14ac:dyDescent="0.25">
      <c r="A19" s="40" t="s">
        <v>151</v>
      </c>
      <c r="B19" s="48">
        <v>45200</v>
      </c>
    </row>
    <row r="20" spans="1:2" x14ac:dyDescent="0.25">
      <c r="A20" s="40" t="s">
        <v>152</v>
      </c>
      <c r="B20" s="46" t="s">
        <v>160</v>
      </c>
    </row>
    <row r="21" spans="1:2" x14ac:dyDescent="0.25">
      <c r="A21" s="40" t="s">
        <v>541</v>
      </c>
      <c r="B21" s="46" t="s">
        <v>76</v>
      </c>
    </row>
    <row r="23" spans="1:2" x14ac:dyDescent="0.25">
      <c r="A23" s="23" t="str">
        <f>HYPERLINK("#'Factor List'!A1", "Back to Factor List")</f>
        <v>Back to Factor List</v>
      </c>
      <c r="B23" s="23" t="str">
        <f>HYPERLINK("#'Assumptions'!A1", "Assumptions")</f>
        <v>Assumptions</v>
      </c>
    </row>
    <row r="26" spans="1:2" s="55" customFormat="1" ht="13" x14ac:dyDescent="0.25">
      <c r="A26" s="54" t="s">
        <v>216</v>
      </c>
      <c r="B26" s="54" t="s">
        <v>542</v>
      </c>
    </row>
    <row r="27" spans="1:2" x14ac:dyDescent="0.25">
      <c r="A27" s="43">
        <v>16</v>
      </c>
      <c r="B27" s="44">
        <v>0.995</v>
      </c>
    </row>
    <row r="28" spans="1:2" x14ac:dyDescent="0.25">
      <c r="A28" s="43">
        <v>17</v>
      </c>
      <c r="B28" s="44">
        <v>0.995</v>
      </c>
    </row>
    <row r="29" spans="1:2" x14ac:dyDescent="0.25">
      <c r="A29" s="43">
        <v>18</v>
      </c>
      <c r="B29" s="44">
        <v>0.995</v>
      </c>
    </row>
    <row r="30" spans="1:2" x14ac:dyDescent="0.25">
      <c r="A30" s="43">
        <v>19</v>
      </c>
      <c r="B30" s="44">
        <v>0.995</v>
      </c>
    </row>
    <row r="31" spans="1:2" x14ac:dyDescent="0.25">
      <c r="A31" s="43">
        <v>20</v>
      </c>
      <c r="B31" s="44">
        <v>0.995</v>
      </c>
    </row>
    <row r="32" spans="1:2" x14ac:dyDescent="0.25">
      <c r="A32" s="43">
        <v>21</v>
      </c>
      <c r="B32" s="44">
        <v>0.995</v>
      </c>
    </row>
    <row r="33" spans="1:2" x14ac:dyDescent="0.25">
      <c r="A33" s="43">
        <v>22</v>
      </c>
      <c r="B33" s="44">
        <v>0.995</v>
      </c>
    </row>
    <row r="34" spans="1:2" x14ac:dyDescent="0.25">
      <c r="A34" s="43">
        <v>23</v>
      </c>
      <c r="B34" s="44">
        <v>0.995</v>
      </c>
    </row>
    <row r="35" spans="1:2" x14ac:dyDescent="0.25">
      <c r="A35" s="43">
        <v>24</v>
      </c>
      <c r="B35" s="44">
        <v>0.995</v>
      </c>
    </row>
    <row r="36" spans="1:2" x14ac:dyDescent="0.25">
      <c r="A36" s="43">
        <v>25</v>
      </c>
      <c r="B36" s="44">
        <v>0.995</v>
      </c>
    </row>
    <row r="37" spans="1:2" x14ac:dyDescent="0.25">
      <c r="A37" s="43">
        <v>26</v>
      </c>
      <c r="B37" s="44">
        <v>0.995</v>
      </c>
    </row>
    <row r="38" spans="1:2" x14ac:dyDescent="0.25">
      <c r="A38" s="43">
        <v>27</v>
      </c>
      <c r="B38" s="44">
        <v>0.995</v>
      </c>
    </row>
    <row r="39" spans="1:2" x14ac:dyDescent="0.25">
      <c r="A39" s="43">
        <v>28</v>
      </c>
      <c r="B39" s="44">
        <v>0.995</v>
      </c>
    </row>
    <row r="40" spans="1:2" x14ac:dyDescent="0.25">
      <c r="A40" s="43">
        <v>29</v>
      </c>
      <c r="B40" s="44">
        <v>0.995</v>
      </c>
    </row>
    <row r="41" spans="1:2" x14ac:dyDescent="0.25">
      <c r="A41" s="43">
        <v>30</v>
      </c>
      <c r="B41" s="44">
        <v>0.995</v>
      </c>
    </row>
    <row r="42" spans="1:2" x14ac:dyDescent="0.25">
      <c r="A42" s="43">
        <v>31</v>
      </c>
      <c r="B42" s="44">
        <v>0.995</v>
      </c>
    </row>
    <row r="43" spans="1:2" x14ac:dyDescent="0.25">
      <c r="A43" s="43">
        <v>32</v>
      </c>
      <c r="B43" s="44">
        <v>0.995</v>
      </c>
    </row>
    <row r="44" spans="1:2" x14ac:dyDescent="0.25">
      <c r="A44" s="43">
        <v>33</v>
      </c>
      <c r="B44" s="44">
        <v>0.995</v>
      </c>
    </row>
    <row r="45" spans="1:2" x14ac:dyDescent="0.25">
      <c r="A45" s="43">
        <v>34</v>
      </c>
      <c r="B45" s="44">
        <v>0.995</v>
      </c>
    </row>
    <row r="46" spans="1:2" x14ac:dyDescent="0.25">
      <c r="A46" s="43">
        <v>35</v>
      </c>
      <c r="B46" s="44">
        <v>0.995</v>
      </c>
    </row>
    <row r="47" spans="1:2" x14ac:dyDescent="0.25">
      <c r="A47" s="43">
        <v>36</v>
      </c>
      <c r="B47" s="44">
        <v>0.995</v>
      </c>
    </row>
    <row r="48" spans="1:2" x14ac:dyDescent="0.25">
      <c r="A48" s="43">
        <v>37</v>
      </c>
      <c r="B48" s="44">
        <v>0.995</v>
      </c>
    </row>
    <row r="49" spans="1:2" x14ac:dyDescent="0.25">
      <c r="A49" s="43">
        <v>38</v>
      </c>
      <c r="B49" s="44">
        <v>0.995</v>
      </c>
    </row>
    <row r="50" spans="1:2" x14ac:dyDescent="0.25">
      <c r="A50" s="43">
        <v>39</v>
      </c>
      <c r="B50" s="44">
        <v>0.995</v>
      </c>
    </row>
    <row r="51" spans="1:2" x14ac:dyDescent="0.25">
      <c r="A51" s="43">
        <v>40</v>
      </c>
      <c r="B51" s="44">
        <v>0.995</v>
      </c>
    </row>
    <row r="52" spans="1:2" x14ac:dyDescent="0.25">
      <c r="A52" s="43">
        <v>41</v>
      </c>
      <c r="B52" s="44">
        <v>0.995</v>
      </c>
    </row>
    <row r="53" spans="1:2" x14ac:dyDescent="0.25">
      <c r="A53" s="43">
        <v>42</v>
      </c>
      <c r="B53" s="44">
        <v>0.995</v>
      </c>
    </row>
    <row r="54" spans="1:2" x14ac:dyDescent="0.25">
      <c r="A54" s="43">
        <v>43</v>
      </c>
      <c r="B54" s="44">
        <v>0.995</v>
      </c>
    </row>
    <row r="55" spans="1:2" x14ac:dyDescent="0.25">
      <c r="A55" s="43">
        <v>44</v>
      </c>
      <c r="B55" s="44">
        <v>0.995</v>
      </c>
    </row>
    <row r="56" spans="1:2" x14ac:dyDescent="0.25">
      <c r="A56" s="43">
        <v>45</v>
      </c>
      <c r="B56" s="44">
        <v>0.995</v>
      </c>
    </row>
    <row r="57" spans="1:2" x14ac:dyDescent="0.25">
      <c r="A57" s="43">
        <v>46</v>
      </c>
      <c r="B57" s="44">
        <v>0.995</v>
      </c>
    </row>
    <row r="58" spans="1:2" x14ac:dyDescent="0.25">
      <c r="A58" s="43">
        <v>47</v>
      </c>
      <c r="B58" s="44">
        <v>0.995</v>
      </c>
    </row>
    <row r="59" spans="1:2" x14ac:dyDescent="0.25">
      <c r="A59" s="43">
        <v>48</v>
      </c>
      <c r="B59" s="44">
        <v>0.995</v>
      </c>
    </row>
    <row r="60" spans="1:2" x14ac:dyDescent="0.25">
      <c r="A60" s="43">
        <v>49</v>
      </c>
      <c r="B60" s="44">
        <v>0.995</v>
      </c>
    </row>
    <row r="61" spans="1:2" x14ac:dyDescent="0.25">
      <c r="A61" s="43">
        <v>50</v>
      </c>
      <c r="B61" s="44">
        <v>0.995</v>
      </c>
    </row>
    <row r="62" spans="1:2" x14ac:dyDescent="0.25">
      <c r="A62" s="43">
        <v>51</v>
      </c>
      <c r="B62" s="44">
        <v>0.995</v>
      </c>
    </row>
    <row r="63" spans="1:2" x14ac:dyDescent="0.25">
      <c r="A63" s="43">
        <v>52</v>
      </c>
      <c r="B63" s="44">
        <v>0.995</v>
      </c>
    </row>
    <row r="64" spans="1:2" x14ac:dyDescent="0.25">
      <c r="A64" s="43">
        <v>53</v>
      </c>
      <c r="B64" s="44">
        <v>0.995</v>
      </c>
    </row>
    <row r="65" spans="1:2" x14ac:dyDescent="0.25">
      <c r="A65" s="43">
        <v>54</v>
      </c>
      <c r="B65" s="44">
        <v>0.995</v>
      </c>
    </row>
    <row r="66" spans="1:2" x14ac:dyDescent="0.25">
      <c r="A66" s="43">
        <v>55</v>
      </c>
      <c r="B66" s="44">
        <v>0.996</v>
      </c>
    </row>
    <row r="67" spans="1:2" x14ac:dyDescent="0.25">
      <c r="A67" s="43">
        <v>56</v>
      </c>
      <c r="B67" s="44">
        <v>0.996</v>
      </c>
    </row>
    <row r="68" spans="1:2" x14ac:dyDescent="0.25">
      <c r="A68" s="43">
        <v>57</v>
      </c>
      <c r="B68" s="44">
        <v>0.996</v>
      </c>
    </row>
    <row r="69" spans="1:2" x14ac:dyDescent="0.25">
      <c r="A69" s="43">
        <v>58</v>
      </c>
      <c r="B69" s="44">
        <v>0.996</v>
      </c>
    </row>
    <row r="70" spans="1:2" x14ac:dyDescent="0.25">
      <c r="A70" s="43">
        <v>59</v>
      </c>
      <c r="B70" s="44">
        <v>0.996</v>
      </c>
    </row>
    <row r="71" spans="1:2" x14ac:dyDescent="0.25">
      <c r="A71" s="43">
        <v>60</v>
      </c>
      <c r="B71" s="44">
        <v>0.996</v>
      </c>
    </row>
    <row r="72" spans="1:2" x14ac:dyDescent="0.25">
      <c r="A72" s="43">
        <v>61</v>
      </c>
      <c r="B72" s="44">
        <v>0.996</v>
      </c>
    </row>
    <row r="73" spans="1:2" x14ac:dyDescent="0.25">
      <c r="A73" s="43">
        <v>62</v>
      </c>
      <c r="B73" s="44">
        <v>0.996</v>
      </c>
    </row>
    <row r="74" spans="1:2" x14ac:dyDescent="0.25">
      <c r="A74" s="43">
        <v>63</v>
      </c>
      <c r="B74" s="44">
        <v>0.996</v>
      </c>
    </row>
    <row r="75" spans="1:2" x14ac:dyDescent="0.25">
      <c r="A75" s="43">
        <v>64</v>
      </c>
      <c r="B75" s="44">
        <v>0.996</v>
      </c>
    </row>
    <row r="76" spans="1:2" x14ac:dyDescent="0.25">
      <c r="A76" s="43">
        <v>65</v>
      </c>
      <c r="B76" s="44">
        <v>0.996</v>
      </c>
    </row>
    <row r="77" spans="1:2" x14ac:dyDescent="0.25">
      <c r="A77" s="43">
        <v>66</v>
      </c>
      <c r="B77" s="44">
        <v>0.996</v>
      </c>
    </row>
    <row r="78" spans="1:2" x14ac:dyDescent="0.25">
      <c r="A78" s="43">
        <v>67</v>
      </c>
      <c r="B78" s="44">
        <v>0.996</v>
      </c>
    </row>
  </sheetData>
  <sheetProtection algorithmName="SHA-512" hashValue="vcjrAUF0aEqwFu9TwTyx06at2itIUBlC8szMljYILJ865m64ETVg+sQk6PxcCeIEf/PGMcC5kNvG73MwcF2WQA==" saltValue="OxG0ZnFm/tmVZL0gXty9cA==" spinCount="100000" sheet="1" objects="1" scenarios="1"/>
  <conditionalFormatting sqref="A6:A21">
    <cfRule type="expression" dxfId="1231" priority="3" stopIfTrue="1">
      <formula>MOD(ROW(),2)=0</formula>
    </cfRule>
    <cfRule type="expression" dxfId="1230" priority="4" stopIfTrue="1">
      <formula>MOD(ROW(),2)&lt;&gt;0</formula>
    </cfRule>
  </conditionalFormatting>
  <conditionalFormatting sqref="B6:B7 B9:B21">
    <cfRule type="expression" dxfId="1229" priority="5" stopIfTrue="1">
      <formula>MOD(ROW(),2)=0</formula>
    </cfRule>
    <cfRule type="expression" dxfId="1228" priority="6" stopIfTrue="1">
      <formula>MOD(ROW(),2)&lt;&gt;0</formula>
    </cfRule>
  </conditionalFormatting>
  <conditionalFormatting sqref="A26:A78">
    <cfRule type="expression" dxfId="1227" priority="7" stopIfTrue="1">
      <formula>MOD(ROW(),2)=0</formula>
    </cfRule>
    <cfRule type="expression" dxfId="1226" priority="8" stopIfTrue="1">
      <formula>MOD(ROW(),2)&lt;&gt;0</formula>
    </cfRule>
  </conditionalFormatting>
  <conditionalFormatting sqref="B26:B78">
    <cfRule type="expression" dxfId="1225" priority="9" stopIfTrue="1">
      <formula>MOD(ROW(),2)=0</formula>
    </cfRule>
    <cfRule type="expression" dxfId="1224" priority="10" stopIfTrue="1">
      <formula>MOD(ROW(),2)&lt;&gt;0</formula>
    </cfRule>
  </conditionalFormatting>
  <conditionalFormatting sqref="B8">
    <cfRule type="expression" dxfId="1223" priority="1" stopIfTrue="1">
      <formula>MOD(ROW(),2)=0</formula>
    </cfRule>
    <cfRule type="expression" dxfId="1222" priority="2" stopIfTrue="1">
      <formula>MOD(ROW(),2)&lt;&gt;0</formula>
    </cfRule>
  </conditionalFormatting>
  <pageMargins left="0.7" right="0.7" top="0.75" bottom="0.75" header="0.3" footer="0.3"/>
  <tableParts count="1">
    <tablePart r:id="rId1"/>
  </tablePart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9ADCC-E0A7-450C-96CE-92BF8D7BA496}">
  <sheetPr codeName="Sheet72"/>
  <dimension ref="A1:B81"/>
  <sheetViews>
    <sheetView showGridLines="0" workbookViewId="0">
      <selection activeCell="A6" sqref="A6"/>
    </sheetView>
  </sheetViews>
  <sheetFormatPr defaultRowHeight="12.5" x14ac:dyDescent="0.25"/>
  <cols>
    <col min="1" max="1" width="31.54296875" customWidth="1"/>
    <col min="2" max="2" width="40.7265625" customWidth="1"/>
  </cols>
  <sheetData>
    <row r="1" spans="1:2" s="1" customFormat="1" ht="20" x14ac:dyDescent="0.4">
      <c r="A1" s="2" t="s">
        <v>0</v>
      </c>
    </row>
    <row r="2" spans="1:2" s="1" customFormat="1" ht="15.5" x14ac:dyDescent="0.35">
      <c r="A2" s="30" t="s">
        <v>1</v>
      </c>
      <c r="B2" s="3" t="str">
        <f>wb_title</f>
        <v>NHS_S - Consolidated Factor Spreadsheet</v>
      </c>
    </row>
    <row r="3" spans="1:2" s="1" customFormat="1" ht="15.5" x14ac:dyDescent="0.35">
      <c r="A3" s="30" t="s">
        <v>2</v>
      </c>
      <c r="B3" s="3" t="str">
        <f>TABLE_FACTOR_TYPE_1 &amp; " - x-" &amp; TABLE_SERIES_NUMBER_1</f>
        <v>Scheme pays AA - x-613</v>
      </c>
    </row>
    <row r="6" spans="1:2" x14ac:dyDescent="0.25">
      <c r="A6" s="40" t="s">
        <v>535</v>
      </c>
      <c r="B6" s="46" t="s">
        <v>536</v>
      </c>
    </row>
    <row r="7" spans="1:2" x14ac:dyDescent="0.25">
      <c r="A7" s="40" t="s">
        <v>537</v>
      </c>
      <c r="B7" s="46" t="s">
        <v>31</v>
      </c>
    </row>
    <row r="8" spans="1:2" x14ac:dyDescent="0.25">
      <c r="A8" s="40" t="s">
        <v>141</v>
      </c>
      <c r="B8" s="46">
        <v>2015</v>
      </c>
    </row>
    <row r="9" spans="1:2" x14ac:dyDescent="0.25">
      <c r="A9" s="40" t="s">
        <v>142</v>
      </c>
      <c r="B9" s="46" t="s">
        <v>366</v>
      </c>
    </row>
    <row r="10" spans="1:2" ht="25" x14ac:dyDescent="0.25">
      <c r="A10" s="40" t="s">
        <v>6</v>
      </c>
      <c r="B10" s="46" t="s">
        <v>384</v>
      </c>
    </row>
    <row r="11" spans="1:2" x14ac:dyDescent="0.25">
      <c r="A11" s="40" t="s">
        <v>143</v>
      </c>
      <c r="B11" s="46" t="s">
        <v>201</v>
      </c>
    </row>
    <row r="12" spans="1:2" ht="25" x14ac:dyDescent="0.25">
      <c r="A12" s="40" t="s">
        <v>144</v>
      </c>
      <c r="B12" s="46" t="s">
        <v>206</v>
      </c>
    </row>
    <row r="13" spans="1:2" x14ac:dyDescent="0.25">
      <c r="A13" s="40" t="s">
        <v>538</v>
      </c>
      <c r="B13" s="46">
        <v>0</v>
      </c>
    </row>
    <row r="14" spans="1:2" x14ac:dyDescent="0.25">
      <c r="A14" s="40" t="s">
        <v>146</v>
      </c>
      <c r="B14" s="46">
        <v>613</v>
      </c>
    </row>
    <row r="15" spans="1:2" x14ac:dyDescent="0.25">
      <c r="A15" s="40" t="s">
        <v>539</v>
      </c>
      <c r="B15" s="46" t="s">
        <v>385</v>
      </c>
    </row>
    <row r="16" spans="1:2" x14ac:dyDescent="0.25">
      <c r="A16" s="40" t="s">
        <v>148</v>
      </c>
      <c r="B16" s="46" t="s">
        <v>386</v>
      </c>
    </row>
    <row r="17" spans="1:2" x14ac:dyDescent="0.25">
      <c r="A17" s="41" t="s">
        <v>540</v>
      </c>
      <c r="B17" s="46"/>
    </row>
    <row r="18" spans="1:2" x14ac:dyDescent="0.25">
      <c r="A18" s="40" t="s">
        <v>150</v>
      </c>
      <c r="B18" s="48">
        <v>45138</v>
      </c>
    </row>
    <row r="19" spans="1:2" x14ac:dyDescent="0.25">
      <c r="A19" s="40" t="s">
        <v>151</v>
      </c>
      <c r="B19" s="48">
        <v>45138</v>
      </c>
    </row>
    <row r="20" spans="1:2" x14ac:dyDescent="0.25">
      <c r="A20" s="40" t="s">
        <v>152</v>
      </c>
      <c r="B20" s="46" t="s">
        <v>160</v>
      </c>
    </row>
    <row r="21" spans="1:2" x14ac:dyDescent="0.25">
      <c r="A21" s="40" t="s">
        <v>541</v>
      </c>
      <c r="B21" s="46" t="s">
        <v>76</v>
      </c>
    </row>
    <row r="23" spans="1:2" x14ac:dyDescent="0.25">
      <c r="A23" s="23" t="str">
        <f>HYPERLINK("#'Factor List'!A1", "Back to Factor List")</f>
        <v>Back to Factor List</v>
      </c>
      <c r="B23" s="23" t="str">
        <f>HYPERLINK("#'Assumptions'!A1", "Assumptions")</f>
        <v>Assumptions</v>
      </c>
    </row>
    <row r="26" spans="1:2" s="55" customFormat="1" ht="26" x14ac:dyDescent="0.25">
      <c r="A26" s="54" t="s">
        <v>263</v>
      </c>
      <c r="B26" s="54" t="s">
        <v>589</v>
      </c>
    </row>
    <row r="27" spans="1:2" x14ac:dyDescent="0.25">
      <c r="A27" s="43">
        <v>20</v>
      </c>
      <c r="B27" s="45">
        <v>8.68</v>
      </c>
    </row>
    <row r="28" spans="1:2" x14ac:dyDescent="0.25">
      <c r="A28" s="43">
        <v>21</v>
      </c>
      <c r="B28" s="45">
        <v>8.8000000000000007</v>
      </c>
    </row>
    <row r="29" spans="1:2" x14ac:dyDescent="0.25">
      <c r="A29" s="43">
        <v>22</v>
      </c>
      <c r="B29" s="45">
        <v>8.93</v>
      </c>
    </row>
    <row r="30" spans="1:2" x14ac:dyDescent="0.25">
      <c r="A30" s="43">
        <v>23</v>
      </c>
      <c r="B30" s="45">
        <v>9.0500000000000007</v>
      </c>
    </row>
    <row r="31" spans="1:2" x14ac:dyDescent="0.25">
      <c r="A31" s="43">
        <v>24</v>
      </c>
      <c r="B31" s="45">
        <v>9.18</v>
      </c>
    </row>
    <row r="32" spans="1:2" x14ac:dyDescent="0.25">
      <c r="A32" s="43">
        <v>25</v>
      </c>
      <c r="B32" s="45">
        <v>9.31</v>
      </c>
    </row>
    <row r="33" spans="1:2" x14ac:dyDescent="0.25">
      <c r="A33" s="43">
        <v>26</v>
      </c>
      <c r="B33" s="45">
        <v>9.4499999999999993</v>
      </c>
    </row>
    <row r="34" spans="1:2" x14ac:dyDescent="0.25">
      <c r="A34" s="43">
        <v>27</v>
      </c>
      <c r="B34" s="45">
        <v>9.58</v>
      </c>
    </row>
    <row r="35" spans="1:2" x14ac:dyDescent="0.25">
      <c r="A35" s="43">
        <v>28</v>
      </c>
      <c r="B35" s="45">
        <v>9.7200000000000006</v>
      </c>
    </row>
    <row r="36" spans="1:2" x14ac:dyDescent="0.25">
      <c r="A36" s="43">
        <v>29</v>
      </c>
      <c r="B36" s="45">
        <v>9.85</v>
      </c>
    </row>
    <row r="37" spans="1:2" x14ac:dyDescent="0.25">
      <c r="A37" s="43">
        <v>30</v>
      </c>
      <c r="B37" s="45">
        <v>9.99</v>
      </c>
    </row>
    <row r="38" spans="1:2" x14ac:dyDescent="0.25">
      <c r="A38" s="43">
        <v>31</v>
      </c>
      <c r="B38" s="45">
        <v>10.14</v>
      </c>
    </row>
    <row r="39" spans="1:2" x14ac:dyDescent="0.25">
      <c r="A39" s="43">
        <v>32</v>
      </c>
      <c r="B39" s="45">
        <v>10.28</v>
      </c>
    </row>
    <row r="40" spans="1:2" x14ac:dyDescent="0.25">
      <c r="A40" s="43">
        <v>33</v>
      </c>
      <c r="B40" s="45">
        <v>10.43</v>
      </c>
    </row>
    <row r="41" spans="1:2" x14ac:dyDescent="0.25">
      <c r="A41" s="43">
        <v>34</v>
      </c>
      <c r="B41" s="45">
        <v>10.58</v>
      </c>
    </row>
    <row r="42" spans="1:2" x14ac:dyDescent="0.25">
      <c r="A42" s="43">
        <v>35</v>
      </c>
      <c r="B42" s="45">
        <v>10.73</v>
      </c>
    </row>
    <row r="43" spans="1:2" x14ac:dyDescent="0.25">
      <c r="A43" s="43">
        <v>36</v>
      </c>
      <c r="B43" s="45">
        <v>10.88</v>
      </c>
    </row>
    <row r="44" spans="1:2" x14ac:dyDescent="0.25">
      <c r="A44" s="43">
        <v>37</v>
      </c>
      <c r="B44" s="45">
        <v>11.04</v>
      </c>
    </row>
    <row r="45" spans="1:2" x14ac:dyDescent="0.25">
      <c r="A45" s="43">
        <v>38</v>
      </c>
      <c r="B45" s="45">
        <v>11.2</v>
      </c>
    </row>
    <row r="46" spans="1:2" x14ac:dyDescent="0.25">
      <c r="A46" s="43">
        <v>39</v>
      </c>
      <c r="B46" s="45">
        <v>11.36</v>
      </c>
    </row>
    <row r="47" spans="1:2" x14ac:dyDescent="0.25">
      <c r="A47" s="43">
        <v>40</v>
      </c>
      <c r="B47" s="45">
        <v>11.52</v>
      </c>
    </row>
    <row r="48" spans="1:2" x14ac:dyDescent="0.25">
      <c r="A48" s="43">
        <v>41</v>
      </c>
      <c r="B48" s="45">
        <v>11.69</v>
      </c>
    </row>
    <row r="49" spans="1:2" x14ac:dyDescent="0.25">
      <c r="A49" s="43">
        <v>42</v>
      </c>
      <c r="B49" s="45">
        <v>11.86</v>
      </c>
    </row>
    <row r="50" spans="1:2" x14ac:dyDescent="0.25">
      <c r="A50" s="43">
        <v>43</v>
      </c>
      <c r="B50" s="45">
        <v>12.03</v>
      </c>
    </row>
    <row r="51" spans="1:2" x14ac:dyDescent="0.25">
      <c r="A51" s="43">
        <v>44</v>
      </c>
      <c r="B51" s="45">
        <v>12.21</v>
      </c>
    </row>
    <row r="52" spans="1:2" x14ac:dyDescent="0.25">
      <c r="A52" s="43">
        <v>45</v>
      </c>
      <c r="B52" s="45">
        <v>12.38</v>
      </c>
    </row>
    <row r="53" spans="1:2" x14ac:dyDescent="0.25">
      <c r="A53" s="43">
        <v>46</v>
      </c>
      <c r="B53" s="45">
        <v>12.57</v>
      </c>
    </row>
    <row r="54" spans="1:2" x14ac:dyDescent="0.25">
      <c r="A54" s="43">
        <v>47</v>
      </c>
      <c r="B54" s="45">
        <v>12.75</v>
      </c>
    </row>
    <row r="55" spans="1:2" x14ac:dyDescent="0.25">
      <c r="A55" s="43">
        <v>48</v>
      </c>
      <c r="B55" s="45">
        <v>12.94</v>
      </c>
    </row>
    <row r="56" spans="1:2" x14ac:dyDescent="0.25">
      <c r="A56" s="43">
        <v>49</v>
      </c>
      <c r="B56" s="45">
        <v>13.13</v>
      </c>
    </row>
    <row r="57" spans="1:2" x14ac:dyDescent="0.25">
      <c r="A57" s="43">
        <v>50</v>
      </c>
      <c r="B57" s="45">
        <v>13.33</v>
      </c>
    </row>
    <row r="58" spans="1:2" x14ac:dyDescent="0.25">
      <c r="A58" s="43">
        <v>51</v>
      </c>
      <c r="B58" s="45">
        <v>13.53</v>
      </c>
    </row>
    <row r="59" spans="1:2" x14ac:dyDescent="0.25">
      <c r="A59" s="43">
        <v>52</v>
      </c>
      <c r="B59" s="45">
        <v>13.74</v>
      </c>
    </row>
    <row r="60" spans="1:2" x14ac:dyDescent="0.25">
      <c r="A60" s="43">
        <v>53</v>
      </c>
      <c r="B60" s="45">
        <v>13.95</v>
      </c>
    </row>
    <row r="61" spans="1:2" x14ac:dyDescent="0.25">
      <c r="A61" s="43">
        <v>54</v>
      </c>
      <c r="B61" s="45">
        <v>14.16</v>
      </c>
    </row>
    <row r="62" spans="1:2" x14ac:dyDescent="0.25">
      <c r="A62" s="43">
        <v>55</v>
      </c>
      <c r="B62" s="45">
        <v>14.38</v>
      </c>
    </row>
    <row r="63" spans="1:2" x14ac:dyDescent="0.25">
      <c r="A63" s="43">
        <v>56</v>
      </c>
      <c r="B63" s="45">
        <v>14.61</v>
      </c>
    </row>
    <row r="64" spans="1:2" x14ac:dyDescent="0.25">
      <c r="A64" s="43">
        <v>57</v>
      </c>
      <c r="B64" s="45">
        <v>14.84</v>
      </c>
    </row>
    <row r="65" spans="1:2" x14ac:dyDescent="0.25">
      <c r="A65" s="43">
        <v>58</v>
      </c>
      <c r="B65" s="45">
        <v>15.09</v>
      </c>
    </row>
    <row r="66" spans="1:2" x14ac:dyDescent="0.25">
      <c r="A66" s="43">
        <v>59</v>
      </c>
      <c r="B66" s="45">
        <v>15.33</v>
      </c>
    </row>
    <row r="67" spans="1:2" x14ac:dyDescent="0.25">
      <c r="A67" s="43">
        <v>60</v>
      </c>
      <c r="B67" s="45">
        <v>15.59</v>
      </c>
    </row>
    <row r="68" spans="1:2" x14ac:dyDescent="0.25">
      <c r="A68" s="43">
        <v>61</v>
      </c>
      <c r="B68" s="45">
        <v>15.86</v>
      </c>
    </row>
    <row r="69" spans="1:2" x14ac:dyDescent="0.25">
      <c r="A69" s="43">
        <v>62</v>
      </c>
      <c r="B69" s="45">
        <v>16.14</v>
      </c>
    </row>
    <row r="70" spans="1:2" x14ac:dyDescent="0.25">
      <c r="A70" s="43">
        <v>63</v>
      </c>
      <c r="B70" s="45">
        <v>16.43</v>
      </c>
    </row>
    <row r="71" spans="1:2" x14ac:dyDescent="0.25">
      <c r="A71" s="43">
        <v>64</v>
      </c>
      <c r="B71" s="45">
        <v>16.73</v>
      </c>
    </row>
    <row r="72" spans="1:2" x14ac:dyDescent="0.25">
      <c r="A72" s="43">
        <v>65</v>
      </c>
      <c r="B72" s="45">
        <v>17.05</v>
      </c>
    </row>
    <row r="73" spans="1:2" x14ac:dyDescent="0.25">
      <c r="A73" s="43">
        <v>66</v>
      </c>
      <c r="B73" s="45">
        <v>17.39</v>
      </c>
    </row>
    <row r="74" spans="1:2" x14ac:dyDescent="0.25">
      <c r="A74" s="43">
        <v>67</v>
      </c>
      <c r="B74" s="45">
        <v>17.22</v>
      </c>
    </row>
    <row r="75" spans="1:2" x14ac:dyDescent="0.25">
      <c r="A75" s="43">
        <v>68</v>
      </c>
      <c r="B75" s="45">
        <v>16.55</v>
      </c>
    </row>
    <row r="76" spans="1:2" x14ac:dyDescent="0.25">
      <c r="A76" s="43">
        <v>69</v>
      </c>
      <c r="B76" s="45">
        <v>15.87</v>
      </c>
    </row>
    <row r="77" spans="1:2" x14ac:dyDescent="0.25">
      <c r="A77" s="43">
        <v>70</v>
      </c>
      <c r="B77" s="45">
        <v>15.2</v>
      </c>
    </row>
    <row r="78" spans="1:2" x14ac:dyDescent="0.25">
      <c r="A78" s="43">
        <v>71</v>
      </c>
      <c r="B78" s="45">
        <v>14.53</v>
      </c>
    </row>
    <row r="79" spans="1:2" x14ac:dyDescent="0.25">
      <c r="A79" s="43">
        <v>72</v>
      </c>
      <c r="B79" s="45">
        <v>13.87</v>
      </c>
    </row>
    <row r="80" spans="1:2" x14ac:dyDescent="0.25">
      <c r="A80" s="43">
        <v>73</v>
      </c>
      <c r="B80" s="45">
        <v>13.22</v>
      </c>
    </row>
    <row r="81" spans="1:2" x14ac:dyDescent="0.25">
      <c r="A81" s="43">
        <v>74</v>
      </c>
      <c r="B81" s="45">
        <v>12.57</v>
      </c>
    </row>
  </sheetData>
  <sheetProtection algorithmName="SHA-512" hashValue="1SUIlBAsG1tsrnKxhhB/mY1wznI20tuxxvlP96Sf0VwhFy+vQvsDSrP8sjfE/rl+nsfpUREK64a8J3tTW1M63Q==" saltValue="9/mLEdh7Vt0R9t0Jy2l0LA==" spinCount="100000" sheet="1" objects="1" scenarios="1"/>
  <conditionalFormatting sqref="A6:A21">
    <cfRule type="expression" dxfId="509" priority="1" stopIfTrue="1">
      <formula>MOD(ROW(),2)=0</formula>
    </cfRule>
    <cfRule type="expression" dxfId="508" priority="2" stopIfTrue="1">
      <formula>MOD(ROW(),2)&lt;&gt;0</formula>
    </cfRule>
  </conditionalFormatting>
  <conditionalFormatting sqref="B6:B21">
    <cfRule type="expression" dxfId="507" priority="3" stopIfTrue="1">
      <formula>MOD(ROW(),2)=0</formula>
    </cfRule>
    <cfRule type="expression" dxfId="506" priority="4" stopIfTrue="1">
      <formula>MOD(ROW(),2)&lt;&gt;0</formula>
    </cfRule>
  </conditionalFormatting>
  <conditionalFormatting sqref="A26:A81">
    <cfRule type="expression" dxfId="505" priority="5" stopIfTrue="1">
      <formula>MOD(ROW(),2)=0</formula>
    </cfRule>
    <cfRule type="expression" dxfId="504" priority="6" stopIfTrue="1">
      <formula>MOD(ROW(),2)&lt;&gt;0</formula>
    </cfRule>
  </conditionalFormatting>
  <conditionalFormatting sqref="B26:B81">
    <cfRule type="expression" dxfId="503" priority="7" stopIfTrue="1">
      <formula>MOD(ROW(),2)=0</formula>
    </cfRule>
    <cfRule type="expression" dxfId="502" priority="8" stopIfTrue="1">
      <formula>MOD(ROW(),2)&lt;&gt;0</formula>
    </cfRule>
  </conditionalFormatting>
  <pageMargins left="0.7" right="0.7" top="0.75" bottom="0.75" header="0.3" footer="0.3"/>
  <tableParts count="1">
    <tablePart r:id="rId1"/>
  </tablePart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642B1-282B-4A21-94EC-E42E4D52A381}">
  <sheetPr codeName="Sheet73"/>
  <dimension ref="A1:B81"/>
  <sheetViews>
    <sheetView showGridLines="0" workbookViewId="0">
      <selection activeCell="A6" sqref="A6"/>
    </sheetView>
  </sheetViews>
  <sheetFormatPr defaultRowHeight="12.5" x14ac:dyDescent="0.25"/>
  <cols>
    <col min="1" max="1" width="31.54296875" customWidth="1"/>
    <col min="2" max="2" width="40.7265625" customWidth="1"/>
  </cols>
  <sheetData>
    <row r="1" spans="1:2" s="1" customFormat="1" ht="20" x14ac:dyDescent="0.4">
      <c r="A1" s="2" t="s">
        <v>0</v>
      </c>
    </row>
    <row r="2" spans="1:2" s="1" customFormat="1" ht="15.5" x14ac:dyDescent="0.35">
      <c r="A2" s="30" t="s">
        <v>1</v>
      </c>
      <c r="B2" s="3" t="str">
        <f>wb_title</f>
        <v>NHS_S - Consolidated Factor Spreadsheet</v>
      </c>
    </row>
    <row r="3" spans="1:2" s="1" customFormat="1" ht="15.5" x14ac:dyDescent="0.35">
      <c r="A3" s="30" t="s">
        <v>2</v>
      </c>
      <c r="B3" s="3" t="str">
        <f>TABLE_FACTOR_TYPE_1 &amp; " - x-" &amp; TABLE_SERIES_NUMBER_1</f>
        <v>Scheme pays AA - x-614</v>
      </c>
    </row>
    <row r="6" spans="1:2" x14ac:dyDescent="0.25">
      <c r="A6" s="40" t="s">
        <v>535</v>
      </c>
      <c r="B6" s="46" t="s">
        <v>536</v>
      </c>
    </row>
    <row r="7" spans="1:2" x14ac:dyDescent="0.25">
      <c r="A7" s="40" t="s">
        <v>537</v>
      </c>
      <c r="B7" s="46" t="s">
        <v>31</v>
      </c>
    </row>
    <row r="8" spans="1:2" x14ac:dyDescent="0.25">
      <c r="A8" s="40" t="s">
        <v>141</v>
      </c>
      <c r="B8" s="46">
        <v>2015</v>
      </c>
    </row>
    <row r="9" spans="1:2" x14ac:dyDescent="0.25">
      <c r="A9" s="40" t="s">
        <v>142</v>
      </c>
      <c r="B9" s="46" t="s">
        <v>366</v>
      </c>
    </row>
    <row r="10" spans="1:2" ht="25" x14ac:dyDescent="0.25">
      <c r="A10" s="40" t="s">
        <v>6</v>
      </c>
      <c r="B10" s="46" t="s">
        <v>387</v>
      </c>
    </row>
    <row r="11" spans="1:2" x14ac:dyDescent="0.25">
      <c r="A11" s="40" t="s">
        <v>143</v>
      </c>
      <c r="B11" s="46" t="s">
        <v>201</v>
      </c>
    </row>
    <row r="12" spans="1:2" ht="25" x14ac:dyDescent="0.25">
      <c r="A12" s="40" t="s">
        <v>144</v>
      </c>
      <c r="B12" s="46" t="s">
        <v>206</v>
      </c>
    </row>
    <row r="13" spans="1:2" x14ac:dyDescent="0.25">
      <c r="A13" s="40" t="s">
        <v>538</v>
      </c>
      <c r="B13" s="46">
        <v>0</v>
      </c>
    </row>
    <row r="14" spans="1:2" x14ac:dyDescent="0.25">
      <c r="A14" s="40" t="s">
        <v>146</v>
      </c>
      <c r="B14" s="46">
        <v>614</v>
      </c>
    </row>
    <row r="15" spans="1:2" x14ac:dyDescent="0.25">
      <c r="A15" s="40" t="s">
        <v>539</v>
      </c>
      <c r="B15" s="46" t="s">
        <v>388</v>
      </c>
    </row>
    <row r="16" spans="1:2" x14ac:dyDescent="0.25">
      <c r="A16" s="40" t="s">
        <v>148</v>
      </c>
      <c r="B16" s="46" t="s">
        <v>389</v>
      </c>
    </row>
    <row r="17" spans="1:2" x14ac:dyDescent="0.25">
      <c r="A17" s="41" t="s">
        <v>540</v>
      </c>
      <c r="B17" s="46"/>
    </row>
    <row r="18" spans="1:2" x14ac:dyDescent="0.25">
      <c r="A18" s="40" t="s">
        <v>150</v>
      </c>
      <c r="B18" s="48">
        <v>45138</v>
      </c>
    </row>
    <row r="19" spans="1:2" x14ac:dyDescent="0.25">
      <c r="A19" s="40" t="s">
        <v>151</v>
      </c>
      <c r="B19" s="48">
        <v>45138</v>
      </c>
    </row>
    <row r="20" spans="1:2" x14ac:dyDescent="0.25">
      <c r="A20" s="40" t="s">
        <v>152</v>
      </c>
      <c r="B20" s="46" t="s">
        <v>160</v>
      </c>
    </row>
    <row r="21" spans="1:2" x14ac:dyDescent="0.25">
      <c r="A21" s="40" t="s">
        <v>541</v>
      </c>
      <c r="B21" s="46" t="s">
        <v>76</v>
      </c>
    </row>
    <row r="23" spans="1:2" x14ac:dyDescent="0.25">
      <c r="A23" s="23" t="str">
        <f>HYPERLINK("#'Factor List'!A1", "Back to Factor List")</f>
        <v>Back to Factor List</v>
      </c>
      <c r="B23" s="23" t="str">
        <f>HYPERLINK("#'Assumptions'!A1", "Assumptions")</f>
        <v>Assumptions</v>
      </c>
    </row>
    <row r="26" spans="1:2" s="55" customFormat="1" ht="26" x14ac:dyDescent="0.25">
      <c r="A26" s="54" t="s">
        <v>263</v>
      </c>
      <c r="B26" s="54" t="s">
        <v>589</v>
      </c>
    </row>
    <row r="27" spans="1:2" x14ac:dyDescent="0.25">
      <c r="A27" s="43">
        <v>20</v>
      </c>
      <c r="B27" s="45">
        <v>8.25</v>
      </c>
    </row>
    <row r="28" spans="1:2" x14ac:dyDescent="0.25">
      <c r="A28" s="43">
        <v>21</v>
      </c>
      <c r="B28" s="45">
        <v>8.36</v>
      </c>
    </row>
    <row r="29" spans="1:2" x14ac:dyDescent="0.25">
      <c r="A29" s="43">
        <v>22</v>
      </c>
      <c r="B29" s="45">
        <v>8.48</v>
      </c>
    </row>
    <row r="30" spans="1:2" x14ac:dyDescent="0.25">
      <c r="A30" s="43">
        <v>23</v>
      </c>
      <c r="B30" s="45">
        <v>8.6</v>
      </c>
    </row>
    <row r="31" spans="1:2" x14ac:dyDescent="0.25">
      <c r="A31" s="43">
        <v>24</v>
      </c>
      <c r="B31" s="45">
        <v>8.7200000000000006</v>
      </c>
    </row>
    <row r="32" spans="1:2" x14ac:dyDescent="0.25">
      <c r="A32" s="43">
        <v>25</v>
      </c>
      <c r="B32" s="45">
        <v>8.85</v>
      </c>
    </row>
    <row r="33" spans="1:2" x14ac:dyDescent="0.25">
      <c r="A33" s="43">
        <v>26</v>
      </c>
      <c r="B33" s="45">
        <v>8.9700000000000006</v>
      </c>
    </row>
    <row r="34" spans="1:2" x14ac:dyDescent="0.25">
      <c r="A34" s="43">
        <v>27</v>
      </c>
      <c r="B34" s="45">
        <v>9.1</v>
      </c>
    </row>
    <row r="35" spans="1:2" x14ac:dyDescent="0.25">
      <c r="A35" s="43">
        <v>28</v>
      </c>
      <c r="B35" s="45">
        <v>9.2200000000000006</v>
      </c>
    </row>
    <row r="36" spans="1:2" x14ac:dyDescent="0.25">
      <c r="A36" s="43">
        <v>29</v>
      </c>
      <c r="B36" s="45">
        <v>9.35</v>
      </c>
    </row>
    <row r="37" spans="1:2" x14ac:dyDescent="0.25">
      <c r="A37" s="43">
        <v>30</v>
      </c>
      <c r="B37" s="45">
        <v>9.49</v>
      </c>
    </row>
    <row r="38" spans="1:2" x14ac:dyDescent="0.25">
      <c r="A38" s="43">
        <v>31</v>
      </c>
      <c r="B38" s="45">
        <v>9.6199999999999992</v>
      </c>
    </row>
    <row r="39" spans="1:2" x14ac:dyDescent="0.25">
      <c r="A39" s="43">
        <v>32</v>
      </c>
      <c r="B39" s="45">
        <v>9.76</v>
      </c>
    </row>
    <row r="40" spans="1:2" x14ac:dyDescent="0.25">
      <c r="A40" s="43">
        <v>33</v>
      </c>
      <c r="B40" s="45">
        <v>9.9</v>
      </c>
    </row>
    <row r="41" spans="1:2" x14ac:dyDescent="0.25">
      <c r="A41" s="43">
        <v>34</v>
      </c>
      <c r="B41" s="45">
        <v>10.039999999999999</v>
      </c>
    </row>
    <row r="42" spans="1:2" x14ac:dyDescent="0.25">
      <c r="A42" s="43">
        <v>35</v>
      </c>
      <c r="B42" s="45">
        <v>10.18</v>
      </c>
    </row>
    <row r="43" spans="1:2" x14ac:dyDescent="0.25">
      <c r="A43" s="43">
        <v>36</v>
      </c>
      <c r="B43" s="45">
        <v>10.32</v>
      </c>
    </row>
    <row r="44" spans="1:2" x14ac:dyDescent="0.25">
      <c r="A44" s="43">
        <v>37</v>
      </c>
      <c r="B44" s="45">
        <v>10.47</v>
      </c>
    </row>
    <row r="45" spans="1:2" x14ac:dyDescent="0.25">
      <c r="A45" s="43">
        <v>38</v>
      </c>
      <c r="B45" s="45">
        <v>10.62</v>
      </c>
    </row>
    <row r="46" spans="1:2" x14ac:dyDescent="0.25">
      <c r="A46" s="43">
        <v>39</v>
      </c>
      <c r="B46" s="45">
        <v>10.77</v>
      </c>
    </row>
    <row r="47" spans="1:2" x14ac:dyDescent="0.25">
      <c r="A47" s="43">
        <v>40</v>
      </c>
      <c r="B47" s="45">
        <v>10.92</v>
      </c>
    </row>
    <row r="48" spans="1:2" x14ac:dyDescent="0.25">
      <c r="A48" s="43">
        <v>41</v>
      </c>
      <c r="B48" s="45">
        <v>11.08</v>
      </c>
    </row>
    <row r="49" spans="1:2" x14ac:dyDescent="0.25">
      <c r="A49" s="43">
        <v>42</v>
      </c>
      <c r="B49" s="45">
        <v>11.24</v>
      </c>
    </row>
    <row r="50" spans="1:2" x14ac:dyDescent="0.25">
      <c r="A50" s="43">
        <v>43</v>
      </c>
      <c r="B50" s="45">
        <v>11.4</v>
      </c>
    </row>
    <row r="51" spans="1:2" x14ac:dyDescent="0.25">
      <c r="A51" s="43">
        <v>44</v>
      </c>
      <c r="B51" s="45">
        <v>11.56</v>
      </c>
    </row>
    <row r="52" spans="1:2" x14ac:dyDescent="0.25">
      <c r="A52" s="43">
        <v>45</v>
      </c>
      <c r="B52" s="45">
        <v>11.73</v>
      </c>
    </row>
    <row r="53" spans="1:2" x14ac:dyDescent="0.25">
      <c r="A53" s="43">
        <v>46</v>
      </c>
      <c r="B53" s="45">
        <v>11.9</v>
      </c>
    </row>
    <row r="54" spans="1:2" x14ac:dyDescent="0.25">
      <c r="A54" s="43">
        <v>47</v>
      </c>
      <c r="B54" s="45">
        <v>12.08</v>
      </c>
    </row>
    <row r="55" spans="1:2" x14ac:dyDescent="0.25">
      <c r="A55" s="43">
        <v>48</v>
      </c>
      <c r="B55" s="45">
        <v>12.25</v>
      </c>
    </row>
    <row r="56" spans="1:2" x14ac:dyDescent="0.25">
      <c r="A56" s="43">
        <v>49</v>
      </c>
      <c r="B56" s="45">
        <v>12.43</v>
      </c>
    </row>
    <row r="57" spans="1:2" x14ac:dyDescent="0.25">
      <c r="A57" s="43">
        <v>50</v>
      </c>
      <c r="B57" s="45">
        <v>12.62</v>
      </c>
    </row>
    <row r="58" spans="1:2" x14ac:dyDescent="0.25">
      <c r="A58" s="43">
        <v>51</v>
      </c>
      <c r="B58" s="45">
        <v>12.81</v>
      </c>
    </row>
    <row r="59" spans="1:2" x14ac:dyDescent="0.25">
      <c r="A59" s="43">
        <v>52</v>
      </c>
      <c r="B59" s="45">
        <v>13</v>
      </c>
    </row>
    <row r="60" spans="1:2" x14ac:dyDescent="0.25">
      <c r="A60" s="43">
        <v>53</v>
      </c>
      <c r="B60" s="45">
        <v>13.2</v>
      </c>
    </row>
    <row r="61" spans="1:2" x14ac:dyDescent="0.25">
      <c r="A61" s="43">
        <v>54</v>
      </c>
      <c r="B61" s="45">
        <v>13.4</v>
      </c>
    </row>
    <row r="62" spans="1:2" x14ac:dyDescent="0.25">
      <c r="A62" s="43">
        <v>55</v>
      </c>
      <c r="B62" s="45">
        <v>13.6</v>
      </c>
    </row>
    <row r="63" spans="1:2" x14ac:dyDescent="0.25">
      <c r="A63" s="43">
        <v>56</v>
      </c>
      <c r="B63" s="45">
        <v>13.82</v>
      </c>
    </row>
    <row r="64" spans="1:2" x14ac:dyDescent="0.25">
      <c r="A64" s="43">
        <v>57</v>
      </c>
      <c r="B64" s="45">
        <v>14.03</v>
      </c>
    </row>
    <row r="65" spans="1:2" x14ac:dyDescent="0.25">
      <c r="A65" s="43">
        <v>58</v>
      </c>
      <c r="B65" s="45">
        <v>14.26</v>
      </c>
    </row>
    <row r="66" spans="1:2" x14ac:dyDescent="0.25">
      <c r="A66" s="43">
        <v>59</v>
      </c>
      <c r="B66" s="45">
        <v>14.49</v>
      </c>
    </row>
    <row r="67" spans="1:2" x14ac:dyDescent="0.25">
      <c r="A67" s="43">
        <v>60</v>
      </c>
      <c r="B67" s="45">
        <v>14.74</v>
      </c>
    </row>
    <row r="68" spans="1:2" x14ac:dyDescent="0.25">
      <c r="A68" s="43">
        <v>61</v>
      </c>
      <c r="B68" s="45">
        <v>14.99</v>
      </c>
    </row>
    <row r="69" spans="1:2" x14ac:dyDescent="0.25">
      <c r="A69" s="43">
        <v>62</v>
      </c>
      <c r="B69" s="45">
        <v>15.25</v>
      </c>
    </row>
    <row r="70" spans="1:2" x14ac:dyDescent="0.25">
      <c r="A70" s="43">
        <v>63</v>
      </c>
      <c r="B70" s="45">
        <v>15.52</v>
      </c>
    </row>
    <row r="71" spans="1:2" x14ac:dyDescent="0.25">
      <c r="A71" s="43">
        <v>64</v>
      </c>
      <c r="B71" s="45">
        <v>15.8</v>
      </c>
    </row>
    <row r="72" spans="1:2" x14ac:dyDescent="0.25">
      <c r="A72" s="43">
        <v>65</v>
      </c>
      <c r="B72" s="45">
        <v>16.100000000000001</v>
      </c>
    </row>
    <row r="73" spans="1:2" x14ac:dyDescent="0.25">
      <c r="A73" s="43">
        <v>66</v>
      </c>
      <c r="B73" s="45">
        <v>16.420000000000002</v>
      </c>
    </row>
    <row r="74" spans="1:2" x14ac:dyDescent="0.25">
      <c r="A74" s="43">
        <v>67</v>
      </c>
      <c r="B74" s="45">
        <v>16.75</v>
      </c>
    </row>
    <row r="75" spans="1:2" x14ac:dyDescent="0.25">
      <c r="A75" s="43">
        <v>68</v>
      </c>
      <c r="B75" s="45">
        <v>16.579999999999998</v>
      </c>
    </row>
    <row r="76" spans="1:2" x14ac:dyDescent="0.25">
      <c r="A76" s="43">
        <v>69</v>
      </c>
      <c r="B76" s="45">
        <v>15.9</v>
      </c>
    </row>
    <row r="77" spans="1:2" x14ac:dyDescent="0.25">
      <c r="A77" s="43">
        <v>70</v>
      </c>
      <c r="B77" s="45">
        <v>15.22</v>
      </c>
    </row>
    <row r="78" spans="1:2" x14ac:dyDescent="0.25">
      <c r="A78" s="43">
        <v>71</v>
      </c>
      <c r="B78" s="45">
        <v>14.54</v>
      </c>
    </row>
    <row r="79" spans="1:2" x14ac:dyDescent="0.25">
      <c r="A79" s="43">
        <v>72</v>
      </c>
      <c r="B79" s="45">
        <v>13.88</v>
      </c>
    </row>
    <row r="80" spans="1:2" x14ac:dyDescent="0.25">
      <c r="A80" s="43">
        <v>73</v>
      </c>
      <c r="B80" s="45">
        <v>13.22</v>
      </c>
    </row>
    <row r="81" spans="1:2" x14ac:dyDescent="0.25">
      <c r="A81" s="43">
        <v>74</v>
      </c>
      <c r="B81" s="45">
        <v>12.57</v>
      </c>
    </row>
  </sheetData>
  <sheetProtection algorithmName="SHA-512" hashValue="OOhZPzKxTye/22ZJL8529BRYBfa8DY4HGZjV0JjGZLIIvmFmrmCu4MaSRw2h7uHhTuRb50ymhz9fXmbto0NYvg==" saltValue="E+/V88sIpcjKBW8gmgIpOg==" spinCount="100000" sheet="1" objects="1" scenarios="1"/>
  <conditionalFormatting sqref="A6:A21">
    <cfRule type="expression" dxfId="499" priority="1" stopIfTrue="1">
      <formula>MOD(ROW(),2)=0</formula>
    </cfRule>
    <cfRule type="expression" dxfId="498" priority="2" stopIfTrue="1">
      <formula>MOD(ROW(),2)&lt;&gt;0</formula>
    </cfRule>
  </conditionalFormatting>
  <conditionalFormatting sqref="B6:B21">
    <cfRule type="expression" dxfId="497" priority="3" stopIfTrue="1">
      <formula>MOD(ROW(),2)=0</formula>
    </cfRule>
    <cfRule type="expression" dxfId="496" priority="4" stopIfTrue="1">
      <formula>MOD(ROW(),2)&lt;&gt;0</formula>
    </cfRule>
  </conditionalFormatting>
  <conditionalFormatting sqref="A26:A81">
    <cfRule type="expression" dxfId="495" priority="5" stopIfTrue="1">
      <formula>MOD(ROW(),2)=0</formula>
    </cfRule>
    <cfRule type="expression" dxfId="494" priority="6" stopIfTrue="1">
      <formula>MOD(ROW(),2)&lt;&gt;0</formula>
    </cfRule>
  </conditionalFormatting>
  <conditionalFormatting sqref="B26:B81">
    <cfRule type="expression" dxfId="493" priority="7" stopIfTrue="1">
      <formula>MOD(ROW(),2)=0</formula>
    </cfRule>
    <cfRule type="expression" dxfId="492" priority="8" stopIfTrue="1">
      <formula>MOD(ROW(),2)&lt;&gt;0</formula>
    </cfRule>
  </conditionalFormatting>
  <pageMargins left="0.7" right="0.7" top="0.75" bottom="0.75" header="0.3" footer="0.3"/>
  <tableParts count="1">
    <tablePart r:id="rId1"/>
  </tablePart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2D6AB-AC50-40EE-A132-0EEE0813AE7B}">
  <sheetPr codeName="Sheet74"/>
  <dimension ref="A1:M66"/>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Scheme pays AA - x-615</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v>2015</v>
      </c>
      <c r="C8" s="46"/>
      <c r="D8" s="46"/>
      <c r="E8" s="46"/>
      <c r="F8" s="46"/>
      <c r="G8" s="46"/>
      <c r="H8" s="46"/>
      <c r="I8" s="46"/>
      <c r="J8" s="46"/>
      <c r="K8" s="46"/>
      <c r="L8" s="46"/>
      <c r="M8" s="46"/>
    </row>
    <row r="9" spans="1:13" x14ac:dyDescent="0.25">
      <c r="A9" s="40" t="s">
        <v>142</v>
      </c>
      <c r="B9" s="46" t="s">
        <v>366</v>
      </c>
      <c r="C9" s="46"/>
      <c r="D9" s="46"/>
      <c r="E9" s="46"/>
      <c r="F9" s="46"/>
      <c r="G9" s="46"/>
      <c r="H9" s="46"/>
      <c r="I9" s="46"/>
      <c r="J9" s="46"/>
      <c r="K9" s="46"/>
      <c r="L9" s="46"/>
      <c r="M9" s="46"/>
    </row>
    <row r="10" spans="1:13" x14ac:dyDescent="0.25">
      <c r="A10" s="40" t="s">
        <v>6</v>
      </c>
      <c r="B10" s="46" t="s">
        <v>390</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391</v>
      </c>
      <c r="C12" s="46"/>
      <c r="D12" s="46"/>
      <c r="E12" s="46"/>
      <c r="F12" s="46"/>
      <c r="G12" s="46"/>
      <c r="H12" s="46"/>
      <c r="I12" s="46"/>
      <c r="J12" s="46"/>
      <c r="K12" s="46"/>
      <c r="L12" s="46"/>
      <c r="M12" s="46"/>
    </row>
    <row r="13" spans="1:13" x14ac:dyDescent="0.25">
      <c r="A13" s="40" t="s">
        <v>538</v>
      </c>
      <c r="B13" s="46">
        <v>0</v>
      </c>
      <c r="C13" s="46"/>
      <c r="D13" s="46"/>
      <c r="E13" s="46"/>
      <c r="F13" s="46"/>
      <c r="G13" s="46"/>
      <c r="H13" s="46"/>
      <c r="I13" s="46"/>
      <c r="J13" s="46"/>
      <c r="K13" s="46"/>
      <c r="L13" s="46"/>
      <c r="M13" s="46"/>
    </row>
    <row r="14" spans="1:13" x14ac:dyDescent="0.25">
      <c r="A14" s="40" t="s">
        <v>146</v>
      </c>
      <c r="B14" s="46">
        <v>615</v>
      </c>
      <c r="C14" s="46"/>
      <c r="D14" s="46"/>
      <c r="E14" s="46"/>
      <c r="F14" s="46"/>
      <c r="G14" s="46"/>
      <c r="H14" s="46"/>
      <c r="I14" s="46"/>
      <c r="J14" s="46"/>
      <c r="K14" s="46"/>
      <c r="L14" s="46"/>
      <c r="M14" s="46"/>
    </row>
    <row r="15" spans="1:13" x14ac:dyDescent="0.25">
      <c r="A15" s="40" t="s">
        <v>539</v>
      </c>
      <c r="B15" s="46" t="s">
        <v>392</v>
      </c>
      <c r="C15" s="46"/>
      <c r="D15" s="46"/>
      <c r="E15" s="46"/>
      <c r="F15" s="46"/>
      <c r="G15" s="46"/>
      <c r="H15" s="46"/>
      <c r="I15" s="46"/>
      <c r="J15" s="46"/>
      <c r="K15" s="46"/>
      <c r="L15" s="46"/>
      <c r="M15" s="46"/>
    </row>
    <row r="16" spans="1:13" x14ac:dyDescent="0.25">
      <c r="A16" s="40" t="s">
        <v>148</v>
      </c>
      <c r="B16" s="46" t="s">
        <v>393</v>
      </c>
      <c r="C16" s="46"/>
      <c r="D16" s="46"/>
      <c r="E16" s="46"/>
      <c r="F16" s="46"/>
      <c r="G16" s="46"/>
      <c r="H16" s="46"/>
      <c r="I16" s="46"/>
      <c r="J16" s="46"/>
      <c r="K16" s="46"/>
      <c r="L16" s="46"/>
      <c r="M16" s="46"/>
    </row>
    <row r="17" spans="1:13" x14ac:dyDescent="0.25">
      <c r="A17" s="41" t="s">
        <v>540</v>
      </c>
      <c r="B17" s="46"/>
      <c r="C17" s="46"/>
      <c r="D17" s="46"/>
      <c r="E17" s="46"/>
      <c r="F17" s="46"/>
      <c r="G17" s="46"/>
      <c r="H17" s="46"/>
      <c r="I17" s="46"/>
      <c r="J17" s="46"/>
      <c r="K17" s="46"/>
      <c r="L17" s="46"/>
      <c r="M17" s="46"/>
    </row>
    <row r="18" spans="1:13" x14ac:dyDescent="0.25">
      <c r="A18" s="40" t="s">
        <v>150</v>
      </c>
      <c r="B18" s="48">
        <v>45138</v>
      </c>
      <c r="C18" s="48"/>
      <c r="D18" s="48"/>
      <c r="E18" s="48"/>
      <c r="F18" s="48"/>
      <c r="G18" s="48"/>
      <c r="H18" s="48"/>
      <c r="I18" s="48"/>
      <c r="J18" s="48"/>
      <c r="K18" s="48"/>
      <c r="L18" s="48"/>
      <c r="M18" s="48"/>
    </row>
    <row r="19" spans="1:13" x14ac:dyDescent="0.25">
      <c r="A19" s="40" t="s">
        <v>151</v>
      </c>
      <c r="B19" s="48">
        <v>45138</v>
      </c>
      <c r="C19" s="48"/>
      <c r="D19" s="48"/>
      <c r="E19" s="48"/>
      <c r="F19" s="48"/>
      <c r="G19" s="48"/>
      <c r="H19" s="48"/>
      <c r="I19" s="48"/>
      <c r="J19" s="48"/>
      <c r="K19" s="48"/>
      <c r="L19" s="48"/>
      <c r="M19" s="48"/>
    </row>
    <row r="20" spans="1:13" x14ac:dyDescent="0.25">
      <c r="A20" s="40" t="s">
        <v>152</v>
      </c>
      <c r="B20" s="46" t="s">
        <v>160</v>
      </c>
      <c r="C20" s="46"/>
      <c r="D20" s="46"/>
      <c r="E20" s="46"/>
      <c r="F20" s="46"/>
      <c r="G20" s="46"/>
      <c r="H20" s="46"/>
      <c r="I20" s="46"/>
      <c r="J20" s="46"/>
      <c r="K20" s="46"/>
      <c r="L20" s="46"/>
      <c r="M20" s="46"/>
    </row>
    <row r="21" spans="1:13" x14ac:dyDescent="0.25">
      <c r="A21" s="40" t="s">
        <v>541</v>
      </c>
      <c r="B21" s="46" t="s">
        <v>76</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5" customFormat="1" ht="13" x14ac:dyDescent="0.25">
      <c r="A26" s="54" t="s">
        <v>583</v>
      </c>
      <c r="B26" s="54">
        <v>0</v>
      </c>
      <c r="C26" s="54">
        <v>1</v>
      </c>
      <c r="D26" s="54">
        <v>2</v>
      </c>
      <c r="E26" s="54">
        <v>3</v>
      </c>
      <c r="F26" s="54">
        <v>4</v>
      </c>
      <c r="G26" s="54">
        <v>5</v>
      </c>
      <c r="H26" s="54">
        <v>6</v>
      </c>
      <c r="I26" s="54">
        <v>7</v>
      </c>
      <c r="J26" s="54">
        <v>8</v>
      </c>
      <c r="K26" s="54">
        <v>9</v>
      </c>
      <c r="L26" s="54">
        <v>10</v>
      </c>
      <c r="M26" s="54">
        <v>11</v>
      </c>
    </row>
    <row r="27" spans="1:13" x14ac:dyDescent="0.25">
      <c r="A27" s="43">
        <v>0</v>
      </c>
      <c r="B27" s="44">
        <v>1</v>
      </c>
      <c r="C27" s="44">
        <v>0.99199999999999999</v>
      </c>
      <c r="D27" s="44">
        <v>0.98699999999999999</v>
      </c>
      <c r="E27" s="44">
        <v>0.98199999999999998</v>
      </c>
      <c r="F27" s="44">
        <v>0.97599999999999998</v>
      </c>
      <c r="G27" s="44">
        <v>0.97099999999999997</v>
      </c>
      <c r="H27" s="44">
        <v>0.96599999999999997</v>
      </c>
      <c r="I27" s="44">
        <v>0.96099999999999997</v>
      </c>
      <c r="J27" s="44">
        <v>0.95499999999999996</v>
      </c>
      <c r="K27" s="44">
        <v>0.95</v>
      </c>
      <c r="L27" s="44">
        <v>0.94499999999999995</v>
      </c>
      <c r="M27" s="44">
        <v>0.94</v>
      </c>
    </row>
    <row r="28" spans="1:13" x14ac:dyDescent="0.25">
      <c r="A28" s="43">
        <v>1</v>
      </c>
      <c r="B28" s="44">
        <v>0.93500000000000005</v>
      </c>
      <c r="C28" s="44">
        <v>0.93</v>
      </c>
      <c r="D28" s="44">
        <v>0.92500000000000004</v>
      </c>
      <c r="E28" s="44">
        <v>0.92</v>
      </c>
      <c r="F28" s="44">
        <v>0.91500000000000004</v>
      </c>
      <c r="G28" s="44">
        <v>0.91</v>
      </c>
      <c r="H28" s="44">
        <v>0.90600000000000003</v>
      </c>
      <c r="I28" s="44">
        <v>0.90100000000000002</v>
      </c>
      <c r="J28" s="44">
        <v>0.89600000000000002</v>
      </c>
      <c r="K28" s="44">
        <v>0.89100000000000001</v>
      </c>
      <c r="L28" s="44">
        <v>0.88600000000000001</v>
      </c>
      <c r="M28" s="44">
        <v>0.88100000000000001</v>
      </c>
    </row>
    <row r="29" spans="1:13" x14ac:dyDescent="0.25">
      <c r="A29" s="43">
        <v>2</v>
      </c>
      <c r="B29" s="44">
        <v>0.877</v>
      </c>
      <c r="C29" s="44">
        <v>0.872</v>
      </c>
      <c r="D29" s="44">
        <v>0.86799999999999999</v>
      </c>
      <c r="E29" s="44">
        <v>0.86299999999999999</v>
      </c>
      <c r="F29" s="44">
        <v>0.85899999999999999</v>
      </c>
      <c r="G29" s="44">
        <v>0.85399999999999998</v>
      </c>
      <c r="H29" s="44">
        <v>0.85</v>
      </c>
      <c r="I29" s="44">
        <v>0.84499999999999997</v>
      </c>
      <c r="J29" s="44">
        <v>0.84099999999999997</v>
      </c>
      <c r="K29" s="44">
        <v>0.83599999999999997</v>
      </c>
      <c r="L29" s="44">
        <v>0.83199999999999996</v>
      </c>
      <c r="M29" s="44">
        <v>0.82699999999999996</v>
      </c>
    </row>
    <row r="30" spans="1:13" x14ac:dyDescent="0.25">
      <c r="A30" s="43">
        <v>3</v>
      </c>
      <c r="B30" s="44">
        <v>0.82299999999999995</v>
      </c>
      <c r="C30" s="44">
        <v>0.81899999999999995</v>
      </c>
      <c r="D30" s="44">
        <v>0.81499999999999995</v>
      </c>
      <c r="E30" s="44">
        <v>0.81100000000000005</v>
      </c>
      <c r="F30" s="44">
        <v>0.80700000000000005</v>
      </c>
      <c r="G30" s="44">
        <v>0.80300000000000005</v>
      </c>
      <c r="H30" s="44">
        <v>0.79800000000000004</v>
      </c>
      <c r="I30" s="44">
        <v>0.79400000000000004</v>
      </c>
      <c r="J30" s="44">
        <v>0.79</v>
      </c>
      <c r="K30" s="44">
        <v>0.78600000000000003</v>
      </c>
      <c r="L30" s="44">
        <v>0.78200000000000003</v>
      </c>
      <c r="M30" s="44">
        <v>0.77800000000000002</v>
      </c>
    </row>
    <row r="31" spans="1:13" x14ac:dyDescent="0.25">
      <c r="A31" s="43">
        <v>4</v>
      </c>
      <c r="B31" s="44">
        <v>0.77400000000000002</v>
      </c>
      <c r="C31" s="44">
        <v>0.77100000000000002</v>
      </c>
      <c r="D31" s="44">
        <v>0.76700000000000002</v>
      </c>
      <c r="E31" s="44">
        <v>0.76300000000000001</v>
      </c>
      <c r="F31" s="44">
        <v>0.76</v>
      </c>
      <c r="G31" s="44">
        <v>0.75600000000000001</v>
      </c>
      <c r="H31" s="44">
        <v>0.752</v>
      </c>
      <c r="I31" s="44">
        <v>0.749</v>
      </c>
      <c r="J31" s="44">
        <v>0.745</v>
      </c>
      <c r="K31" s="44">
        <v>0.74099999999999999</v>
      </c>
      <c r="L31" s="44">
        <v>0.73799999999999999</v>
      </c>
      <c r="M31" s="44">
        <v>0.73399999999999999</v>
      </c>
    </row>
    <row r="32" spans="1:13" x14ac:dyDescent="0.25">
      <c r="A32" s="43">
        <v>5</v>
      </c>
      <c r="B32" s="44">
        <v>0.73</v>
      </c>
      <c r="C32" s="44">
        <v>0.72699999999999998</v>
      </c>
      <c r="D32" s="44">
        <v>0.72399999999999998</v>
      </c>
      <c r="E32" s="44">
        <v>0.72</v>
      </c>
      <c r="F32" s="44">
        <v>0.71699999999999997</v>
      </c>
      <c r="G32" s="44">
        <v>0.71399999999999997</v>
      </c>
      <c r="H32" s="44">
        <v>0.71</v>
      </c>
      <c r="I32" s="44">
        <v>0.70699999999999996</v>
      </c>
      <c r="J32" s="44">
        <v>0.70399999999999996</v>
      </c>
      <c r="K32" s="44">
        <v>0.7</v>
      </c>
      <c r="L32" s="44">
        <v>0.69699999999999995</v>
      </c>
      <c r="M32" s="44">
        <v>0.69399999999999995</v>
      </c>
    </row>
    <row r="33" spans="1:13" x14ac:dyDescent="0.25">
      <c r="A33" s="43">
        <v>6</v>
      </c>
      <c r="B33" s="44">
        <v>0.69099999999999995</v>
      </c>
      <c r="C33" s="44">
        <v>0.68799999999999994</v>
      </c>
      <c r="D33" s="44">
        <v>0.68500000000000005</v>
      </c>
      <c r="E33" s="44">
        <v>0.68200000000000005</v>
      </c>
      <c r="F33" s="44">
        <v>0.67900000000000005</v>
      </c>
      <c r="G33" s="44">
        <v>0.67600000000000005</v>
      </c>
      <c r="H33" s="44">
        <v>0.67300000000000004</v>
      </c>
      <c r="I33" s="44">
        <v>0.67</v>
      </c>
      <c r="J33" s="44">
        <v>0.66700000000000004</v>
      </c>
      <c r="K33" s="44">
        <v>0.66400000000000003</v>
      </c>
      <c r="L33" s="44">
        <v>0.66100000000000003</v>
      </c>
      <c r="M33" s="44">
        <v>0.65800000000000003</v>
      </c>
    </row>
    <row r="34" spans="1:13" x14ac:dyDescent="0.25">
      <c r="A34" s="43">
        <v>7</v>
      </c>
      <c r="B34" s="44">
        <v>0.65500000000000003</v>
      </c>
      <c r="C34" s="44">
        <v>0.65200000000000002</v>
      </c>
      <c r="D34" s="44">
        <v>0.64900000000000002</v>
      </c>
      <c r="E34" s="44">
        <v>0.64600000000000002</v>
      </c>
      <c r="F34" s="44">
        <v>0.64300000000000002</v>
      </c>
      <c r="G34" s="44">
        <v>0.64</v>
      </c>
      <c r="H34" s="44">
        <v>0.63800000000000001</v>
      </c>
      <c r="I34" s="44">
        <v>0.63500000000000001</v>
      </c>
      <c r="J34" s="44">
        <v>0.63200000000000001</v>
      </c>
      <c r="K34" s="44">
        <v>0.629</v>
      </c>
      <c r="L34" s="44">
        <v>0.626</v>
      </c>
      <c r="M34" s="44">
        <v>0.623</v>
      </c>
    </row>
    <row r="35" spans="1:13" x14ac:dyDescent="0.25">
      <c r="A35" s="43">
        <v>8</v>
      </c>
      <c r="B35" s="44">
        <v>0.621</v>
      </c>
      <c r="C35" s="44">
        <v>0.61799999999999999</v>
      </c>
      <c r="D35" s="44">
        <v>0.61599999999999999</v>
      </c>
      <c r="E35" s="44">
        <v>0.61299999999999999</v>
      </c>
      <c r="F35" s="44">
        <v>0.61</v>
      </c>
      <c r="G35" s="44">
        <v>0.60799999999999998</v>
      </c>
      <c r="H35" s="44">
        <v>0.60499999999999998</v>
      </c>
      <c r="I35" s="44">
        <v>0.60299999999999998</v>
      </c>
      <c r="J35" s="44">
        <v>0.6</v>
      </c>
      <c r="K35" s="44">
        <v>0.59699999999999998</v>
      </c>
      <c r="L35" s="44">
        <v>0.59499999999999997</v>
      </c>
      <c r="M35" s="44">
        <v>0.59199999999999997</v>
      </c>
    </row>
    <row r="36" spans="1:13" x14ac:dyDescent="0.25">
      <c r="A36" s="43">
        <v>9</v>
      </c>
      <c r="B36" s="44">
        <v>0.59</v>
      </c>
      <c r="C36" s="44">
        <v>0.58699999999999997</v>
      </c>
      <c r="D36" s="44">
        <v>0.58499999999999996</v>
      </c>
      <c r="E36" s="44">
        <v>0.58299999999999996</v>
      </c>
      <c r="F36" s="44">
        <v>0.57999999999999996</v>
      </c>
      <c r="G36" s="44">
        <v>0.57799999999999996</v>
      </c>
      <c r="H36" s="44">
        <v>0.57499999999999996</v>
      </c>
      <c r="I36" s="44">
        <v>0.57299999999999995</v>
      </c>
      <c r="J36" s="44">
        <v>0.56999999999999995</v>
      </c>
      <c r="K36" s="44">
        <v>0.56799999999999995</v>
      </c>
      <c r="L36" s="44">
        <v>0.56599999999999995</v>
      </c>
      <c r="M36" s="44">
        <v>0.56299999999999994</v>
      </c>
    </row>
    <row r="37" spans="1:13" x14ac:dyDescent="0.25">
      <c r="A37" s="43">
        <v>10</v>
      </c>
      <c r="B37" s="44">
        <v>0.56100000000000005</v>
      </c>
      <c r="C37" s="44">
        <v>0.55900000000000005</v>
      </c>
      <c r="D37" s="44">
        <v>0.55700000000000005</v>
      </c>
      <c r="E37" s="44">
        <v>0.55400000000000005</v>
      </c>
      <c r="F37" s="44">
        <v>0.55200000000000005</v>
      </c>
      <c r="G37" s="44">
        <v>0.55000000000000004</v>
      </c>
      <c r="H37" s="44">
        <v>0.54800000000000004</v>
      </c>
      <c r="I37" s="44">
        <v>0.54600000000000004</v>
      </c>
      <c r="J37" s="44">
        <v>0.54400000000000004</v>
      </c>
      <c r="K37" s="44">
        <v>0.54100000000000004</v>
      </c>
      <c r="L37" s="44">
        <v>0.53900000000000003</v>
      </c>
      <c r="M37" s="44">
        <v>0.53700000000000003</v>
      </c>
    </row>
    <row r="38" spans="1:13" x14ac:dyDescent="0.25">
      <c r="A38" s="43">
        <v>11</v>
      </c>
      <c r="B38" s="44">
        <v>0.53500000000000003</v>
      </c>
      <c r="C38" s="44">
        <v>0.53300000000000003</v>
      </c>
      <c r="D38" s="44">
        <v>0.53100000000000003</v>
      </c>
      <c r="E38" s="44">
        <v>0.52900000000000003</v>
      </c>
      <c r="F38" s="44">
        <v>0.52700000000000002</v>
      </c>
      <c r="G38" s="44">
        <v>0.52500000000000002</v>
      </c>
      <c r="H38" s="44">
        <v>0.52200000000000002</v>
      </c>
      <c r="I38" s="44">
        <v>0.52</v>
      </c>
      <c r="J38" s="44">
        <v>0.51800000000000002</v>
      </c>
      <c r="K38" s="44">
        <v>0.51600000000000001</v>
      </c>
      <c r="L38" s="44">
        <v>0.51400000000000001</v>
      </c>
      <c r="M38" s="44">
        <v>0.51200000000000001</v>
      </c>
    </row>
    <row r="39" spans="1:13" x14ac:dyDescent="0.25">
      <c r="A39" s="43">
        <v>12</v>
      </c>
      <c r="B39" s="44">
        <v>0.51</v>
      </c>
      <c r="C39" s="44">
        <v>0.50800000000000001</v>
      </c>
      <c r="D39" s="44">
        <v>0.50600000000000001</v>
      </c>
      <c r="E39" s="44">
        <v>0.504</v>
      </c>
      <c r="F39" s="44">
        <v>0.502</v>
      </c>
      <c r="G39" s="44">
        <v>0.5</v>
      </c>
      <c r="H39" s="44">
        <v>0.499</v>
      </c>
      <c r="I39" s="44">
        <v>0.497</v>
      </c>
      <c r="J39" s="44">
        <v>0.495</v>
      </c>
      <c r="K39" s="44">
        <v>0.49299999999999999</v>
      </c>
      <c r="L39" s="44">
        <v>0.49099999999999999</v>
      </c>
      <c r="M39" s="44">
        <v>0.48899999999999999</v>
      </c>
    </row>
    <row r="40" spans="1:13" x14ac:dyDescent="0.25">
      <c r="A40" s="43">
        <v>13</v>
      </c>
      <c r="B40" s="44">
        <v>0.48699999999999999</v>
      </c>
      <c r="C40" s="44">
        <v>0.48499999999999999</v>
      </c>
      <c r="D40" s="44">
        <v>0.48399999999999999</v>
      </c>
      <c r="E40" s="44">
        <v>0.48199999999999998</v>
      </c>
      <c r="F40" s="44">
        <v>0.48</v>
      </c>
      <c r="G40" s="44">
        <v>0.47799999999999998</v>
      </c>
      <c r="H40" s="44">
        <v>0.47699999999999998</v>
      </c>
      <c r="I40" s="44">
        <v>0.47499999999999998</v>
      </c>
      <c r="J40" s="44">
        <v>0.47299999999999998</v>
      </c>
      <c r="K40" s="44">
        <v>0.47099999999999997</v>
      </c>
      <c r="L40" s="44">
        <v>0.47</v>
      </c>
      <c r="M40" s="44">
        <v>0.46800000000000003</v>
      </c>
    </row>
    <row r="41" spans="1:13" x14ac:dyDescent="0.25">
      <c r="A41" s="43">
        <v>14</v>
      </c>
      <c r="B41" s="44">
        <v>0.46600000000000003</v>
      </c>
      <c r="C41" s="44">
        <v>0.46400000000000002</v>
      </c>
      <c r="D41" s="44">
        <v>0.46300000000000002</v>
      </c>
      <c r="E41" s="44">
        <v>0.46100000000000002</v>
      </c>
      <c r="F41" s="44">
        <v>0.45900000000000002</v>
      </c>
      <c r="G41" s="44">
        <v>0.45700000000000002</v>
      </c>
      <c r="H41" s="44">
        <v>0.45600000000000002</v>
      </c>
      <c r="I41" s="44">
        <v>0.45400000000000001</v>
      </c>
      <c r="J41" s="44">
        <v>0.45200000000000001</v>
      </c>
      <c r="K41" s="44">
        <v>0.45</v>
      </c>
      <c r="L41" s="44">
        <v>0.44900000000000001</v>
      </c>
      <c r="M41" s="44">
        <v>0.44700000000000001</v>
      </c>
    </row>
    <row r="42" spans="1:13" x14ac:dyDescent="0.25">
      <c r="A42" s="43">
        <v>15</v>
      </c>
      <c r="B42" s="44">
        <v>0.44500000000000001</v>
      </c>
      <c r="C42" s="44">
        <v>0.44400000000000001</v>
      </c>
      <c r="D42" s="44">
        <v>0.442</v>
      </c>
      <c r="E42" s="44">
        <v>0.441</v>
      </c>
      <c r="F42" s="44">
        <v>0.439</v>
      </c>
      <c r="G42" s="44">
        <v>0.438</v>
      </c>
      <c r="H42" s="44">
        <v>0.436</v>
      </c>
      <c r="I42" s="44">
        <v>0.435</v>
      </c>
      <c r="J42" s="44">
        <v>0.433</v>
      </c>
      <c r="K42" s="44">
        <v>0.432</v>
      </c>
      <c r="L42" s="44">
        <v>0.43</v>
      </c>
      <c r="M42" s="44">
        <v>0.42899999999999999</v>
      </c>
    </row>
    <row r="43" spans="1:13" x14ac:dyDescent="0.25">
      <c r="A43" s="43">
        <v>16</v>
      </c>
      <c r="B43" s="44">
        <v>0.42699999999999999</v>
      </c>
      <c r="C43" s="44">
        <v>0.42599999999999999</v>
      </c>
      <c r="D43" s="44">
        <v>0.42399999999999999</v>
      </c>
      <c r="E43" s="44">
        <v>0.42299999999999999</v>
      </c>
      <c r="F43" s="44">
        <v>0.42099999999999999</v>
      </c>
      <c r="G43" s="44">
        <v>0.42</v>
      </c>
      <c r="H43" s="44">
        <v>0.41799999999999998</v>
      </c>
      <c r="I43" s="44">
        <v>0.41699999999999998</v>
      </c>
      <c r="J43" s="44">
        <v>0.41499999999999998</v>
      </c>
      <c r="K43" s="44">
        <v>0.41399999999999998</v>
      </c>
      <c r="L43" s="44">
        <v>0.41199999999999998</v>
      </c>
      <c r="M43" s="44">
        <v>0.41099999999999998</v>
      </c>
    </row>
    <row r="44" spans="1:13" x14ac:dyDescent="0.25">
      <c r="A44" s="43">
        <v>17</v>
      </c>
      <c r="B44" s="44">
        <v>0.40899999999999997</v>
      </c>
      <c r="C44" s="44">
        <v>0.40799999999999997</v>
      </c>
      <c r="D44" s="44">
        <v>0.40600000000000003</v>
      </c>
      <c r="E44" s="44">
        <v>0.40500000000000003</v>
      </c>
      <c r="F44" s="44">
        <v>0.40400000000000003</v>
      </c>
      <c r="G44" s="44">
        <v>0.40200000000000002</v>
      </c>
      <c r="H44" s="44">
        <v>0.40100000000000002</v>
      </c>
      <c r="I44" s="44">
        <v>0.39900000000000002</v>
      </c>
      <c r="J44" s="44">
        <v>0.39800000000000002</v>
      </c>
      <c r="K44" s="44">
        <v>0.39700000000000002</v>
      </c>
      <c r="L44" s="44">
        <v>0.39500000000000002</v>
      </c>
      <c r="M44" s="44">
        <v>0.39400000000000002</v>
      </c>
    </row>
    <row r="45" spans="1:13" x14ac:dyDescent="0.25">
      <c r="A45" s="43">
        <v>18</v>
      </c>
      <c r="B45" s="44">
        <v>0.39200000000000002</v>
      </c>
      <c r="C45" s="44">
        <v>0.39100000000000001</v>
      </c>
      <c r="D45" s="44">
        <v>0.38900000000000001</v>
      </c>
      <c r="E45" s="44">
        <v>0.38800000000000001</v>
      </c>
      <c r="F45" s="44">
        <v>0.38600000000000001</v>
      </c>
      <c r="G45" s="44">
        <v>0.38500000000000001</v>
      </c>
      <c r="H45" s="44">
        <v>0.38300000000000001</v>
      </c>
      <c r="I45" s="44">
        <v>0.38200000000000001</v>
      </c>
      <c r="J45" s="44">
        <v>0.38</v>
      </c>
      <c r="K45" s="44">
        <v>0.379</v>
      </c>
      <c r="L45" s="44">
        <v>0.377</v>
      </c>
      <c r="M45" s="44">
        <v>0.376</v>
      </c>
    </row>
    <row r="46" spans="1:13" x14ac:dyDescent="0.25">
      <c r="A46" s="43">
        <v>19</v>
      </c>
      <c r="B46" s="44">
        <v>0.374</v>
      </c>
      <c r="C46" s="44">
        <v>0.373</v>
      </c>
      <c r="D46" s="44">
        <v>0.371</v>
      </c>
      <c r="E46" s="44">
        <v>0.37</v>
      </c>
      <c r="F46" s="44">
        <v>0.36899999999999999</v>
      </c>
      <c r="G46" s="44">
        <v>0.36699999999999999</v>
      </c>
      <c r="H46" s="44">
        <v>0.36599999999999999</v>
      </c>
      <c r="I46" s="44">
        <v>0.36399999999999999</v>
      </c>
      <c r="J46" s="44">
        <v>0.36299999999999999</v>
      </c>
      <c r="K46" s="44">
        <v>0.36199999999999999</v>
      </c>
      <c r="L46" s="44">
        <v>0.36</v>
      </c>
      <c r="M46" s="44">
        <v>0.35899999999999999</v>
      </c>
    </row>
    <row r="47" spans="1:13" x14ac:dyDescent="0.25">
      <c r="A47" s="43">
        <v>20</v>
      </c>
      <c r="B47" s="44">
        <v>0.35699999999999998</v>
      </c>
      <c r="C47" s="44">
        <v>0.35599999999999998</v>
      </c>
      <c r="D47" s="44">
        <v>0.35499999999999998</v>
      </c>
      <c r="E47" s="44">
        <v>0.35299999999999998</v>
      </c>
      <c r="F47" s="44">
        <v>0.35199999999999998</v>
      </c>
      <c r="G47" s="44">
        <v>0.35099999999999998</v>
      </c>
      <c r="H47" s="44">
        <v>0.34899999999999998</v>
      </c>
      <c r="I47" s="44">
        <v>0.34799999999999998</v>
      </c>
      <c r="J47" s="44">
        <v>0.34699999999999998</v>
      </c>
      <c r="K47" s="44">
        <v>0.34499999999999997</v>
      </c>
      <c r="L47" s="44">
        <v>0.34399999999999997</v>
      </c>
      <c r="M47" s="44">
        <v>0.34300000000000003</v>
      </c>
    </row>
    <row r="48" spans="1:13" x14ac:dyDescent="0.25">
      <c r="A48" s="43">
        <v>21</v>
      </c>
      <c r="B48" s="44">
        <v>0.34100000000000003</v>
      </c>
      <c r="C48" s="44">
        <v>0.34</v>
      </c>
      <c r="D48" s="44">
        <v>0.33900000000000002</v>
      </c>
      <c r="E48" s="44">
        <v>0.33800000000000002</v>
      </c>
      <c r="F48" s="44">
        <v>0.33600000000000002</v>
      </c>
      <c r="G48" s="44">
        <v>0.33500000000000002</v>
      </c>
      <c r="H48" s="44">
        <v>0.33400000000000002</v>
      </c>
      <c r="I48" s="44">
        <v>0.33300000000000002</v>
      </c>
      <c r="J48" s="44">
        <v>0.33100000000000002</v>
      </c>
      <c r="K48" s="44">
        <v>0.33</v>
      </c>
      <c r="L48" s="44">
        <v>0.32900000000000001</v>
      </c>
      <c r="M48" s="44">
        <v>0.32800000000000001</v>
      </c>
    </row>
    <row r="49" spans="1:13" x14ac:dyDescent="0.25">
      <c r="A49" s="43">
        <v>22</v>
      </c>
      <c r="B49" s="44">
        <v>0.32700000000000001</v>
      </c>
      <c r="C49" s="44">
        <v>0.32600000000000001</v>
      </c>
      <c r="D49" s="44">
        <v>0.32500000000000001</v>
      </c>
      <c r="E49" s="44">
        <v>0.32400000000000001</v>
      </c>
      <c r="F49" s="44">
        <v>0.32300000000000001</v>
      </c>
      <c r="G49" s="44">
        <v>0.32200000000000001</v>
      </c>
      <c r="H49" s="44">
        <v>0.32100000000000001</v>
      </c>
      <c r="I49" s="44">
        <v>0.32</v>
      </c>
      <c r="J49" s="44">
        <v>0.31900000000000001</v>
      </c>
      <c r="K49" s="44">
        <v>0.318</v>
      </c>
      <c r="L49" s="44">
        <v>0.317</v>
      </c>
      <c r="M49" s="44">
        <v>0.316</v>
      </c>
    </row>
    <row r="50" spans="1:13" x14ac:dyDescent="0.25">
      <c r="A50" s="43">
        <v>23</v>
      </c>
      <c r="B50" s="44">
        <v>0.315</v>
      </c>
      <c r="C50" s="44">
        <v>0.314</v>
      </c>
      <c r="D50" s="44">
        <v>0.313</v>
      </c>
      <c r="E50" s="44">
        <v>0.312</v>
      </c>
      <c r="F50" s="44">
        <v>0.311</v>
      </c>
      <c r="G50" s="44">
        <v>0.31</v>
      </c>
      <c r="H50" s="44">
        <v>0.309</v>
      </c>
      <c r="I50" s="44">
        <v>0.308</v>
      </c>
      <c r="J50" s="44">
        <v>0.307</v>
      </c>
      <c r="K50" s="44">
        <v>0.30599999999999999</v>
      </c>
      <c r="L50" s="44">
        <v>0.30499999999999999</v>
      </c>
      <c r="M50" s="44">
        <v>0.30399999999999999</v>
      </c>
    </row>
    <row r="51" spans="1:13" x14ac:dyDescent="0.25">
      <c r="A51" s="43">
        <v>24</v>
      </c>
      <c r="B51" s="44">
        <v>0.30299999999999999</v>
      </c>
      <c r="C51" s="44">
        <v>0.30199999999999999</v>
      </c>
      <c r="D51" s="44">
        <v>0.30099999999999999</v>
      </c>
      <c r="E51" s="44">
        <v>0.3</v>
      </c>
      <c r="F51" s="44">
        <v>0.29899999999999999</v>
      </c>
      <c r="G51" s="44">
        <v>0.29799999999999999</v>
      </c>
      <c r="H51" s="44">
        <v>0.29699999999999999</v>
      </c>
      <c r="I51" s="44">
        <v>0.29599999999999999</v>
      </c>
      <c r="J51" s="44">
        <v>0.29499999999999998</v>
      </c>
      <c r="K51" s="44">
        <v>0.29399999999999998</v>
      </c>
      <c r="L51" s="44">
        <v>0.29299999999999998</v>
      </c>
      <c r="M51" s="44">
        <v>0.29199999999999998</v>
      </c>
    </row>
    <row r="52" spans="1:13" x14ac:dyDescent="0.25">
      <c r="A52" s="43">
        <v>25</v>
      </c>
      <c r="B52" s="44">
        <v>0.29199999999999998</v>
      </c>
      <c r="C52" s="44">
        <v>0.29099999999999998</v>
      </c>
      <c r="D52" s="44">
        <v>0.28999999999999998</v>
      </c>
      <c r="E52" s="44">
        <v>0.28899999999999998</v>
      </c>
      <c r="F52" s="44">
        <v>0.28799999999999998</v>
      </c>
      <c r="G52" s="44">
        <v>0.28699999999999998</v>
      </c>
      <c r="H52" s="44">
        <v>0.28699999999999998</v>
      </c>
      <c r="I52" s="44">
        <v>0.28599999999999998</v>
      </c>
      <c r="J52" s="44">
        <v>0.28499999999999998</v>
      </c>
      <c r="K52" s="44">
        <v>0.28399999999999997</v>
      </c>
      <c r="L52" s="44">
        <v>0.28299999999999997</v>
      </c>
      <c r="M52" s="44">
        <v>0.28199999999999997</v>
      </c>
    </row>
    <row r="53" spans="1:13" x14ac:dyDescent="0.25">
      <c r="A53" s="43">
        <v>26</v>
      </c>
      <c r="B53" s="44">
        <v>0.28199999999999997</v>
      </c>
      <c r="C53" s="44">
        <v>0.28100000000000003</v>
      </c>
      <c r="D53" s="44">
        <v>0.28000000000000003</v>
      </c>
      <c r="E53" s="44">
        <v>0.27900000000000003</v>
      </c>
      <c r="F53" s="44">
        <v>0.27800000000000002</v>
      </c>
      <c r="G53" s="44">
        <v>0.27700000000000002</v>
      </c>
      <c r="H53" s="44">
        <v>0.27700000000000002</v>
      </c>
      <c r="I53" s="44">
        <v>0.27600000000000002</v>
      </c>
      <c r="J53" s="44">
        <v>0.27500000000000002</v>
      </c>
      <c r="K53" s="44">
        <v>0.27400000000000002</v>
      </c>
      <c r="L53" s="44">
        <v>0.27300000000000002</v>
      </c>
      <c r="M53" s="44">
        <v>0.27200000000000002</v>
      </c>
    </row>
    <row r="54" spans="1:13" x14ac:dyDescent="0.25">
      <c r="A54" s="43">
        <v>27</v>
      </c>
      <c r="B54" s="44">
        <v>0.27200000000000002</v>
      </c>
      <c r="C54" s="44">
        <v>0.27100000000000002</v>
      </c>
      <c r="D54" s="44">
        <v>0.27</v>
      </c>
      <c r="E54" s="44">
        <v>0.26900000000000002</v>
      </c>
      <c r="F54" s="44">
        <v>0.26800000000000002</v>
      </c>
      <c r="G54" s="44">
        <v>0.26700000000000002</v>
      </c>
      <c r="H54" s="44">
        <v>0.26700000000000002</v>
      </c>
      <c r="I54" s="44">
        <v>0.26600000000000001</v>
      </c>
      <c r="J54" s="44">
        <v>0.26500000000000001</v>
      </c>
      <c r="K54" s="44">
        <v>0.26400000000000001</v>
      </c>
      <c r="L54" s="44">
        <v>0.26300000000000001</v>
      </c>
      <c r="M54" s="44">
        <v>0.26200000000000001</v>
      </c>
    </row>
    <row r="55" spans="1:13" x14ac:dyDescent="0.25">
      <c r="A55" s="43">
        <v>28</v>
      </c>
      <c r="B55" s="44">
        <v>0.26200000000000001</v>
      </c>
      <c r="C55" s="44">
        <v>0.26100000000000001</v>
      </c>
      <c r="D55" s="44">
        <v>0.26</v>
      </c>
      <c r="E55" s="44">
        <v>0.25900000000000001</v>
      </c>
      <c r="F55" s="44">
        <v>0.25900000000000001</v>
      </c>
      <c r="G55" s="44">
        <v>0.25800000000000001</v>
      </c>
      <c r="H55" s="44">
        <v>0.25700000000000001</v>
      </c>
      <c r="I55" s="44">
        <v>0.25600000000000001</v>
      </c>
      <c r="J55" s="44">
        <v>0.25600000000000001</v>
      </c>
      <c r="K55" s="44">
        <v>0.255</v>
      </c>
      <c r="L55" s="44">
        <v>0.254</v>
      </c>
      <c r="M55" s="44">
        <v>0.253</v>
      </c>
    </row>
    <row r="56" spans="1:13" x14ac:dyDescent="0.25">
      <c r="A56" s="43">
        <v>29</v>
      </c>
      <c r="B56" s="44">
        <v>0.253</v>
      </c>
      <c r="C56" s="44">
        <v>0.252</v>
      </c>
      <c r="D56" s="44">
        <v>0.251</v>
      </c>
      <c r="E56" s="44">
        <v>0.251</v>
      </c>
      <c r="F56" s="44">
        <v>0.25</v>
      </c>
      <c r="G56" s="44">
        <v>0.249</v>
      </c>
      <c r="H56" s="44">
        <v>0.249</v>
      </c>
      <c r="I56" s="44">
        <v>0.248</v>
      </c>
      <c r="J56" s="44">
        <v>0.247</v>
      </c>
      <c r="K56" s="44">
        <v>0.247</v>
      </c>
      <c r="L56" s="44">
        <v>0.246</v>
      </c>
      <c r="M56" s="44">
        <v>0.245</v>
      </c>
    </row>
    <row r="57" spans="1:13" x14ac:dyDescent="0.25">
      <c r="A57" s="43">
        <v>30</v>
      </c>
      <c r="B57" s="44">
        <v>0.245</v>
      </c>
      <c r="C57" s="44">
        <v>0.24399999999999999</v>
      </c>
      <c r="D57" s="44">
        <v>0.24299999999999999</v>
      </c>
      <c r="E57" s="44">
        <v>0.24299999999999999</v>
      </c>
      <c r="F57" s="44">
        <v>0.24199999999999999</v>
      </c>
      <c r="G57" s="44">
        <v>0.24099999999999999</v>
      </c>
      <c r="H57" s="44">
        <v>0.24099999999999999</v>
      </c>
      <c r="I57" s="44">
        <v>0.24</v>
      </c>
      <c r="J57" s="44">
        <v>0.23899999999999999</v>
      </c>
      <c r="K57" s="44">
        <v>0.23899999999999999</v>
      </c>
      <c r="L57" s="44">
        <v>0.23799999999999999</v>
      </c>
      <c r="M57" s="44">
        <v>0.23699999999999999</v>
      </c>
    </row>
    <row r="58" spans="1:13" x14ac:dyDescent="0.25">
      <c r="A58" s="43">
        <v>31</v>
      </c>
      <c r="B58" s="44">
        <v>0.23699999999999999</v>
      </c>
      <c r="C58" s="44">
        <v>0.23599999999999999</v>
      </c>
      <c r="D58" s="44">
        <v>0.23499999999999999</v>
      </c>
      <c r="E58" s="44">
        <v>0.23499999999999999</v>
      </c>
      <c r="F58" s="44">
        <v>0.23400000000000001</v>
      </c>
      <c r="G58" s="44">
        <v>0.23300000000000001</v>
      </c>
      <c r="H58" s="44">
        <v>0.23300000000000001</v>
      </c>
      <c r="I58" s="44">
        <v>0.23200000000000001</v>
      </c>
      <c r="J58" s="44">
        <v>0.23100000000000001</v>
      </c>
      <c r="K58" s="44">
        <v>0.23100000000000001</v>
      </c>
      <c r="L58" s="44">
        <v>0.23</v>
      </c>
      <c r="M58" s="44">
        <v>0.22900000000000001</v>
      </c>
    </row>
    <row r="59" spans="1:13" x14ac:dyDescent="0.25">
      <c r="A59" s="43">
        <v>32</v>
      </c>
      <c r="B59" s="44">
        <v>0.22900000000000001</v>
      </c>
      <c r="C59" s="44">
        <v>0.22800000000000001</v>
      </c>
      <c r="D59" s="44">
        <v>0.22700000000000001</v>
      </c>
      <c r="E59" s="44">
        <v>0.22700000000000001</v>
      </c>
      <c r="F59" s="44">
        <v>0.22600000000000001</v>
      </c>
      <c r="G59" s="44">
        <v>0.22500000000000001</v>
      </c>
      <c r="H59" s="44">
        <v>0.22500000000000001</v>
      </c>
      <c r="I59" s="44">
        <v>0.224</v>
      </c>
      <c r="J59" s="44">
        <v>0.223</v>
      </c>
      <c r="K59" s="44">
        <v>0.223</v>
      </c>
      <c r="L59" s="44">
        <v>0.222</v>
      </c>
      <c r="M59" s="44">
        <v>0.221</v>
      </c>
    </row>
    <row r="60" spans="1:13" x14ac:dyDescent="0.25">
      <c r="A60" s="43">
        <v>33</v>
      </c>
      <c r="B60" s="44">
        <v>0.221</v>
      </c>
      <c r="C60" s="44">
        <v>0.22</v>
      </c>
      <c r="D60" s="44">
        <v>0.22</v>
      </c>
      <c r="E60" s="44">
        <v>0.219</v>
      </c>
      <c r="F60" s="44">
        <v>0.218</v>
      </c>
      <c r="G60" s="44">
        <v>0.218</v>
      </c>
      <c r="H60" s="44">
        <v>0.217</v>
      </c>
      <c r="I60" s="44">
        <v>0.217</v>
      </c>
      <c r="J60" s="44">
        <v>0.216</v>
      </c>
      <c r="K60" s="44">
        <v>0.215</v>
      </c>
      <c r="L60" s="44">
        <v>0.215</v>
      </c>
      <c r="M60" s="44">
        <v>0.214</v>
      </c>
    </row>
    <row r="61" spans="1:13" x14ac:dyDescent="0.25">
      <c r="A61" s="43">
        <v>34</v>
      </c>
      <c r="B61" s="44">
        <v>0.214</v>
      </c>
      <c r="C61" s="44">
        <v>0.21299999999999999</v>
      </c>
      <c r="D61" s="44">
        <v>0.21299999999999999</v>
      </c>
      <c r="E61" s="44">
        <v>0.21199999999999999</v>
      </c>
      <c r="F61" s="44">
        <v>0.21099999999999999</v>
      </c>
      <c r="G61" s="44">
        <v>0.21099999999999999</v>
      </c>
      <c r="H61" s="44">
        <v>0.21</v>
      </c>
      <c r="I61" s="44">
        <v>0.21</v>
      </c>
      <c r="J61" s="44">
        <v>0.20899999999999999</v>
      </c>
      <c r="K61" s="44">
        <v>0.20799999999999999</v>
      </c>
      <c r="L61" s="44">
        <v>0.20799999999999999</v>
      </c>
      <c r="M61" s="44">
        <v>0.20699999999999999</v>
      </c>
    </row>
    <row r="62" spans="1:13" x14ac:dyDescent="0.25">
      <c r="A62" s="43">
        <v>35</v>
      </c>
      <c r="B62" s="44">
        <v>0.20699999999999999</v>
      </c>
      <c r="C62" s="44">
        <v>0.20599999999999999</v>
      </c>
      <c r="D62" s="44">
        <v>0.20599999999999999</v>
      </c>
      <c r="E62" s="44">
        <v>0.20499999999999999</v>
      </c>
      <c r="F62" s="44">
        <v>0.20499999999999999</v>
      </c>
      <c r="G62" s="44">
        <v>0.20399999999999999</v>
      </c>
      <c r="H62" s="44">
        <v>0.20399999999999999</v>
      </c>
      <c r="I62" s="44">
        <v>0.20300000000000001</v>
      </c>
      <c r="J62" s="44">
        <v>0.20300000000000001</v>
      </c>
      <c r="K62" s="44">
        <v>0.20200000000000001</v>
      </c>
      <c r="L62" s="44">
        <v>0.20200000000000001</v>
      </c>
      <c r="M62" s="44">
        <v>0.20100000000000001</v>
      </c>
    </row>
    <row r="63" spans="1:13" x14ac:dyDescent="0.25">
      <c r="A63" s="43">
        <v>36</v>
      </c>
      <c r="B63" s="44">
        <v>0.20100000000000001</v>
      </c>
      <c r="C63" s="44">
        <v>0.2</v>
      </c>
      <c r="D63" s="44">
        <v>0.2</v>
      </c>
      <c r="E63" s="44">
        <v>0.19900000000000001</v>
      </c>
      <c r="F63" s="44">
        <v>0.19800000000000001</v>
      </c>
      <c r="G63" s="44">
        <v>0.19800000000000001</v>
      </c>
      <c r="H63" s="44">
        <v>0.19700000000000001</v>
      </c>
      <c r="I63" s="44">
        <v>0.19700000000000001</v>
      </c>
      <c r="J63" s="44">
        <v>0.19600000000000001</v>
      </c>
      <c r="K63" s="44">
        <v>0.19500000000000001</v>
      </c>
      <c r="L63" s="44">
        <v>0.19500000000000001</v>
      </c>
      <c r="M63" s="44">
        <v>0.19400000000000001</v>
      </c>
    </row>
    <row r="64" spans="1:13" x14ac:dyDescent="0.25">
      <c r="A64" s="43">
        <v>37</v>
      </c>
      <c r="B64" s="44">
        <v>0.19400000000000001</v>
      </c>
      <c r="C64" s="44">
        <v>0.193</v>
      </c>
      <c r="D64" s="44">
        <v>0.193</v>
      </c>
      <c r="E64" s="44">
        <v>0.193</v>
      </c>
      <c r="F64" s="44">
        <v>0.192</v>
      </c>
      <c r="G64" s="44">
        <v>0.192</v>
      </c>
      <c r="H64" s="44">
        <v>0.191</v>
      </c>
      <c r="I64" s="44">
        <v>0.191</v>
      </c>
      <c r="J64" s="44">
        <v>0.19</v>
      </c>
      <c r="K64" s="44">
        <v>0.19</v>
      </c>
      <c r="L64" s="44">
        <v>0.19</v>
      </c>
      <c r="M64" s="44">
        <v>0.189</v>
      </c>
    </row>
    <row r="65" spans="1:13" x14ac:dyDescent="0.25">
      <c r="A65" s="43">
        <v>38</v>
      </c>
      <c r="B65" s="44">
        <v>0.189</v>
      </c>
      <c r="C65" s="44">
        <v>0.188</v>
      </c>
      <c r="D65" s="44">
        <v>0.188</v>
      </c>
      <c r="E65" s="44">
        <v>0.187</v>
      </c>
      <c r="F65" s="44">
        <v>0.187</v>
      </c>
      <c r="G65" s="44">
        <v>0.186</v>
      </c>
      <c r="H65" s="44">
        <v>0.186</v>
      </c>
      <c r="I65" s="44">
        <v>0.185</v>
      </c>
      <c r="J65" s="44">
        <v>0.185</v>
      </c>
      <c r="K65" s="44">
        <v>0.184</v>
      </c>
      <c r="L65" s="44">
        <v>0.184</v>
      </c>
      <c r="M65" s="44">
        <v>0.183</v>
      </c>
    </row>
    <row r="66" spans="1:13" x14ac:dyDescent="0.25">
      <c r="A66" s="43">
        <v>39</v>
      </c>
      <c r="B66" s="44">
        <v>0.183</v>
      </c>
      <c r="C66" s="44">
        <v>0.182</v>
      </c>
      <c r="D66" s="44">
        <v>0.182</v>
      </c>
      <c r="E66" s="44">
        <v>0.18099999999999999</v>
      </c>
      <c r="F66" s="44">
        <v>0.18099999999999999</v>
      </c>
      <c r="G66" s="44">
        <v>0.18</v>
      </c>
      <c r="H66" s="44">
        <v>0.18</v>
      </c>
      <c r="I66" s="44">
        <v>0.17899999999999999</v>
      </c>
      <c r="J66" s="44">
        <v>0.17899999999999999</v>
      </c>
      <c r="K66" s="44">
        <v>0.17799999999999999</v>
      </c>
      <c r="L66" s="44">
        <v>0.17799999999999999</v>
      </c>
      <c r="M66" s="44">
        <v>0.17699999999999999</v>
      </c>
    </row>
  </sheetData>
  <sheetProtection algorithmName="SHA-512" hashValue="KXVXvKbTQ3aZsj8DArLVRWcBNy2jXguY9eLceB8q1N3LWNISp6/Ww/4b0BfHZpvjcD3b9Wqc09qwzqMq+rgAEA==" saltValue="S14j/YO9Ycm9/N/teONerQ==" spinCount="100000" sheet="1" objects="1" scenarios="1"/>
  <conditionalFormatting sqref="A6:A21">
    <cfRule type="expression" dxfId="489" priority="1" stopIfTrue="1">
      <formula>MOD(ROW(),2)=0</formula>
    </cfRule>
    <cfRule type="expression" dxfId="488" priority="2" stopIfTrue="1">
      <formula>MOD(ROW(),2)&lt;&gt;0</formula>
    </cfRule>
  </conditionalFormatting>
  <conditionalFormatting sqref="B6:M21">
    <cfRule type="expression" dxfId="487" priority="3" stopIfTrue="1">
      <formula>MOD(ROW(),2)=0</formula>
    </cfRule>
    <cfRule type="expression" dxfId="486" priority="4" stopIfTrue="1">
      <formula>MOD(ROW(),2)&lt;&gt;0</formula>
    </cfRule>
  </conditionalFormatting>
  <conditionalFormatting sqref="A26:A66">
    <cfRule type="expression" dxfId="485" priority="5" stopIfTrue="1">
      <formula>MOD(ROW(),2)=0</formula>
    </cfRule>
    <cfRule type="expression" dxfId="484" priority="6" stopIfTrue="1">
      <formula>MOD(ROW(),2)&lt;&gt;0</formula>
    </cfRule>
  </conditionalFormatting>
  <conditionalFormatting sqref="B26:M66">
    <cfRule type="expression" dxfId="483" priority="7" stopIfTrue="1">
      <formula>MOD(ROW(),2)=0</formula>
    </cfRule>
    <cfRule type="expression" dxfId="482" priority="8" stopIfTrue="1">
      <formula>MOD(ROW(),2)&lt;&gt;0</formula>
    </cfRule>
  </conditionalFormatting>
  <pageMargins left="0.7" right="0.7" top="0.75" bottom="0.75" header="0.3" footer="0.3"/>
  <tableParts count="1">
    <tablePart r:id="rId1"/>
  </tablePart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0A0AC-6AEF-40D5-A22A-346917CD22A0}">
  <sheetPr codeName="Sheet75"/>
  <dimension ref="A1:C76"/>
  <sheetViews>
    <sheetView showGridLines="0"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NHS_S - Consolidated Factor Spreadsheet</v>
      </c>
    </row>
    <row r="3" spans="1:3" s="1" customFormat="1" ht="15.5" x14ac:dyDescent="0.35">
      <c r="A3" s="30" t="s">
        <v>2</v>
      </c>
      <c r="B3" s="3" t="str">
        <f>TABLE_FACTOR_TYPE_1 &amp; " - x-" &amp; TABLE_SERIES_NUMBER_1</f>
        <v>Added pension - x-703</v>
      </c>
    </row>
    <row r="6" spans="1:3" x14ac:dyDescent="0.25">
      <c r="A6" s="40" t="s">
        <v>535</v>
      </c>
      <c r="B6" s="46" t="s">
        <v>536</v>
      </c>
      <c r="C6" s="46"/>
    </row>
    <row r="7" spans="1:3" x14ac:dyDescent="0.25">
      <c r="A7" s="40" t="s">
        <v>537</v>
      </c>
      <c r="B7" s="46" t="s">
        <v>31</v>
      </c>
      <c r="C7" s="46"/>
    </row>
    <row r="8" spans="1:3" x14ac:dyDescent="0.25">
      <c r="A8" s="40" t="s">
        <v>141</v>
      </c>
      <c r="B8" s="46">
        <v>2015</v>
      </c>
      <c r="C8" s="46"/>
    </row>
    <row r="9" spans="1:3" x14ac:dyDescent="0.25">
      <c r="A9" s="40" t="s">
        <v>142</v>
      </c>
      <c r="B9" s="46" t="s">
        <v>394</v>
      </c>
      <c r="C9" s="46"/>
    </row>
    <row r="10" spans="1:3" ht="50" x14ac:dyDescent="0.25">
      <c r="A10" s="40" t="s">
        <v>6</v>
      </c>
      <c r="B10" s="46" t="s">
        <v>395</v>
      </c>
      <c r="C10" s="46"/>
    </row>
    <row r="11" spans="1:3" x14ac:dyDescent="0.25">
      <c r="A11" s="40" t="s">
        <v>143</v>
      </c>
      <c r="B11" s="46" t="s">
        <v>201</v>
      </c>
      <c r="C11" s="46"/>
    </row>
    <row r="12" spans="1:3" x14ac:dyDescent="0.25">
      <c r="A12" s="40" t="s">
        <v>144</v>
      </c>
      <c r="B12" s="46" t="s">
        <v>396</v>
      </c>
      <c r="C12" s="46"/>
    </row>
    <row r="13" spans="1:3" x14ac:dyDescent="0.25">
      <c r="A13" s="40" t="s">
        <v>538</v>
      </c>
      <c r="B13" s="46">
        <v>0</v>
      </c>
      <c r="C13" s="46"/>
    </row>
    <row r="14" spans="1:3" x14ac:dyDescent="0.25">
      <c r="A14" s="40" t="s">
        <v>146</v>
      </c>
      <c r="B14" s="46">
        <v>703</v>
      </c>
      <c r="C14" s="46"/>
    </row>
    <row r="15" spans="1:3" x14ac:dyDescent="0.25">
      <c r="A15" s="40" t="s">
        <v>539</v>
      </c>
      <c r="B15" s="46" t="s">
        <v>397</v>
      </c>
      <c r="C15" s="46"/>
    </row>
    <row r="16" spans="1:3" x14ac:dyDescent="0.25">
      <c r="A16" s="40" t="s">
        <v>148</v>
      </c>
      <c r="B16" s="46" t="s">
        <v>398</v>
      </c>
      <c r="C16" s="46"/>
    </row>
    <row r="17" spans="1:3" x14ac:dyDescent="0.25">
      <c r="A17" s="41" t="s">
        <v>540</v>
      </c>
      <c r="B17" s="46"/>
      <c r="C17" s="46"/>
    </row>
    <row r="18" spans="1:3" x14ac:dyDescent="0.25">
      <c r="A18" s="40" t="s">
        <v>150</v>
      </c>
      <c r="B18" s="48">
        <v>45202</v>
      </c>
      <c r="C18" s="48"/>
    </row>
    <row r="19" spans="1:3" x14ac:dyDescent="0.25">
      <c r="A19" s="40" t="s">
        <v>151</v>
      </c>
      <c r="B19" s="48">
        <v>45383</v>
      </c>
      <c r="C19" s="48"/>
    </row>
    <row r="20" spans="1:3" x14ac:dyDescent="0.25">
      <c r="A20" s="40" t="s">
        <v>152</v>
      </c>
      <c r="B20" s="46" t="s">
        <v>160</v>
      </c>
      <c r="C20" s="46"/>
    </row>
    <row r="21" spans="1:3" x14ac:dyDescent="0.25">
      <c r="A21" s="40" t="s">
        <v>541</v>
      </c>
      <c r="B21" s="46" t="s">
        <v>76</v>
      </c>
      <c r="C21" s="46"/>
    </row>
    <row r="23" spans="1:3" x14ac:dyDescent="0.25">
      <c r="A23" s="23" t="str">
        <f>HYPERLINK("#'Factor List'!A1", "Back to Factor List")</f>
        <v>Back to Factor List</v>
      </c>
      <c r="B23" s="23" t="str">
        <f>HYPERLINK("#'Assumptions'!A1", "Assumptions")</f>
        <v>Assumptions</v>
      </c>
    </row>
    <row r="26" spans="1:3" s="55" customFormat="1" ht="26" x14ac:dyDescent="0.25">
      <c r="A26" s="54" t="s">
        <v>263</v>
      </c>
      <c r="B26" s="54" t="s">
        <v>591</v>
      </c>
      <c r="C26" s="54" t="s">
        <v>592</v>
      </c>
    </row>
    <row r="27" spans="1:3" x14ac:dyDescent="0.25">
      <c r="A27" s="43">
        <v>16</v>
      </c>
      <c r="B27" s="42">
        <v>2020</v>
      </c>
      <c r="C27" s="42">
        <v>2180</v>
      </c>
    </row>
    <row r="28" spans="1:3" x14ac:dyDescent="0.25">
      <c r="A28" s="43">
        <v>17</v>
      </c>
      <c r="B28" s="42">
        <v>2050</v>
      </c>
      <c r="C28" s="42">
        <v>2220</v>
      </c>
    </row>
    <row r="29" spans="1:3" x14ac:dyDescent="0.25">
      <c r="A29" s="43">
        <v>18</v>
      </c>
      <c r="B29" s="42">
        <v>2080</v>
      </c>
      <c r="C29" s="42">
        <v>2250</v>
      </c>
    </row>
    <row r="30" spans="1:3" x14ac:dyDescent="0.25">
      <c r="A30" s="43">
        <v>19</v>
      </c>
      <c r="B30" s="42">
        <v>2110</v>
      </c>
      <c r="C30" s="42">
        <v>2290</v>
      </c>
    </row>
    <row r="31" spans="1:3" x14ac:dyDescent="0.25">
      <c r="A31" s="43">
        <v>20</v>
      </c>
      <c r="B31" s="42">
        <v>2140</v>
      </c>
      <c r="C31" s="42">
        <v>2320</v>
      </c>
    </row>
    <row r="32" spans="1:3" x14ac:dyDescent="0.25">
      <c r="A32" s="43">
        <v>21</v>
      </c>
      <c r="B32" s="42">
        <v>2170</v>
      </c>
      <c r="C32" s="42">
        <v>2350</v>
      </c>
    </row>
    <row r="33" spans="1:3" x14ac:dyDescent="0.25">
      <c r="A33" s="43">
        <v>22</v>
      </c>
      <c r="B33" s="42">
        <v>2200</v>
      </c>
      <c r="C33" s="42">
        <v>2390</v>
      </c>
    </row>
    <row r="34" spans="1:3" x14ac:dyDescent="0.25">
      <c r="A34" s="43">
        <v>23</v>
      </c>
      <c r="B34" s="42">
        <v>2230</v>
      </c>
      <c r="C34" s="42">
        <v>2420</v>
      </c>
    </row>
    <row r="35" spans="1:3" x14ac:dyDescent="0.25">
      <c r="A35" s="43">
        <v>24</v>
      </c>
      <c r="B35" s="42">
        <v>2260</v>
      </c>
      <c r="C35" s="42">
        <v>2460</v>
      </c>
    </row>
    <row r="36" spans="1:3" x14ac:dyDescent="0.25">
      <c r="A36" s="43">
        <v>25</v>
      </c>
      <c r="B36" s="42">
        <v>2300</v>
      </c>
      <c r="C36" s="42">
        <v>2490</v>
      </c>
    </row>
    <row r="37" spans="1:3" x14ac:dyDescent="0.25">
      <c r="A37" s="43">
        <v>26</v>
      </c>
      <c r="B37" s="42">
        <v>2330</v>
      </c>
      <c r="C37" s="42">
        <v>2530</v>
      </c>
    </row>
    <row r="38" spans="1:3" x14ac:dyDescent="0.25">
      <c r="A38" s="43">
        <v>27</v>
      </c>
      <c r="B38" s="42">
        <v>2360</v>
      </c>
      <c r="C38" s="42">
        <v>2560</v>
      </c>
    </row>
    <row r="39" spans="1:3" x14ac:dyDescent="0.25">
      <c r="A39" s="43">
        <v>28</v>
      </c>
      <c r="B39" s="42">
        <v>2390</v>
      </c>
      <c r="C39" s="42">
        <v>2600</v>
      </c>
    </row>
    <row r="40" spans="1:3" x14ac:dyDescent="0.25">
      <c r="A40" s="43">
        <v>29</v>
      </c>
      <c r="B40" s="42">
        <v>2430</v>
      </c>
      <c r="C40" s="42">
        <v>2630</v>
      </c>
    </row>
    <row r="41" spans="1:3" x14ac:dyDescent="0.25">
      <c r="A41" s="43">
        <v>30</v>
      </c>
      <c r="B41" s="42">
        <v>2460</v>
      </c>
      <c r="C41" s="42">
        <v>2670</v>
      </c>
    </row>
    <row r="42" spans="1:3" x14ac:dyDescent="0.25">
      <c r="A42" s="43">
        <v>31</v>
      </c>
      <c r="B42" s="42">
        <v>2500</v>
      </c>
      <c r="C42" s="42">
        <v>2710</v>
      </c>
    </row>
    <row r="43" spans="1:3" x14ac:dyDescent="0.25">
      <c r="A43" s="43">
        <v>32</v>
      </c>
      <c r="B43" s="42">
        <v>2530</v>
      </c>
      <c r="C43" s="42">
        <v>2750</v>
      </c>
    </row>
    <row r="44" spans="1:3" x14ac:dyDescent="0.25">
      <c r="A44" s="43">
        <v>33</v>
      </c>
      <c r="B44" s="42">
        <v>2570</v>
      </c>
      <c r="C44" s="42">
        <v>2780</v>
      </c>
    </row>
    <row r="45" spans="1:3" x14ac:dyDescent="0.25">
      <c r="A45" s="43">
        <v>34</v>
      </c>
      <c r="B45" s="42">
        <v>2600</v>
      </c>
      <c r="C45" s="42">
        <v>2820</v>
      </c>
    </row>
    <row r="46" spans="1:3" x14ac:dyDescent="0.25">
      <c r="A46" s="43">
        <v>35</v>
      </c>
      <c r="B46" s="42">
        <v>2640</v>
      </c>
      <c r="C46" s="42">
        <v>2860</v>
      </c>
    </row>
    <row r="47" spans="1:3" x14ac:dyDescent="0.25">
      <c r="A47" s="43">
        <v>36</v>
      </c>
      <c r="B47" s="42">
        <v>2680</v>
      </c>
      <c r="C47" s="42">
        <v>2900</v>
      </c>
    </row>
    <row r="48" spans="1:3" x14ac:dyDescent="0.25">
      <c r="A48" s="43">
        <v>37</v>
      </c>
      <c r="B48" s="42">
        <v>2710</v>
      </c>
      <c r="C48" s="42">
        <v>2940</v>
      </c>
    </row>
    <row r="49" spans="1:3" x14ac:dyDescent="0.25">
      <c r="A49" s="43">
        <v>38</v>
      </c>
      <c r="B49" s="42">
        <v>2750</v>
      </c>
      <c r="C49" s="42">
        <v>2980</v>
      </c>
    </row>
    <row r="50" spans="1:3" x14ac:dyDescent="0.25">
      <c r="A50" s="43">
        <v>39</v>
      </c>
      <c r="B50" s="42">
        <v>2790</v>
      </c>
      <c r="C50" s="42">
        <v>3020</v>
      </c>
    </row>
    <row r="51" spans="1:3" x14ac:dyDescent="0.25">
      <c r="A51" s="43">
        <v>40</v>
      </c>
      <c r="B51" s="42">
        <v>2830</v>
      </c>
      <c r="C51" s="42">
        <v>3060</v>
      </c>
    </row>
    <row r="52" spans="1:3" x14ac:dyDescent="0.25">
      <c r="A52" s="43">
        <v>41</v>
      </c>
      <c r="B52" s="42">
        <v>2870</v>
      </c>
      <c r="C52" s="42">
        <v>3100</v>
      </c>
    </row>
    <row r="53" spans="1:3" x14ac:dyDescent="0.25">
      <c r="A53" s="43">
        <v>42</v>
      </c>
      <c r="B53" s="42">
        <v>2910</v>
      </c>
      <c r="C53" s="42">
        <v>3150</v>
      </c>
    </row>
    <row r="54" spans="1:3" x14ac:dyDescent="0.25">
      <c r="A54" s="43">
        <v>43</v>
      </c>
      <c r="B54" s="42">
        <v>2950</v>
      </c>
      <c r="C54" s="42">
        <v>3190</v>
      </c>
    </row>
    <row r="55" spans="1:3" x14ac:dyDescent="0.25">
      <c r="A55" s="43">
        <v>44</v>
      </c>
      <c r="B55" s="42">
        <v>2990</v>
      </c>
      <c r="C55" s="42">
        <v>3230</v>
      </c>
    </row>
    <row r="56" spans="1:3" x14ac:dyDescent="0.25">
      <c r="A56" s="43">
        <v>45</v>
      </c>
      <c r="B56" s="42">
        <v>3030</v>
      </c>
      <c r="C56" s="42">
        <v>3270</v>
      </c>
    </row>
    <row r="57" spans="1:3" x14ac:dyDescent="0.25">
      <c r="A57" s="43">
        <v>46</v>
      </c>
      <c r="B57" s="42">
        <v>3110</v>
      </c>
      <c r="C57" s="42">
        <v>3360</v>
      </c>
    </row>
    <row r="58" spans="1:3" x14ac:dyDescent="0.25">
      <c r="A58" s="43">
        <v>47</v>
      </c>
      <c r="B58" s="42">
        <v>3190</v>
      </c>
      <c r="C58" s="42">
        <v>3440</v>
      </c>
    </row>
    <row r="59" spans="1:3" x14ac:dyDescent="0.25">
      <c r="A59" s="43">
        <v>48</v>
      </c>
      <c r="B59" s="42">
        <v>3280</v>
      </c>
      <c r="C59" s="42">
        <v>3530</v>
      </c>
    </row>
    <row r="60" spans="1:3" x14ac:dyDescent="0.25">
      <c r="A60" s="43">
        <v>49</v>
      </c>
      <c r="B60" s="42">
        <v>3360</v>
      </c>
      <c r="C60" s="42">
        <v>3610</v>
      </c>
    </row>
    <row r="61" spans="1:3" x14ac:dyDescent="0.25">
      <c r="A61" s="43">
        <v>50</v>
      </c>
      <c r="B61" s="42">
        <v>3410</v>
      </c>
      <c r="C61" s="42">
        <v>3660</v>
      </c>
    </row>
    <row r="62" spans="1:3" x14ac:dyDescent="0.25">
      <c r="A62" s="43">
        <v>51</v>
      </c>
      <c r="B62" s="42">
        <v>3460</v>
      </c>
      <c r="C62" s="42">
        <v>3710</v>
      </c>
    </row>
    <row r="63" spans="1:3" x14ac:dyDescent="0.25">
      <c r="A63" s="43">
        <v>52</v>
      </c>
      <c r="B63" s="42">
        <v>3510</v>
      </c>
      <c r="C63" s="42">
        <v>3760</v>
      </c>
    </row>
    <row r="64" spans="1:3" x14ac:dyDescent="0.25">
      <c r="A64" s="43">
        <v>53</v>
      </c>
      <c r="B64" s="42">
        <v>3560</v>
      </c>
      <c r="C64" s="42">
        <v>3810</v>
      </c>
    </row>
    <row r="65" spans="1:3" x14ac:dyDescent="0.25">
      <c r="A65" s="43">
        <v>54</v>
      </c>
      <c r="B65" s="42">
        <v>3610</v>
      </c>
      <c r="C65" s="42">
        <v>3860</v>
      </c>
    </row>
    <row r="66" spans="1:3" x14ac:dyDescent="0.25">
      <c r="A66" s="43">
        <v>55</v>
      </c>
      <c r="B66" s="42">
        <v>3660</v>
      </c>
      <c r="C66" s="42">
        <v>3920</v>
      </c>
    </row>
    <row r="67" spans="1:3" x14ac:dyDescent="0.25">
      <c r="A67" s="43">
        <v>56</v>
      </c>
      <c r="B67" s="42">
        <v>3710</v>
      </c>
      <c r="C67" s="42">
        <v>3970</v>
      </c>
    </row>
    <row r="68" spans="1:3" x14ac:dyDescent="0.25">
      <c r="A68" s="43">
        <v>57</v>
      </c>
      <c r="B68" s="42">
        <v>3760</v>
      </c>
      <c r="C68" s="42">
        <v>4020</v>
      </c>
    </row>
    <row r="69" spans="1:3" x14ac:dyDescent="0.25">
      <c r="A69" s="43">
        <v>58</v>
      </c>
      <c r="B69" s="42">
        <v>3820</v>
      </c>
      <c r="C69" s="42">
        <v>4080</v>
      </c>
    </row>
    <row r="70" spans="1:3" x14ac:dyDescent="0.25">
      <c r="A70" s="43">
        <v>59</v>
      </c>
      <c r="B70" s="42">
        <v>3870</v>
      </c>
      <c r="C70" s="42">
        <v>4130</v>
      </c>
    </row>
    <row r="71" spans="1:3" x14ac:dyDescent="0.25">
      <c r="A71" s="43">
        <v>60</v>
      </c>
      <c r="B71" s="42">
        <v>3930</v>
      </c>
      <c r="C71" s="42">
        <v>4190</v>
      </c>
    </row>
    <row r="72" spans="1:3" x14ac:dyDescent="0.25">
      <c r="A72" s="43">
        <v>61</v>
      </c>
      <c r="B72" s="42">
        <v>3990</v>
      </c>
      <c r="C72" s="42">
        <v>4250</v>
      </c>
    </row>
    <row r="73" spans="1:3" x14ac:dyDescent="0.25">
      <c r="A73" s="43">
        <v>62</v>
      </c>
      <c r="B73" s="42">
        <v>4060</v>
      </c>
      <c r="C73" s="42">
        <v>4320</v>
      </c>
    </row>
    <row r="74" spans="1:3" x14ac:dyDescent="0.25">
      <c r="A74" s="43">
        <v>63</v>
      </c>
      <c r="B74" s="42">
        <v>4180</v>
      </c>
      <c r="C74" s="42">
        <v>4440</v>
      </c>
    </row>
    <row r="75" spans="1:3" x14ac:dyDescent="0.25">
      <c r="A75" s="43">
        <v>64</v>
      </c>
      <c r="B75" s="42">
        <v>4310</v>
      </c>
      <c r="C75" s="42">
        <v>4570</v>
      </c>
    </row>
    <row r="76" spans="1:3" x14ac:dyDescent="0.25">
      <c r="A76" s="43">
        <v>65</v>
      </c>
      <c r="B76" s="42">
        <v>4450</v>
      </c>
      <c r="C76" s="42">
        <v>4700</v>
      </c>
    </row>
  </sheetData>
  <sheetProtection algorithmName="SHA-512" hashValue="ioMKbfIgFI4feAOmbOex5957BUQEqe017qXTXnsQCKA7y3DBVHV6J1wAfc3OBH4PNThltZKnAmLV6CjZ1RhLAQ==" saltValue="Hs/mSKF5Y6WqHzrKNuc0ZA==" spinCount="100000" sheet="1" objects="1" scenarios="1"/>
  <conditionalFormatting sqref="A6:A21">
    <cfRule type="expression" dxfId="479" priority="1" stopIfTrue="1">
      <formula>MOD(ROW(),2)=0</formula>
    </cfRule>
    <cfRule type="expression" dxfId="478" priority="2" stopIfTrue="1">
      <formula>MOD(ROW(),2)&lt;&gt;0</formula>
    </cfRule>
  </conditionalFormatting>
  <conditionalFormatting sqref="B6:C21">
    <cfRule type="expression" dxfId="477" priority="3" stopIfTrue="1">
      <formula>MOD(ROW(),2)=0</formula>
    </cfRule>
    <cfRule type="expression" dxfId="476" priority="4" stopIfTrue="1">
      <formula>MOD(ROW(),2)&lt;&gt;0</formula>
    </cfRule>
  </conditionalFormatting>
  <conditionalFormatting sqref="A26:A76">
    <cfRule type="expression" dxfId="475" priority="5" stopIfTrue="1">
      <formula>MOD(ROW(),2)=0</formula>
    </cfRule>
    <cfRule type="expression" dxfId="474" priority="6" stopIfTrue="1">
      <formula>MOD(ROW(),2)&lt;&gt;0</formula>
    </cfRule>
  </conditionalFormatting>
  <conditionalFormatting sqref="B26:C76">
    <cfRule type="expression" dxfId="473" priority="7" stopIfTrue="1">
      <formula>MOD(ROW(),2)=0</formula>
    </cfRule>
    <cfRule type="expression" dxfId="472" priority="8" stopIfTrue="1">
      <formula>MOD(ROW(),2)&lt;&gt;0</formula>
    </cfRule>
  </conditionalFormatting>
  <pageMargins left="0.7" right="0.7" top="0.75" bottom="0.75" header="0.3" footer="0.3"/>
  <tableParts count="1">
    <tablePart r:id="rId1"/>
  </tablePart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15EBB-22D8-452A-AF02-8C8B25456251}">
  <sheetPr codeName="Sheet76"/>
  <dimension ref="A1:U69"/>
  <sheetViews>
    <sheetView showGridLines="0" workbookViewId="0">
      <selection activeCell="A6" sqref="A6"/>
    </sheetView>
  </sheetViews>
  <sheetFormatPr defaultRowHeight="12.5" x14ac:dyDescent="0.25"/>
  <cols>
    <col min="1" max="1" width="31.54296875" customWidth="1"/>
    <col min="2" max="21"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Added pension - x-704</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t="s">
        <v>227</v>
      </c>
      <c r="C8" s="46"/>
      <c r="D8" s="46"/>
      <c r="E8" s="46"/>
      <c r="F8" s="46"/>
      <c r="G8" s="46"/>
      <c r="H8" s="46"/>
      <c r="I8" s="46"/>
      <c r="J8" s="46"/>
      <c r="K8" s="46"/>
      <c r="L8" s="46"/>
      <c r="M8" s="46"/>
    </row>
    <row r="9" spans="1:13" x14ac:dyDescent="0.25">
      <c r="A9" s="40" t="s">
        <v>142</v>
      </c>
      <c r="B9" s="46" t="s">
        <v>394</v>
      </c>
      <c r="C9" s="46"/>
      <c r="D9" s="46"/>
      <c r="E9" s="46"/>
      <c r="F9" s="46"/>
      <c r="G9" s="46"/>
      <c r="H9" s="46"/>
      <c r="I9" s="46"/>
      <c r="J9" s="46"/>
      <c r="K9" s="46"/>
      <c r="L9" s="46"/>
      <c r="M9" s="46"/>
    </row>
    <row r="10" spans="1:13" x14ac:dyDescent="0.25">
      <c r="A10" s="40" t="s">
        <v>6</v>
      </c>
      <c r="B10" s="46" t="s">
        <v>399</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400</v>
      </c>
      <c r="C12" s="46"/>
      <c r="D12" s="46"/>
      <c r="E12" s="46"/>
      <c r="F12" s="46"/>
      <c r="G12" s="46"/>
      <c r="H12" s="46"/>
      <c r="I12" s="46"/>
      <c r="J12" s="46"/>
      <c r="K12" s="46"/>
      <c r="L12" s="46"/>
      <c r="M12" s="46"/>
    </row>
    <row r="13" spans="1:13" x14ac:dyDescent="0.25">
      <c r="A13" s="40" t="s">
        <v>538</v>
      </c>
      <c r="B13" s="46">
        <v>1</v>
      </c>
      <c r="C13" s="46"/>
      <c r="D13" s="46"/>
      <c r="E13" s="46"/>
      <c r="F13" s="46"/>
      <c r="G13" s="46"/>
      <c r="H13" s="46"/>
      <c r="I13" s="46"/>
      <c r="J13" s="46"/>
      <c r="K13" s="46"/>
      <c r="L13" s="46"/>
      <c r="M13" s="46"/>
    </row>
    <row r="14" spans="1:13" x14ac:dyDescent="0.25">
      <c r="A14" s="40" t="s">
        <v>146</v>
      </c>
      <c r="B14" s="46">
        <v>704</v>
      </c>
      <c r="C14" s="46"/>
      <c r="D14" s="46"/>
      <c r="E14" s="46"/>
      <c r="F14" s="46"/>
      <c r="G14" s="46"/>
      <c r="H14" s="46"/>
      <c r="I14" s="46"/>
      <c r="J14" s="46"/>
      <c r="K14" s="46"/>
      <c r="L14" s="46"/>
      <c r="M14" s="46"/>
    </row>
    <row r="15" spans="1:13" x14ac:dyDescent="0.25">
      <c r="A15" s="40" t="s">
        <v>539</v>
      </c>
      <c r="B15" s="46" t="s">
        <v>401</v>
      </c>
      <c r="C15" s="46"/>
      <c r="D15" s="46"/>
      <c r="E15" s="46"/>
      <c r="F15" s="46"/>
      <c r="G15" s="46"/>
      <c r="H15" s="46"/>
      <c r="I15" s="46"/>
      <c r="J15" s="46"/>
      <c r="K15" s="46"/>
      <c r="L15" s="46"/>
      <c r="M15" s="46"/>
    </row>
    <row r="16" spans="1:13" x14ac:dyDescent="0.25">
      <c r="A16" s="40" t="s">
        <v>148</v>
      </c>
      <c r="B16" s="46" t="s">
        <v>402</v>
      </c>
      <c r="C16" s="46"/>
      <c r="D16" s="46"/>
      <c r="E16" s="46"/>
      <c r="F16" s="46"/>
      <c r="G16" s="46"/>
      <c r="H16" s="46"/>
      <c r="I16" s="46"/>
      <c r="J16" s="46"/>
      <c r="K16" s="46"/>
      <c r="L16" s="46"/>
      <c r="M16" s="46"/>
    </row>
    <row r="17" spans="1:21" x14ac:dyDescent="0.25">
      <c r="A17" s="41" t="s">
        <v>540</v>
      </c>
      <c r="B17" s="46"/>
      <c r="C17" s="46"/>
      <c r="D17" s="46"/>
      <c r="E17" s="46"/>
      <c r="F17" s="46"/>
      <c r="G17" s="46"/>
      <c r="H17" s="46"/>
      <c r="I17" s="46"/>
      <c r="J17" s="46"/>
      <c r="K17" s="46"/>
      <c r="L17" s="46"/>
      <c r="M17" s="46"/>
    </row>
    <row r="18" spans="1:21" x14ac:dyDescent="0.25">
      <c r="A18" s="40" t="s">
        <v>150</v>
      </c>
      <c r="B18" s="48">
        <v>45202</v>
      </c>
      <c r="C18" s="48"/>
      <c r="D18" s="48"/>
      <c r="E18" s="48"/>
      <c r="F18" s="48"/>
      <c r="G18" s="48"/>
      <c r="H18" s="48"/>
      <c r="I18" s="48"/>
      <c r="J18" s="48"/>
      <c r="K18" s="48"/>
      <c r="L18" s="48"/>
      <c r="M18" s="48"/>
    </row>
    <row r="19" spans="1:21" x14ac:dyDescent="0.25">
      <c r="A19" s="40" t="s">
        <v>151</v>
      </c>
      <c r="B19" s="48">
        <v>45383</v>
      </c>
      <c r="C19" s="48"/>
      <c r="D19" s="48"/>
      <c r="E19" s="48"/>
      <c r="F19" s="48"/>
      <c r="G19" s="48"/>
      <c r="H19" s="48"/>
      <c r="I19" s="48"/>
      <c r="J19" s="48"/>
      <c r="K19" s="48"/>
      <c r="L19" s="48"/>
      <c r="M19" s="48"/>
    </row>
    <row r="20" spans="1:21" x14ac:dyDescent="0.25">
      <c r="A20" s="40" t="s">
        <v>152</v>
      </c>
      <c r="B20" s="46" t="s">
        <v>160</v>
      </c>
      <c r="C20" s="46"/>
      <c r="D20" s="46"/>
      <c r="E20" s="46"/>
      <c r="F20" s="46"/>
      <c r="G20" s="46"/>
      <c r="H20" s="46"/>
      <c r="I20" s="46"/>
      <c r="J20" s="46"/>
      <c r="K20" s="46"/>
      <c r="L20" s="46"/>
      <c r="M20" s="46"/>
    </row>
    <row r="21" spans="1:21" x14ac:dyDescent="0.25">
      <c r="A21" s="40" t="s">
        <v>541</v>
      </c>
      <c r="B21" s="46" t="s">
        <v>76</v>
      </c>
      <c r="C21" s="46"/>
      <c r="D21" s="46"/>
      <c r="E21" s="46"/>
      <c r="F21" s="46"/>
      <c r="G21" s="46"/>
      <c r="H21" s="46"/>
      <c r="I21" s="46"/>
      <c r="J21" s="46"/>
      <c r="K21" s="46"/>
      <c r="L21" s="46"/>
      <c r="M21" s="46"/>
    </row>
    <row r="23" spans="1:21" x14ac:dyDescent="0.25">
      <c r="A23" s="23" t="str">
        <f>HYPERLINK("#'Factor List'!A1", "Back to Factor List")</f>
        <v>Back to Factor List</v>
      </c>
      <c r="B23" s="23" t="str">
        <f>HYPERLINK("#'Assumptions'!A1", "Assumptions")</f>
        <v>Assumptions</v>
      </c>
    </row>
    <row r="26" spans="1:21" s="55" customFormat="1" ht="13" x14ac:dyDescent="0.25">
      <c r="A26" s="54" t="s">
        <v>263</v>
      </c>
      <c r="B26" s="54" t="s">
        <v>593</v>
      </c>
      <c r="C26" s="54" t="s">
        <v>594</v>
      </c>
      <c r="D26" s="54" t="s">
        <v>595</v>
      </c>
      <c r="E26" s="54" t="s">
        <v>596</v>
      </c>
      <c r="F26" s="54" t="s">
        <v>597</v>
      </c>
      <c r="G26" s="54" t="s">
        <v>598</v>
      </c>
      <c r="H26" s="54" t="s">
        <v>599</v>
      </c>
      <c r="I26" s="54" t="s">
        <v>600</v>
      </c>
      <c r="J26" s="54" t="s">
        <v>601</v>
      </c>
      <c r="K26" s="54" t="s">
        <v>602</v>
      </c>
      <c r="L26" s="54" t="s">
        <v>603</v>
      </c>
      <c r="M26" s="54" t="s">
        <v>604</v>
      </c>
      <c r="N26" s="54" t="s">
        <v>605</v>
      </c>
      <c r="O26" s="54" t="s">
        <v>606</v>
      </c>
      <c r="P26" s="54" t="s">
        <v>607</v>
      </c>
      <c r="Q26" s="54" t="s">
        <v>608</v>
      </c>
      <c r="R26" s="54" t="s">
        <v>609</v>
      </c>
      <c r="S26" s="54" t="s">
        <v>610</v>
      </c>
      <c r="T26" s="54" t="s">
        <v>611</v>
      </c>
      <c r="U26" s="54" t="s">
        <v>612</v>
      </c>
    </row>
    <row r="27" spans="1:21" x14ac:dyDescent="0.25">
      <c r="A27" s="43">
        <v>16</v>
      </c>
      <c r="B27" s="45">
        <v>237.5</v>
      </c>
      <c r="C27" s="45">
        <v>120.9</v>
      </c>
      <c r="D27" s="45">
        <v>82.1</v>
      </c>
      <c r="E27" s="45">
        <v>62.7</v>
      </c>
      <c r="F27" s="45">
        <v>51.1</v>
      </c>
      <c r="G27" s="45">
        <v>43.3</v>
      </c>
      <c r="H27" s="45">
        <v>37.799999999999997</v>
      </c>
      <c r="I27" s="45">
        <v>33.700000000000003</v>
      </c>
      <c r="J27" s="45">
        <v>30.5</v>
      </c>
      <c r="K27" s="45">
        <v>27.9</v>
      </c>
      <c r="L27" s="45">
        <v>25.8</v>
      </c>
      <c r="M27" s="45">
        <v>24.1</v>
      </c>
      <c r="N27" s="45">
        <v>22.6</v>
      </c>
      <c r="O27" s="45">
        <v>21.3</v>
      </c>
      <c r="P27" s="45">
        <v>20.3</v>
      </c>
      <c r="Q27" s="45">
        <v>19.3</v>
      </c>
      <c r="R27" s="45">
        <v>18.5</v>
      </c>
      <c r="S27" s="45">
        <v>17.7</v>
      </c>
      <c r="T27" s="45">
        <v>17.100000000000001</v>
      </c>
      <c r="U27" s="45">
        <v>16.5</v>
      </c>
    </row>
    <row r="28" spans="1:21" x14ac:dyDescent="0.25">
      <c r="A28" s="43">
        <v>17</v>
      </c>
      <c r="B28" s="45">
        <v>241.1</v>
      </c>
      <c r="C28" s="45">
        <v>122.8</v>
      </c>
      <c r="D28" s="45">
        <v>83.3</v>
      </c>
      <c r="E28" s="45">
        <v>63.6</v>
      </c>
      <c r="F28" s="45">
        <v>51.8</v>
      </c>
      <c r="G28" s="45">
        <v>44</v>
      </c>
      <c r="H28" s="45">
        <v>38.4</v>
      </c>
      <c r="I28" s="45">
        <v>34.200000000000003</v>
      </c>
      <c r="J28" s="45">
        <v>30.9</v>
      </c>
      <c r="K28" s="45">
        <v>28.3</v>
      </c>
      <c r="L28" s="45">
        <v>26.2</v>
      </c>
      <c r="M28" s="45">
        <v>24.4</v>
      </c>
      <c r="N28" s="45">
        <v>22.9</v>
      </c>
      <c r="O28" s="45">
        <v>21.7</v>
      </c>
      <c r="P28" s="45">
        <v>20.6</v>
      </c>
      <c r="Q28" s="45">
        <v>19.600000000000001</v>
      </c>
      <c r="R28" s="45">
        <v>18.8</v>
      </c>
      <c r="S28" s="45">
        <v>18</v>
      </c>
      <c r="T28" s="45">
        <v>17.3</v>
      </c>
      <c r="U28" s="45">
        <v>16.7</v>
      </c>
    </row>
    <row r="29" spans="1:21" x14ac:dyDescent="0.25">
      <c r="A29" s="43">
        <v>18</v>
      </c>
      <c r="B29" s="45">
        <v>244.7</v>
      </c>
      <c r="C29" s="45">
        <v>124.6</v>
      </c>
      <c r="D29" s="45">
        <v>84.6</v>
      </c>
      <c r="E29" s="45">
        <v>64.599999999999994</v>
      </c>
      <c r="F29" s="45">
        <v>52.6</v>
      </c>
      <c r="G29" s="45">
        <v>44.6</v>
      </c>
      <c r="H29" s="45">
        <v>39</v>
      </c>
      <c r="I29" s="45">
        <v>34.700000000000003</v>
      </c>
      <c r="J29" s="45">
        <v>31.4</v>
      </c>
      <c r="K29" s="45">
        <v>28.7</v>
      </c>
      <c r="L29" s="45">
        <v>26.6</v>
      </c>
      <c r="M29" s="45">
        <v>24.8</v>
      </c>
      <c r="N29" s="45">
        <v>23.3</v>
      </c>
      <c r="O29" s="45">
        <v>22</v>
      </c>
      <c r="P29" s="45">
        <v>20.9</v>
      </c>
      <c r="Q29" s="45">
        <v>19.899999999999999</v>
      </c>
      <c r="R29" s="45">
        <v>19</v>
      </c>
      <c r="S29" s="45">
        <v>18.3</v>
      </c>
      <c r="T29" s="45">
        <v>17.600000000000001</v>
      </c>
      <c r="U29" s="45">
        <v>17</v>
      </c>
    </row>
    <row r="30" spans="1:21" x14ac:dyDescent="0.25">
      <c r="A30" s="43">
        <v>19</v>
      </c>
      <c r="B30" s="45">
        <v>248.4</v>
      </c>
      <c r="C30" s="45">
        <v>126.5</v>
      </c>
      <c r="D30" s="45">
        <v>85.9</v>
      </c>
      <c r="E30" s="45">
        <v>65.599999999999994</v>
      </c>
      <c r="F30" s="45">
        <v>53.4</v>
      </c>
      <c r="G30" s="45">
        <v>45.3</v>
      </c>
      <c r="H30" s="45">
        <v>39.5</v>
      </c>
      <c r="I30" s="45">
        <v>35.200000000000003</v>
      </c>
      <c r="J30" s="45">
        <v>31.9</v>
      </c>
      <c r="K30" s="45">
        <v>29.2</v>
      </c>
      <c r="L30" s="45">
        <v>27</v>
      </c>
      <c r="M30" s="45">
        <v>25.2</v>
      </c>
      <c r="N30" s="45">
        <v>23.6</v>
      </c>
      <c r="O30" s="45">
        <v>22.3</v>
      </c>
      <c r="P30" s="45">
        <v>21.2</v>
      </c>
      <c r="Q30" s="45">
        <v>20.2</v>
      </c>
      <c r="R30" s="45">
        <v>19.3</v>
      </c>
      <c r="S30" s="45">
        <v>18.600000000000001</v>
      </c>
      <c r="T30" s="45">
        <v>17.899999999999999</v>
      </c>
      <c r="U30" s="45">
        <v>17.3</v>
      </c>
    </row>
    <row r="31" spans="1:21" x14ac:dyDescent="0.25">
      <c r="A31" s="43">
        <v>20</v>
      </c>
      <c r="B31" s="45">
        <v>252.1</v>
      </c>
      <c r="C31" s="45">
        <v>128.4</v>
      </c>
      <c r="D31" s="45">
        <v>87.2</v>
      </c>
      <c r="E31" s="45">
        <v>66.599999999999994</v>
      </c>
      <c r="F31" s="45">
        <v>54.2</v>
      </c>
      <c r="G31" s="45">
        <v>46</v>
      </c>
      <c r="H31" s="45">
        <v>40.1</v>
      </c>
      <c r="I31" s="45">
        <v>35.700000000000003</v>
      </c>
      <c r="J31" s="45">
        <v>32.299999999999997</v>
      </c>
      <c r="K31" s="45">
        <v>29.6</v>
      </c>
      <c r="L31" s="45">
        <v>27.4</v>
      </c>
      <c r="M31" s="45">
        <v>25.5</v>
      </c>
      <c r="N31" s="45">
        <v>24</v>
      </c>
      <c r="O31" s="45">
        <v>22.7</v>
      </c>
      <c r="P31" s="45">
        <v>21.5</v>
      </c>
      <c r="Q31" s="45">
        <v>20.5</v>
      </c>
      <c r="R31" s="45">
        <v>19.600000000000001</v>
      </c>
      <c r="S31" s="45">
        <v>18.8</v>
      </c>
      <c r="T31" s="45">
        <v>18.100000000000001</v>
      </c>
      <c r="U31" s="45">
        <v>17.5</v>
      </c>
    </row>
    <row r="32" spans="1:21" x14ac:dyDescent="0.25">
      <c r="A32" s="43">
        <v>21</v>
      </c>
      <c r="B32" s="45">
        <v>255.9</v>
      </c>
      <c r="C32" s="45">
        <v>130.30000000000001</v>
      </c>
      <c r="D32" s="45">
        <v>88.5</v>
      </c>
      <c r="E32" s="45">
        <v>67.599999999999994</v>
      </c>
      <c r="F32" s="45">
        <v>55</v>
      </c>
      <c r="G32" s="45">
        <v>46.7</v>
      </c>
      <c r="H32" s="45">
        <v>40.700000000000003</v>
      </c>
      <c r="I32" s="45">
        <v>36.299999999999997</v>
      </c>
      <c r="J32" s="45">
        <v>32.799999999999997</v>
      </c>
      <c r="K32" s="45">
        <v>30.1</v>
      </c>
      <c r="L32" s="45">
        <v>27.8</v>
      </c>
      <c r="M32" s="45">
        <v>25.9</v>
      </c>
      <c r="N32" s="45">
        <v>24.3</v>
      </c>
      <c r="O32" s="45">
        <v>23</v>
      </c>
      <c r="P32" s="45">
        <v>21.8</v>
      </c>
      <c r="Q32" s="45">
        <v>20.8</v>
      </c>
      <c r="R32" s="45">
        <v>19.899999999999999</v>
      </c>
      <c r="S32" s="45">
        <v>19.100000000000001</v>
      </c>
      <c r="T32" s="45">
        <v>18.399999999999999</v>
      </c>
      <c r="U32" s="45">
        <v>17.8</v>
      </c>
    </row>
    <row r="33" spans="1:21" x14ac:dyDescent="0.25">
      <c r="A33" s="43">
        <v>22</v>
      </c>
      <c r="B33" s="45">
        <v>259.7</v>
      </c>
      <c r="C33" s="45">
        <v>132.19999999999999</v>
      </c>
      <c r="D33" s="45">
        <v>89.8</v>
      </c>
      <c r="E33" s="45">
        <v>68.599999999999994</v>
      </c>
      <c r="F33" s="45">
        <v>55.8</v>
      </c>
      <c r="G33" s="45">
        <v>47.4</v>
      </c>
      <c r="H33" s="45">
        <v>41.3</v>
      </c>
      <c r="I33" s="45">
        <v>36.799999999999997</v>
      </c>
      <c r="J33" s="45">
        <v>33.299999999999997</v>
      </c>
      <c r="K33" s="45">
        <v>30.5</v>
      </c>
      <c r="L33" s="45">
        <v>28.2</v>
      </c>
      <c r="M33" s="45">
        <v>26.3</v>
      </c>
      <c r="N33" s="45">
        <v>24.7</v>
      </c>
      <c r="O33" s="45">
        <v>23.3</v>
      </c>
      <c r="P33" s="45">
        <v>22.2</v>
      </c>
      <c r="Q33" s="45">
        <v>21.1</v>
      </c>
      <c r="R33" s="45">
        <v>20.2</v>
      </c>
      <c r="S33" s="45">
        <v>19.399999999999999</v>
      </c>
      <c r="T33" s="45">
        <v>18.7</v>
      </c>
      <c r="U33" s="45">
        <v>18.100000000000001</v>
      </c>
    </row>
    <row r="34" spans="1:21" x14ac:dyDescent="0.25">
      <c r="A34" s="43">
        <v>23</v>
      </c>
      <c r="B34" s="45">
        <v>263.5</v>
      </c>
      <c r="C34" s="45">
        <v>134.19999999999999</v>
      </c>
      <c r="D34" s="45">
        <v>91.1</v>
      </c>
      <c r="E34" s="45">
        <v>69.599999999999994</v>
      </c>
      <c r="F34" s="45">
        <v>56.7</v>
      </c>
      <c r="G34" s="45">
        <v>48.1</v>
      </c>
      <c r="H34" s="45">
        <v>42</v>
      </c>
      <c r="I34" s="45">
        <v>37.4</v>
      </c>
      <c r="J34" s="45">
        <v>33.799999999999997</v>
      </c>
      <c r="K34" s="45">
        <v>31</v>
      </c>
      <c r="L34" s="45">
        <v>28.6</v>
      </c>
      <c r="M34" s="45">
        <v>26.7</v>
      </c>
      <c r="N34" s="45">
        <v>25.1</v>
      </c>
      <c r="O34" s="45">
        <v>23.7</v>
      </c>
      <c r="P34" s="45">
        <v>22.5</v>
      </c>
      <c r="Q34" s="45">
        <v>21.4</v>
      </c>
      <c r="R34" s="45">
        <v>20.5</v>
      </c>
      <c r="S34" s="45">
        <v>19.7</v>
      </c>
      <c r="T34" s="45">
        <v>19</v>
      </c>
      <c r="U34" s="45">
        <v>18.3</v>
      </c>
    </row>
    <row r="35" spans="1:21" x14ac:dyDescent="0.25">
      <c r="A35" s="43">
        <v>24</v>
      </c>
      <c r="B35" s="45">
        <v>267.5</v>
      </c>
      <c r="C35" s="45">
        <v>136.19999999999999</v>
      </c>
      <c r="D35" s="45">
        <v>92.5</v>
      </c>
      <c r="E35" s="45">
        <v>70.599999999999994</v>
      </c>
      <c r="F35" s="45">
        <v>57.5</v>
      </c>
      <c r="G35" s="45">
        <v>48.8</v>
      </c>
      <c r="H35" s="45">
        <v>42.6</v>
      </c>
      <c r="I35" s="45">
        <v>37.9</v>
      </c>
      <c r="J35" s="45">
        <v>34.299999999999997</v>
      </c>
      <c r="K35" s="45">
        <v>31.4</v>
      </c>
      <c r="L35" s="45">
        <v>29.1</v>
      </c>
      <c r="M35" s="45">
        <v>27.1</v>
      </c>
      <c r="N35" s="45">
        <v>25.5</v>
      </c>
      <c r="O35" s="45">
        <v>24</v>
      </c>
      <c r="P35" s="45">
        <v>22.8</v>
      </c>
      <c r="Q35" s="45">
        <v>21.8</v>
      </c>
      <c r="R35" s="45">
        <v>20.8</v>
      </c>
      <c r="S35" s="45">
        <v>20</v>
      </c>
      <c r="T35" s="45">
        <v>19.3</v>
      </c>
      <c r="U35" s="45">
        <v>18.600000000000001</v>
      </c>
    </row>
    <row r="36" spans="1:21" x14ac:dyDescent="0.25">
      <c r="A36" s="43">
        <v>25</v>
      </c>
      <c r="B36" s="45">
        <v>271.39999999999998</v>
      </c>
      <c r="C36" s="45">
        <v>138.19999999999999</v>
      </c>
      <c r="D36" s="45">
        <v>93.9</v>
      </c>
      <c r="E36" s="45">
        <v>71.7</v>
      </c>
      <c r="F36" s="45">
        <v>58.4</v>
      </c>
      <c r="G36" s="45">
        <v>49.5</v>
      </c>
      <c r="H36" s="45">
        <v>43.2</v>
      </c>
      <c r="I36" s="45">
        <v>38.5</v>
      </c>
      <c r="J36" s="45">
        <v>34.799999999999997</v>
      </c>
      <c r="K36" s="45">
        <v>31.9</v>
      </c>
      <c r="L36" s="45">
        <v>29.5</v>
      </c>
      <c r="M36" s="45">
        <v>27.5</v>
      </c>
      <c r="N36" s="45">
        <v>25.8</v>
      </c>
      <c r="O36" s="45">
        <v>24.4</v>
      </c>
      <c r="P36" s="45">
        <v>23.2</v>
      </c>
      <c r="Q36" s="45">
        <v>22.1</v>
      </c>
      <c r="R36" s="45">
        <v>21.1</v>
      </c>
      <c r="S36" s="45">
        <v>20.3</v>
      </c>
      <c r="T36" s="45">
        <v>19.600000000000001</v>
      </c>
      <c r="U36" s="45">
        <v>18.899999999999999</v>
      </c>
    </row>
    <row r="37" spans="1:21" x14ac:dyDescent="0.25">
      <c r="A37" s="43">
        <v>26</v>
      </c>
      <c r="B37" s="45">
        <v>275.5</v>
      </c>
      <c r="C37" s="45">
        <v>140.30000000000001</v>
      </c>
      <c r="D37" s="45">
        <v>95.2</v>
      </c>
      <c r="E37" s="45">
        <v>72.7</v>
      </c>
      <c r="F37" s="45">
        <v>59.3</v>
      </c>
      <c r="G37" s="45">
        <v>50.3</v>
      </c>
      <c r="H37" s="45">
        <v>43.9</v>
      </c>
      <c r="I37" s="45">
        <v>39.1</v>
      </c>
      <c r="J37" s="45">
        <v>35.299999999999997</v>
      </c>
      <c r="K37" s="45">
        <v>32.4</v>
      </c>
      <c r="L37" s="45">
        <v>29.9</v>
      </c>
      <c r="M37" s="45">
        <v>27.9</v>
      </c>
      <c r="N37" s="45">
        <v>26.2</v>
      </c>
      <c r="O37" s="45">
        <v>24.8</v>
      </c>
      <c r="P37" s="45">
        <v>23.5</v>
      </c>
      <c r="Q37" s="45">
        <v>22.4</v>
      </c>
      <c r="R37" s="45">
        <v>21.5</v>
      </c>
      <c r="S37" s="45">
        <v>20.6</v>
      </c>
      <c r="T37" s="45">
        <v>19.899999999999999</v>
      </c>
      <c r="U37" s="45">
        <v>19.2</v>
      </c>
    </row>
    <row r="38" spans="1:21" x14ac:dyDescent="0.25">
      <c r="A38" s="43">
        <v>27</v>
      </c>
      <c r="B38" s="45">
        <v>279.60000000000002</v>
      </c>
      <c r="C38" s="45">
        <v>142.4</v>
      </c>
      <c r="D38" s="45">
        <v>96.7</v>
      </c>
      <c r="E38" s="45">
        <v>73.8</v>
      </c>
      <c r="F38" s="45">
        <v>60.1</v>
      </c>
      <c r="G38" s="45">
        <v>51</v>
      </c>
      <c r="H38" s="45">
        <v>44.5</v>
      </c>
      <c r="I38" s="45">
        <v>39.6</v>
      </c>
      <c r="J38" s="45">
        <v>35.9</v>
      </c>
      <c r="K38" s="45">
        <v>32.9</v>
      </c>
      <c r="L38" s="45">
        <v>30.4</v>
      </c>
      <c r="M38" s="45">
        <v>28.3</v>
      </c>
      <c r="N38" s="45">
        <v>26.6</v>
      </c>
      <c r="O38" s="45">
        <v>25.1</v>
      </c>
      <c r="P38" s="45">
        <v>23.9</v>
      </c>
      <c r="Q38" s="45">
        <v>22.8</v>
      </c>
      <c r="R38" s="45">
        <v>21.8</v>
      </c>
      <c r="S38" s="45">
        <v>20.9</v>
      </c>
      <c r="T38" s="45">
        <v>20.2</v>
      </c>
      <c r="U38" s="45">
        <v>19.5</v>
      </c>
    </row>
    <row r="39" spans="1:21" x14ac:dyDescent="0.25">
      <c r="A39" s="43">
        <v>28</v>
      </c>
      <c r="B39" s="45">
        <v>283.7</v>
      </c>
      <c r="C39" s="45">
        <v>144.5</v>
      </c>
      <c r="D39" s="45">
        <v>98.1</v>
      </c>
      <c r="E39" s="45">
        <v>74.900000000000006</v>
      </c>
      <c r="F39" s="45">
        <v>61</v>
      </c>
      <c r="G39" s="45">
        <v>51.8</v>
      </c>
      <c r="H39" s="45">
        <v>45.2</v>
      </c>
      <c r="I39" s="45">
        <v>40.200000000000003</v>
      </c>
      <c r="J39" s="45">
        <v>36.4</v>
      </c>
      <c r="K39" s="45">
        <v>33.299999999999997</v>
      </c>
      <c r="L39" s="45">
        <v>30.9</v>
      </c>
      <c r="M39" s="45">
        <v>28.8</v>
      </c>
      <c r="N39" s="45">
        <v>27</v>
      </c>
      <c r="O39" s="45">
        <v>25.5</v>
      </c>
      <c r="P39" s="45">
        <v>24.2</v>
      </c>
      <c r="Q39" s="45">
        <v>23.1</v>
      </c>
      <c r="R39" s="45">
        <v>22.1</v>
      </c>
      <c r="S39" s="45">
        <v>21.2</v>
      </c>
      <c r="T39" s="45">
        <v>20.5</v>
      </c>
      <c r="U39" s="45">
        <v>19.8</v>
      </c>
    </row>
    <row r="40" spans="1:21" x14ac:dyDescent="0.25">
      <c r="A40" s="43">
        <v>29</v>
      </c>
      <c r="B40" s="45">
        <v>287.89999999999998</v>
      </c>
      <c r="C40" s="45">
        <v>146.6</v>
      </c>
      <c r="D40" s="45">
        <v>99.6</v>
      </c>
      <c r="E40" s="45">
        <v>76</v>
      </c>
      <c r="F40" s="45">
        <v>61.9</v>
      </c>
      <c r="G40" s="45">
        <v>52.6</v>
      </c>
      <c r="H40" s="45">
        <v>45.9</v>
      </c>
      <c r="I40" s="45">
        <v>40.799999999999997</v>
      </c>
      <c r="J40" s="45">
        <v>37</v>
      </c>
      <c r="K40" s="45">
        <v>33.799999999999997</v>
      </c>
      <c r="L40" s="45">
        <v>31.3</v>
      </c>
      <c r="M40" s="45">
        <v>29.2</v>
      </c>
      <c r="N40" s="45">
        <v>27.4</v>
      </c>
      <c r="O40" s="45">
        <v>25.9</v>
      </c>
      <c r="P40" s="45">
        <v>24.6</v>
      </c>
      <c r="Q40" s="45">
        <v>23.5</v>
      </c>
      <c r="R40" s="45">
        <v>22.5</v>
      </c>
      <c r="S40" s="45">
        <v>21.6</v>
      </c>
      <c r="T40" s="45">
        <v>20.8</v>
      </c>
      <c r="U40" s="45">
        <v>20.100000000000001</v>
      </c>
    </row>
    <row r="41" spans="1:21" x14ac:dyDescent="0.25">
      <c r="A41" s="43">
        <v>30</v>
      </c>
      <c r="B41" s="45">
        <v>292.2</v>
      </c>
      <c r="C41" s="45">
        <v>148.80000000000001</v>
      </c>
      <c r="D41" s="45">
        <v>101</v>
      </c>
      <c r="E41" s="45">
        <v>77.2</v>
      </c>
      <c r="F41" s="45">
        <v>62.9</v>
      </c>
      <c r="G41" s="45">
        <v>53.3</v>
      </c>
      <c r="H41" s="45">
        <v>46.5</v>
      </c>
      <c r="I41" s="45">
        <v>41.5</v>
      </c>
      <c r="J41" s="45">
        <v>37.5</v>
      </c>
      <c r="K41" s="45">
        <v>34.4</v>
      </c>
      <c r="L41" s="45">
        <v>31.8</v>
      </c>
      <c r="M41" s="45">
        <v>29.7</v>
      </c>
      <c r="N41" s="45">
        <v>27.8</v>
      </c>
      <c r="O41" s="45">
        <v>26.3</v>
      </c>
      <c r="P41" s="45">
        <v>25</v>
      </c>
      <c r="Q41" s="45">
        <v>23.8</v>
      </c>
      <c r="R41" s="45">
        <v>22.8</v>
      </c>
      <c r="S41" s="45">
        <v>21.9</v>
      </c>
      <c r="T41" s="45">
        <v>21.1</v>
      </c>
      <c r="U41" s="45">
        <v>20.399999999999999</v>
      </c>
    </row>
    <row r="42" spans="1:21" x14ac:dyDescent="0.25">
      <c r="A42" s="43">
        <v>31</v>
      </c>
      <c r="B42" s="45">
        <v>296.5</v>
      </c>
      <c r="C42" s="45">
        <v>151</v>
      </c>
      <c r="D42" s="45">
        <v>102.5</v>
      </c>
      <c r="E42" s="45">
        <v>78.3</v>
      </c>
      <c r="F42" s="45">
        <v>63.8</v>
      </c>
      <c r="G42" s="45">
        <v>54.1</v>
      </c>
      <c r="H42" s="45">
        <v>47.2</v>
      </c>
      <c r="I42" s="45">
        <v>42.1</v>
      </c>
      <c r="J42" s="45">
        <v>38.1</v>
      </c>
      <c r="K42" s="45">
        <v>34.9</v>
      </c>
      <c r="L42" s="45">
        <v>32.299999999999997</v>
      </c>
      <c r="M42" s="45">
        <v>30.1</v>
      </c>
      <c r="N42" s="45">
        <v>28.3</v>
      </c>
      <c r="O42" s="45">
        <v>26.7</v>
      </c>
      <c r="P42" s="45">
        <v>25.4</v>
      </c>
      <c r="Q42" s="45">
        <v>24.2</v>
      </c>
      <c r="R42" s="45">
        <v>23.2</v>
      </c>
      <c r="S42" s="45">
        <v>22.2</v>
      </c>
      <c r="T42" s="45">
        <v>21.4</v>
      </c>
      <c r="U42" s="45">
        <v>20.7</v>
      </c>
    </row>
    <row r="43" spans="1:21" x14ac:dyDescent="0.25">
      <c r="A43" s="43">
        <v>32</v>
      </c>
      <c r="B43" s="45">
        <v>300.89999999999998</v>
      </c>
      <c r="C43" s="45">
        <v>153.30000000000001</v>
      </c>
      <c r="D43" s="45">
        <v>104.1</v>
      </c>
      <c r="E43" s="45">
        <v>79.5</v>
      </c>
      <c r="F43" s="45">
        <v>64.8</v>
      </c>
      <c r="G43" s="45">
        <v>54.9</v>
      </c>
      <c r="H43" s="45">
        <v>47.9</v>
      </c>
      <c r="I43" s="45">
        <v>42.7</v>
      </c>
      <c r="J43" s="45">
        <v>38.6</v>
      </c>
      <c r="K43" s="45">
        <v>35.4</v>
      </c>
      <c r="L43" s="45">
        <v>32.799999999999997</v>
      </c>
      <c r="M43" s="45">
        <v>30.6</v>
      </c>
      <c r="N43" s="45">
        <v>28.7</v>
      </c>
      <c r="O43" s="45">
        <v>27.1</v>
      </c>
      <c r="P43" s="45">
        <v>25.7</v>
      </c>
      <c r="Q43" s="45">
        <v>24.6</v>
      </c>
      <c r="R43" s="45">
        <v>23.5</v>
      </c>
      <c r="S43" s="45">
        <v>22.6</v>
      </c>
      <c r="T43" s="45">
        <v>21.8</v>
      </c>
      <c r="U43" s="45">
        <v>21</v>
      </c>
    </row>
    <row r="44" spans="1:21" x14ac:dyDescent="0.25">
      <c r="A44" s="43">
        <v>33</v>
      </c>
      <c r="B44" s="45">
        <v>305.39999999999998</v>
      </c>
      <c r="C44" s="45">
        <v>155.5</v>
      </c>
      <c r="D44" s="45">
        <v>105.6</v>
      </c>
      <c r="E44" s="45">
        <v>80.7</v>
      </c>
      <c r="F44" s="45">
        <v>65.7</v>
      </c>
      <c r="G44" s="45">
        <v>55.8</v>
      </c>
      <c r="H44" s="45">
        <v>48.7</v>
      </c>
      <c r="I44" s="45">
        <v>43.4</v>
      </c>
      <c r="J44" s="45">
        <v>39.200000000000003</v>
      </c>
      <c r="K44" s="45">
        <v>35.9</v>
      </c>
      <c r="L44" s="45">
        <v>33.200000000000003</v>
      </c>
      <c r="M44" s="45">
        <v>31</v>
      </c>
      <c r="N44" s="45">
        <v>29.1</v>
      </c>
      <c r="O44" s="45">
        <v>27.5</v>
      </c>
      <c r="P44" s="45">
        <v>26.1</v>
      </c>
      <c r="Q44" s="45">
        <v>24.9</v>
      </c>
      <c r="R44" s="45">
        <v>23.9</v>
      </c>
      <c r="S44" s="45">
        <v>22.9</v>
      </c>
      <c r="T44" s="45">
        <v>22.1</v>
      </c>
      <c r="U44" s="45">
        <v>21.3</v>
      </c>
    </row>
    <row r="45" spans="1:21" x14ac:dyDescent="0.25">
      <c r="A45" s="43">
        <v>34</v>
      </c>
      <c r="B45" s="45">
        <v>309.89999999999998</v>
      </c>
      <c r="C45" s="45">
        <v>157.80000000000001</v>
      </c>
      <c r="D45" s="45">
        <v>107.2</v>
      </c>
      <c r="E45" s="45">
        <v>81.900000000000006</v>
      </c>
      <c r="F45" s="45">
        <v>66.7</v>
      </c>
      <c r="G45" s="45">
        <v>56.6</v>
      </c>
      <c r="H45" s="45">
        <v>49.4</v>
      </c>
      <c r="I45" s="45">
        <v>44</v>
      </c>
      <c r="J45" s="45">
        <v>39.799999999999997</v>
      </c>
      <c r="K45" s="45">
        <v>36.5</v>
      </c>
      <c r="L45" s="45">
        <v>33.700000000000003</v>
      </c>
      <c r="M45" s="45">
        <v>31.5</v>
      </c>
      <c r="N45" s="45">
        <v>29.6</v>
      </c>
      <c r="O45" s="45">
        <v>27.9</v>
      </c>
      <c r="P45" s="45">
        <v>26.5</v>
      </c>
      <c r="Q45" s="45">
        <v>25.3</v>
      </c>
      <c r="R45" s="45">
        <v>24.2</v>
      </c>
      <c r="S45" s="45">
        <v>23.3</v>
      </c>
      <c r="T45" s="45">
        <v>22.4</v>
      </c>
      <c r="U45" s="45">
        <v>21.7</v>
      </c>
    </row>
    <row r="46" spans="1:21" x14ac:dyDescent="0.25">
      <c r="A46" s="43">
        <v>35</v>
      </c>
      <c r="B46" s="45">
        <v>314.5</v>
      </c>
      <c r="C46" s="45">
        <v>160.19999999999999</v>
      </c>
      <c r="D46" s="45">
        <v>108.8</v>
      </c>
      <c r="E46" s="45">
        <v>83.1</v>
      </c>
      <c r="F46" s="45">
        <v>67.7</v>
      </c>
      <c r="G46" s="45">
        <v>57.4</v>
      </c>
      <c r="H46" s="45">
        <v>50.1</v>
      </c>
      <c r="I46" s="45">
        <v>44.7</v>
      </c>
      <c r="J46" s="45">
        <v>40.4</v>
      </c>
      <c r="K46" s="45">
        <v>37</v>
      </c>
      <c r="L46" s="45">
        <v>34.299999999999997</v>
      </c>
      <c r="M46" s="45">
        <v>32</v>
      </c>
      <c r="N46" s="45">
        <v>30</v>
      </c>
      <c r="O46" s="45">
        <v>28.4</v>
      </c>
      <c r="P46" s="45">
        <v>26.9</v>
      </c>
      <c r="Q46" s="45">
        <v>25.7</v>
      </c>
      <c r="R46" s="45">
        <v>24.6</v>
      </c>
      <c r="S46" s="45">
        <v>23.6</v>
      </c>
      <c r="T46" s="45">
        <v>22.8</v>
      </c>
      <c r="U46" s="45">
        <v>22</v>
      </c>
    </row>
    <row r="47" spans="1:21" x14ac:dyDescent="0.25">
      <c r="A47" s="43">
        <v>36</v>
      </c>
      <c r="B47" s="45">
        <v>319.10000000000002</v>
      </c>
      <c r="C47" s="45">
        <v>162.5</v>
      </c>
      <c r="D47" s="45">
        <v>110.4</v>
      </c>
      <c r="E47" s="45">
        <v>84.3</v>
      </c>
      <c r="F47" s="45">
        <v>68.7</v>
      </c>
      <c r="G47" s="45">
        <v>58.3</v>
      </c>
      <c r="H47" s="45">
        <v>50.9</v>
      </c>
      <c r="I47" s="45">
        <v>45.3</v>
      </c>
      <c r="J47" s="45">
        <v>41</v>
      </c>
      <c r="K47" s="45">
        <v>37.6</v>
      </c>
      <c r="L47" s="45">
        <v>34.799999999999997</v>
      </c>
      <c r="M47" s="45">
        <v>32.5</v>
      </c>
      <c r="N47" s="45">
        <v>30.5</v>
      </c>
      <c r="O47" s="45">
        <v>28.8</v>
      </c>
      <c r="P47" s="45">
        <v>27.4</v>
      </c>
      <c r="Q47" s="45">
        <v>26.1</v>
      </c>
      <c r="R47" s="45">
        <v>25</v>
      </c>
      <c r="S47" s="45">
        <v>24</v>
      </c>
      <c r="T47" s="45">
        <v>23.1</v>
      </c>
      <c r="U47" s="45">
        <v>22.4</v>
      </c>
    </row>
    <row r="48" spans="1:21" x14ac:dyDescent="0.25">
      <c r="A48" s="43">
        <v>37</v>
      </c>
      <c r="B48" s="45">
        <v>323.8</v>
      </c>
      <c r="C48" s="45">
        <v>165</v>
      </c>
      <c r="D48" s="45">
        <v>112</v>
      </c>
      <c r="E48" s="45">
        <v>85.6</v>
      </c>
      <c r="F48" s="45">
        <v>69.7</v>
      </c>
      <c r="G48" s="45">
        <v>59.2</v>
      </c>
      <c r="H48" s="45">
        <v>51.6</v>
      </c>
      <c r="I48" s="45">
        <v>46</v>
      </c>
      <c r="J48" s="45">
        <v>41.6</v>
      </c>
      <c r="K48" s="45">
        <v>38.200000000000003</v>
      </c>
      <c r="L48" s="45">
        <v>35.299999999999997</v>
      </c>
      <c r="M48" s="45">
        <v>32.9</v>
      </c>
      <c r="N48" s="45">
        <v>31</v>
      </c>
      <c r="O48" s="45">
        <v>29.3</v>
      </c>
      <c r="P48" s="45">
        <v>27.8</v>
      </c>
      <c r="Q48" s="45">
        <v>26.5</v>
      </c>
      <c r="R48" s="45">
        <v>25.4</v>
      </c>
      <c r="S48" s="45">
        <v>24.4</v>
      </c>
      <c r="T48" s="45">
        <v>23.5</v>
      </c>
      <c r="U48" s="45">
        <v>22.7</v>
      </c>
    </row>
    <row r="49" spans="1:21" x14ac:dyDescent="0.25">
      <c r="A49" s="43">
        <v>38</v>
      </c>
      <c r="B49" s="45">
        <v>328.6</v>
      </c>
      <c r="C49" s="45">
        <v>167.4</v>
      </c>
      <c r="D49" s="45">
        <v>113.7</v>
      </c>
      <c r="E49" s="45">
        <v>86.9</v>
      </c>
      <c r="F49" s="45">
        <v>70.8</v>
      </c>
      <c r="G49" s="45">
        <v>60.1</v>
      </c>
      <c r="H49" s="45">
        <v>52.4</v>
      </c>
      <c r="I49" s="45">
        <v>46.7</v>
      </c>
      <c r="J49" s="45">
        <v>42.3</v>
      </c>
      <c r="K49" s="45">
        <v>38.700000000000003</v>
      </c>
      <c r="L49" s="45">
        <v>35.799999999999997</v>
      </c>
      <c r="M49" s="45">
        <v>33.5</v>
      </c>
      <c r="N49" s="45">
        <v>31.4</v>
      </c>
      <c r="O49" s="45">
        <v>29.7</v>
      </c>
      <c r="P49" s="45">
        <v>28.2</v>
      </c>
      <c r="Q49" s="45">
        <v>26.9</v>
      </c>
      <c r="R49" s="45">
        <v>25.8</v>
      </c>
      <c r="S49" s="45">
        <v>24.8</v>
      </c>
      <c r="T49" s="45">
        <v>23.9</v>
      </c>
      <c r="U49" s="45">
        <v>23.1</v>
      </c>
    </row>
    <row r="50" spans="1:21" x14ac:dyDescent="0.25">
      <c r="A50" s="43">
        <v>39</v>
      </c>
      <c r="B50" s="45">
        <v>333.5</v>
      </c>
      <c r="C50" s="45">
        <v>169.9</v>
      </c>
      <c r="D50" s="45">
        <v>115.4</v>
      </c>
      <c r="E50" s="45">
        <v>88.2</v>
      </c>
      <c r="F50" s="45">
        <v>71.8</v>
      </c>
      <c r="G50" s="45">
        <v>61</v>
      </c>
      <c r="H50" s="45">
        <v>53.2</v>
      </c>
      <c r="I50" s="45">
        <v>47.4</v>
      </c>
      <c r="J50" s="45">
        <v>42.9</v>
      </c>
      <c r="K50" s="45">
        <v>39.299999999999997</v>
      </c>
      <c r="L50" s="45">
        <v>36.4</v>
      </c>
      <c r="M50" s="45">
        <v>34</v>
      </c>
      <c r="N50" s="45">
        <v>31.9</v>
      </c>
      <c r="O50" s="45">
        <v>30.2</v>
      </c>
      <c r="P50" s="45">
        <v>28.7</v>
      </c>
      <c r="Q50" s="45">
        <v>27.3</v>
      </c>
      <c r="R50" s="45">
        <v>26.2</v>
      </c>
      <c r="S50" s="45">
        <v>25.2</v>
      </c>
      <c r="T50" s="45">
        <v>24.3</v>
      </c>
      <c r="U50" s="45">
        <v>23.5</v>
      </c>
    </row>
    <row r="51" spans="1:21" x14ac:dyDescent="0.25">
      <c r="A51" s="43">
        <v>40</v>
      </c>
      <c r="B51" s="45">
        <v>338.4</v>
      </c>
      <c r="C51" s="45">
        <v>172.4</v>
      </c>
      <c r="D51" s="45">
        <v>117.1</v>
      </c>
      <c r="E51" s="45">
        <v>89.5</v>
      </c>
      <c r="F51" s="45">
        <v>72.900000000000006</v>
      </c>
      <c r="G51" s="45">
        <v>61.9</v>
      </c>
      <c r="H51" s="45">
        <v>54</v>
      </c>
      <c r="I51" s="45">
        <v>48.1</v>
      </c>
      <c r="J51" s="45">
        <v>43.6</v>
      </c>
      <c r="K51" s="45">
        <v>39.9</v>
      </c>
      <c r="L51" s="45">
        <v>37</v>
      </c>
      <c r="M51" s="45">
        <v>34.5</v>
      </c>
      <c r="N51" s="45">
        <v>32.4</v>
      </c>
      <c r="O51" s="45">
        <v>30.6</v>
      </c>
      <c r="P51" s="45">
        <v>29.1</v>
      </c>
      <c r="Q51" s="45">
        <v>27.8</v>
      </c>
      <c r="R51" s="45">
        <v>26.6</v>
      </c>
      <c r="S51" s="45">
        <v>25.6</v>
      </c>
      <c r="T51" s="45">
        <v>24.7</v>
      </c>
      <c r="U51" s="45"/>
    </row>
    <row r="52" spans="1:21" x14ac:dyDescent="0.25">
      <c r="A52" s="43">
        <v>41</v>
      </c>
      <c r="B52" s="45">
        <v>343.5</v>
      </c>
      <c r="C52" s="45">
        <v>175</v>
      </c>
      <c r="D52" s="45">
        <v>118.9</v>
      </c>
      <c r="E52" s="45">
        <v>90.8</v>
      </c>
      <c r="F52" s="45">
        <v>74</v>
      </c>
      <c r="G52" s="45">
        <v>62.8</v>
      </c>
      <c r="H52" s="45">
        <v>54.9</v>
      </c>
      <c r="I52" s="45">
        <v>48.9</v>
      </c>
      <c r="J52" s="45">
        <v>44.2</v>
      </c>
      <c r="K52" s="45">
        <v>40.5</v>
      </c>
      <c r="L52" s="45">
        <v>37.5</v>
      </c>
      <c r="M52" s="45">
        <v>35</v>
      </c>
      <c r="N52" s="45">
        <v>32.9</v>
      </c>
      <c r="O52" s="45">
        <v>31.1</v>
      </c>
      <c r="P52" s="45">
        <v>29.6</v>
      </c>
      <c r="Q52" s="45">
        <v>28.2</v>
      </c>
      <c r="R52" s="45">
        <v>27.1</v>
      </c>
      <c r="S52" s="45">
        <v>26</v>
      </c>
      <c r="T52" s="45"/>
      <c r="U52" s="45"/>
    </row>
    <row r="53" spans="1:21" x14ac:dyDescent="0.25">
      <c r="A53" s="43">
        <v>42</v>
      </c>
      <c r="B53" s="45">
        <v>348.6</v>
      </c>
      <c r="C53" s="45">
        <v>177.6</v>
      </c>
      <c r="D53" s="45">
        <v>120.6</v>
      </c>
      <c r="E53" s="45">
        <v>92.2</v>
      </c>
      <c r="F53" s="45">
        <v>75.099999999999994</v>
      </c>
      <c r="G53" s="45">
        <v>63.8</v>
      </c>
      <c r="H53" s="45">
        <v>55.7</v>
      </c>
      <c r="I53" s="45">
        <v>49.6</v>
      </c>
      <c r="J53" s="45">
        <v>44.9</v>
      </c>
      <c r="K53" s="45">
        <v>41.2</v>
      </c>
      <c r="L53" s="45">
        <v>38.1</v>
      </c>
      <c r="M53" s="45">
        <v>35.6</v>
      </c>
      <c r="N53" s="45">
        <v>33.5</v>
      </c>
      <c r="O53" s="45">
        <v>31.6</v>
      </c>
      <c r="P53" s="45">
        <v>30.1</v>
      </c>
      <c r="Q53" s="45">
        <v>28.7</v>
      </c>
      <c r="R53" s="45">
        <v>27.5</v>
      </c>
      <c r="S53" s="45"/>
      <c r="T53" s="45"/>
      <c r="U53" s="45"/>
    </row>
    <row r="54" spans="1:21" x14ac:dyDescent="0.25">
      <c r="A54" s="43">
        <v>43</v>
      </c>
      <c r="B54" s="45">
        <v>353.8</v>
      </c>
      <c r="C54" s="45">
        <v>180.3</v>
      </c>
      <c r="D54" s="45">
        <v>122.5</v>
      </c>
      <c r="E54" s="45">
        <v>93.6</v>
      </c>
      <c r="F54" s="45">
        <v>76.3</v>
      </c>
      <c r="G54" s="45">
        <v>64.8</v>
      </c>
      <c r="H54" s="45">
        <v>56.5</v>
      </c>
      <c r="I54" s="45">
        <v>50.4</v>
      </c>
      <c r="J54" s="45">
        <v>45.6</v>
      </c>
      <c r="K54" s="45">
        <v>41.8</v>
      </c>
      <c r="L54" s="45">
        <v>38.700000000000003</v>
      </c>
      <c r="M54" s="45">
        <v>36.200000000000003</v>
      </c>
      <c r="N54" s="45">
        <v>34</v>
      </c>
      <c r="O54" s="45">
        <v>32.1</v>
      </c>
      <c r="P54" s="45">
        <v>30.6</v>
      </c>
      <c r="Q54" s="45">
        <v>29.2</v>
      </c>
      <c r="R54" s="45"/>
      <c r="S54" s="45"/>
      <c r="T54" s="45"/>
      <c r="U54" s="45"/>
    </row>
    <row r="55" spans="1:21" x14ac:dyDescent="0.25">
      <c r="A55" s="43">
        <v>44</v>
      </c>
      <c r="B55" s="45">
        <v>359.1</v>
      </c>
      <c r="C55" s="45">
        <v>183</v>
      </c>
      <c r="D55" s="45">
        <v>124.3</v>
      </c>
      <c r="E55" s="45">
        <v>95</v>
      </c>
      <c r="F55" s="45">
        <v>77.400000000000006</v>
      </c>
      <c r="G55" s="45">
        <v>65.7</v>
      </c>
      <c r="H55" s="45">
        <v>57.4</v>
      </c>
      <c r="I55" s="45">
        <v>51.2</v>
      </c>
      <c r="J55" s="45">
        <v>46.3</v>
      </c>
      <c r="K55" s="45">
        <v>42.5</v>
      </c>
      <c r="L55" s="45">
        <v>39.299999999999997</v>
      </c>
      <c r="M55" s="45">
        <v>36.700000000000003</v>
      </c>
      <c r="N55" s="45">
        <v>34.5</v>
      </c>
      <c r="O55" s="45">
        <v>32.700000000000003</v>
      </c>
      <c r="P55" s="45">
        <v>31.1</v>
      </c>
      <c r="Q55" s="45"/>
      <c r="R55" s="45"/>
      <c r="S55" s="45"/>
      <c r="T55" s="45"/>
      <c r="U55" s="45"/>
    </row>
    <row r="56" spans="1:21" x14ac:dyDescent="0.25">
      <c r="A56" s="43">
        <v>45</v>
      </c>
      <c r="B56" s="45">
        <v>364.5</v>
      </c>
      <c r="C56" s="45">
        <v>185.7</v>
      </c>
      <c r="D56" s="45">
        <v>126.2</v>
      </c>
      <c r="E56" s="45">
        <v>96.4</v>
      </c>
      <c r="F56" s="45">
        <v>78.599999999999994</v>
      </c>
      <c r="G56" s="45">
        <v>66.8</v>
      </c>
      <c r="H56" s="45">
        <v>58.3</v>
      </c>
      <c r="I56" s="45">
        <v>52</v>
      </c>
      <c r="J56" s="45">
        <v>47.1</v>
      </c>
      <c r="K56" s="45">
        <v>43.2</v>
      </c>
      <c r="L56" s="45">
        <v>40</v>
      </c>
      <c r="M56" s="45">
        <v>37.299999999999997</v>
      </c>
      <c r="N56" s="45">
        <v>35.1</v>
      </c>
      <c r="O56" s="45">
        <v>33.200000000000003</v>
      </c>
      <c r="P56" s="45"/>
      <c r="Q56" s="45"/>
      <c r="R56" s="45"/>
      <c r="S56" s="45"/>
      <c r="T56" s="45"/>
      <c r="U56" s="45"/>
    </row>
    <row r="57" spans="1:21" x14ac:dyDescent="0.25">
      <c r="A57" s="43">
        <v>46</v>
      </c>
      <c r="B57" s="45">
        <v>370</v>
      </c>
      <c r="C57" s="45">
        <v>188.6</v>
      </c>
      <c r="D57" s="45">
        <v>128.1</v>
      </c>
      <c r="E57" s="45">
        <v>97.9</v>
      </c>
      <c r="F57" s="45">
        <v>79.8</v>
      </c>
      <c r="G57" s="45">
        <v>67.8</v>
      </c>
      <c r="H57" s="45">
        <v>59.2</v>
      </c>
      <c r="I57" s="45">
        <v>52.8</v>
      </c>
      <c r="J57" s="45">
        <v>47.8</v>
      </c>
      <c r="K57" s="45">
        <v>43.9</v>
      </c>
      <c r="L57" s="45">
        <v>40.6</v>
      </c>
      <c r="M57" s="45">
        <v>38</v>
      </c>
      <c r="N57" s="45">
        <v>35.700000000000003</v>
      </c>
      <c r="O57" s="45"/>
      <c r="P57" s="45"/>
      <c r="Q57" s="45"/>
      <c r="R57" s="45"/>
      <c r="S57" s="45"/>
      <c r="T57" s="45"/>
      <c r="U57" s="45"/>
    </row>
    <row r="58" spans="1:21" x14ac:dyDescent="0.25">
      <c r="A58" s="43">
        <v>47</v>
      </c>
      <c r="B58" s="45">
        <v>375.6</v>
      </c>
      <c r="C58" s="45">
        <v>191.4</v>
      </c>
      <c r="D58" s="45">
        <v>130.1</v>
      </c>
      <c r="E58" s="45">
        <v>99.4</v>
      </c>
      <c r="F58" s="45">
        <v>81.099999999999994</v>
      </c>
      <c r="G58" s="45">
        <v>68.900000000000006</v>
      </c>
      <c r="H58" s="45">
        <v>60.2</v>
      </c>
      <c r="I58" s="45">
        <v>53.6</v>
      </c>
      <c r="J58" s="45">
        <v>48.6</v>
      </c>
      <c r="K58" s="45">
        <v>44.6</v>
      </c>
      <c r="L58" s="45">
        <v>41.3</v>
      </c>
      <c r="M58" s="45">
        <v>38.6</v>
      </c>
      <c r="N58" s="45"/>
      <c r="O58" s="45"/>
      <c r="P58" s="45"/>
      <c r="Q58" s="45"/>
      <c r="R58" s="45"/>
      <c r="S58" s="45"/>
      <c r="T58" s="45"/>
      <c r="U58" s="45"/>
    </row>
    <row r="59" spans="1:21" x14ac:dyDescent="0.25">
      <c r="A59" s="43">
        <v>48</v>
      </c>
      <c r="B59" s="45">
        <v>381.3</v>
      </c>
      <c r="C59" s="45">
        <v>194.3</v>
      </c>
      <c r="D59" s="45">
        <v>132.1</v>
      </c>
      <c r="E59" s="45">
        <v>101</v>
      </c>
      <c r="F59" s="45">
        <v>82.3</v>
      </c>
      <c r="G59" s="45">
        <v>70</v>
      </c>
      <c r="H59" s="45">
        <v>61.1</v>
      </c>
      <c r="I59" s="45">
        <v>54.5</v>
      </c>
      <c r="J59" s="45">
        <v>49.4</v>
      </c>
      <c r="K59" s="45">
        <v>45.3</v>
      </c>
      <c r="L59" s="45">
        <v>42</v>
      </c>
      <c r="M59" s="45"/>
      <c r="N59" s="45"/>
      <c r="O59" s="45"/>
      <c r="P59" s="45"/>
      <c r="Q59" s="45"/>
      <c r="R59" s="45"/>
      <c r="S59" s="45"/>
      <c r="T59" s="45"/>
      <c r="U59" s="45"/>
    </row>
    <row r="60" spans="1:21" x14ac:dyDescent="0.25">
      <c r="A60" s="43">
        <v>49</v>
      </c>
      <c r="B60" s="45">
        <v>387.1</v>
      </c>
      <c r="C60" s="45">
        <v>197.3</v>
      </c>
      <c r="D60" s="45">
        <v>134.1</v>
      </c>
      <c r="E60" s="45">
        <v>102.6</v>
      </c>
      <c r="F60" s="45">
        <v>83.7</v>
      </c>
      <c r="G60" s="45">
        <v>71.099999999999994</v>
      </c>
      <c r="H60" s="45">
        <v>62.1</v>
      </c>
      <c r="I60" s="45">
        <v>55.4</v>
      </c>
      <c r="J60" s="45">
        <v>50.3</v>
      </c>
      <c r="K60" s="45">
        <v>46.1</v>
      </c>
      <c r="L60" s="45"/>
      <c r="M60" s="45"/>
      <c r="N60" s="45"/>
      <c r="O60" s="45"/>
      <c r="P60" s="45"/>
      <c r="Q60" s="45"/>
      <c r="R60" s="45"/>
      <c r="S60" s="45"/>
      <c r="T60" s="45"/>
      <c r="U60" s="45"/>
    </row>
    <row r="61" spans="1:21" x14ac:dyDescent="0.25">
      <c r="A61" s="43">
        <v>50</v>
      </c>
      <c r="B61" s="45">
        <v>393.1</v>
      </c>
      <c r="C61" s="45">
        <v>200.4</v>
      </c>
      <c r="D61" s="45">
        <v>136.30000000000001</v>
      </c>
      <c r="E61" s="45">
        <v>104.2</v>
      </c>
      <c r="F61" s="45">
        <v>85.1</v>
      </c>
      <c r="G61" s="45">
        <v>72.3</v>
      </c>
      <c r="H61" s="45">
        <v>63.2</v>
      </c>
      <c r="I61" s="45">
        <v>56.4</v>
      </c>
      <c r="J61" s="45">
        <v>51.1</v>
      </c>
      <c r="K61" s="45"/>
      <c r="L61" s="45"/>
      <c r="M61" s="45"/>
      <c r="N61" s="45"/>
      <c r="O61" s="45"/>
      <c r="P61" s="45"/>
      <c r="Q61" s="45"/>
      <c r="R61" s="45"/>
      <c r="S61" s="45"/>
      <c r="T61" s="45"/>
      <c r="U61" s="45"/>
    </row>
    <row r="62" spans="1:21" x14ac:dyDescent="0.25">
      <c r="A62" s="43">
        <v>51</v>
      </c>
      <c r="B62" s="45">
        <v>399.3</v>
      </c>
      <c r="C62" s="45">
        <v>203.6</v>
      </c>
      <c r="D62" s="45">
        <v>138.5</v>
      </c>
      <c r="E62" s="45">
        <v>106</v>
      </c>
      <c r="F62" s="45">
        <v>86.5</v>
      </c>
      <c r="G62" s="45">
        <v>73.5</v>
      </c>
      <c r="H62" s="45">
        <v>64.3</v>
      </c>
      <c r="I62" s="45">
        <v>57.4</v>
      </c>
      <c r="J62" s="45"/>
      <c r="K62" s="45"/>
      <c r="L62" s="45"/>
      <c r="M62" s="45"/>
      <c r="N62" s="45"/>
      <c r="O62" s="45"/>
      <c r="P62" s="45"/>
      <c r="Q62" s="45"/>
      <c r="R62" s="45"/>
      <c r="S62" s="45"/>
      <c r="T62" s="45"/>
      <c r="U62" s="45"/>
    </row>
    <row r="63" spans="1:21" x14ac:dyDescent="0.25">
      <c r="A63" s="43">
        <v>52</v>
      </c>
      <c r="B63" s="45">
        <v>405.6</v>
      </c>
      <c r="C63" s="45">
        <v>206.9</v>
      </c>
      <c r="D63" s="45">
        <v>140.69999999999999</v>
      </c>
      <c r="E63" s="45">
        <v>107.7</v>
      </c>
      <c r="F63" s="45">
        <v>87.9</v>
      </c>
      <c r="G63" s="45">
        <v>74.8</v>
      </c>
      <c r="H63" s="45">
        <v>65.400000000000006</v>
      </c>
      <c r="I63" s="45"/>
      <c r="J63" s="45"/>
      <c r="K63" s="45"/>
      <c r="L63" s="45"/>
      <c r="M63" s="45"/>
      <c r="N63" s="45"/>
      <c r="O63" s="45"/>
      <c r="P63" s="45"/>
      <c r="Q63" s="45"/>
      <c r="R63" s="45"/>
      <c r="S63" s="45"/>
      <c r="T63" s="45"/>
      <c r="U63" s="45"/>
    </row>
    <row r="64" spans="1:21" x14ac:dyDescent="0.25">
      <c r="A64" s="43">
        <v>53</v>
      </c>
      <c r="B64" s="45">
        <v>412</v>
      </c>
      <c r="C64" s="45">
        <v>210.2</v>
      </c>
      <c r="D64" s="45">
        <v>143.1</v>
      </c>
      <c r="E64" s="45">
        <v>109.5</v>
      </c>
      <c r="F64" s="45">
        <v>89.4</v>
      </c>
      <c r="G64" s="45">
        <v>76.099999999999994</v>
      </c>
      <c r="H64" s="45"/>
      <c r="I64" s="45"/>
      <c r="J64" s="45"/>
      <c r="K64" s="45"/>
      <c r="L64" s="45"/>
      <c r="M64" s="45"/>
      <c r="N64" s="45"/>
      <c r="O64" s="45"/>
      <c r="P64" s="45"/>
      <c r="Q64" s="45"/>
      <c r="R64" s="45"/>
      <c r="S64" s="45"/>
      <c r="T64" s="45"/>
      <c r="U64" s="45"/>
    </row>
    <row r="65" spans="1:21" x14ac:dyDescent="0.25">
      <c r="A65" s="43">
        <v>54</v>
      </c>
      <c r="B65" s="45">
        <v>418.6</v>
      </c>
      <c r="C65" s="45">
        <v>213.7</v>
      </c>
      <c r="D65" s="45">
        <v>145.4</v>
      </c>
      <c r="E65" s="45">
        <v>111.4</v>
      </c>
      <c r="F65" s="45">
        <v>91</v>
      </c>
      <c r="G65" s="45"/>
      <c r="H65" s="45"/>
      <c r="I65" s="45"/>
      <c r="J65" s="45"/>
      <c r="K65" s="45"/>
      <c r="L65" s="45"/>
      <c r="M65" s="45"/>
      <c r="N65" s="45"/>
      <c r="O65" s="45"/>
      <c r="P65" s="45"/>
      <c r="Q65" s="45"/>
      <c r="R65" s="45"/>
      <c r="S65" s="45"/>
      <c r="T65" s="45"/>
      <c r="U65" s="45"/>
    </row>
    <row r="66" spans="1:21" x14ac:dyDescent="0.25">
      <c r="A66" s="43">
        <v>55</v>
      </c>
      <c r="B66" s="45">
        <v>425.4</v>
      </c>
      <c r="C66" s="45">
        <v>217.2</v>
      </c>
      <c r="D66" s="45">
        <v>147.9</v>
      </c>
      <c r="E66" s="45">
        <v>113.3</v>
      </c>
      <c r="F66" s="45"/>
      <c r="G66" s="45"/>
      <c r="H66" s="45"/>
      <c r="I66" s="45"/>
      <c r="J66" s="45"/>
      <c r="K66" s="45"/>
      <c r="L66" s="45"/>
      <c r="M66" s="45"/>
      <c r="N66" s="45"/>
      <c r="O66" s="45"/>
      <c r="P66" s="45"/>
      <c r="Q66" s="45"/>
      <c r="R66" s="45"/>
      <c r="S66" s="45"/>
      <c r="T66" s="45"/>
      <c r="U66" s="45"/>
    </row>
    <row r="67" spans="1:21" x14ac:dyDescent="0.25">
      <c r="A67" s="43">
        <v>56</v>
      </c>
      <c r="B67" s="45">
        <v>432.4</v>
      </c>
      <c r="C67" s="45">
        <v>220.9</v>
      </c>
      <c r="D67" s="45">
        <v>150.4</v>
      </c>
      <c r="E67" s="45"/>
      <c r="F67" s="45"/>
      <c r="G67" s="45"/>
      <c r="H67" s="45"/>
      <c r="I67" s="45"/>
      <c r="J67" s="45"/>
      <c r="K67" s="45"/>
      <c r="L67" s="45"/>
      <c r="M67" s="45"/>
      <c r="N67" s="45"/>
      <c r="O67" s="45"/>
      <c r="P67" s="45"/>
      <c r="Q67" s="45"/>
      <c r="R67" s="45"/>
      <c r="S67" s="45"/>
      <c r="T67" s="45"/>
      <c r="U67" s="45"/>
    </row>
    <row r="68" spans="1:21" x14ac:dyDescent="0.25">
      <c r="A68" s="43">
        <v>57</v>
      </c>
      <c r="B68" s="45">
        <v>439.8</v>
      </c>
      <c r="C68" s="45">
        <v>224.7</v>
      </c>
      <c r="D68" s="45"/>
      <c r="E68" s="45"/>
      <c r="F68" s="45"/>
      <c r="G68" s="45"/>
      <c r="H68" s="45"/>
      <c r="I68" s="45"/>
      <c r="J68" s="45"/>
      <c r="K68" s="45"/>
      <c r="L68" s="45"/>
      <c r="M68" s="45"/>
      <c r="N68" s="45"/>
      <c r="O68" s="45"/>
      <c r="P68" s="45"/>
      <c r="Q68" s="45"/>
      <c r="R68" s="45"/>
      <c r="S68" s="45"/>
      <c r="T68" s="45"/>
      <c r="U68" s="45"/>
    </row>
    <row r="69" spans="1:21" x14ac:dyDescent="0.25">
      <c r="A69" s="43">
        <v>58</v>
      </c>
      <c r="B69" s="45">
        <v>447.5</v>
      </c>
      <c r="C69" s="45"/>
      <c r="D69" s="45"/>
      <c r="E69" s="45"/>
      <c r="F69" s="45"/>
      <c r="G69" s="45"/>
      <c r="H69" s="45"/>
      <c r="I69" s="45"/>
      <c r="J69" s="45"/>
      <c r="K69" s="45"/>
      <c r="L69" s="45"/>
      <c r="M69" s="45"/>
      <c r="N69" s="45"/>
      <c r="O69" s="45"/>
      <c r="P69" s="45"/>
      <c r="Q69" s="45"/>
      <c r="R69" s="45"/>
      <c r="S69" s="45"/>
      <c r="T69" s="45"/>
      <c r="U69" s="45"/>
    </row>
  </sheetData>
  <sheetProtection algorithmName="SHA-512" hashValue="DUipb6MbP3KpfJZH4XEkg7xWzF5IulIIPtZGDURAjexXIc0xYvhV5VeT0bBXLnyJ8nIW1tSsnyed9y/vcPK1CA==" saltValue="2oQGLVGvdzWiBmP5asyl0A==" spinCount="100000" sheet="1" objects="1" scenarios="1"/>
  <conditionalFormatting sqref="A6:A21">
    <cfRule type="expression" dxfId="469" priority="1" stopIfTrue="1">
      <formula>MOD(ROW(),2)=0</formula>
    </cfRule>
    <cfRule type="expression" dxfId="468" priority="2" stopIfTrue="1">
      <formula>MOD(ROW(),2)&lt;&gt;0</formula>
    </cfRule>
  </conditionalFormatting>
  <conditionalFormatting sqref="B6:M21">
    <cfRule type="expression" dxfId="467" priority="3" stopIfTrue="1">
      <formula>MOD(ROW(),2)=0</formula>
    </cfRule>
    <cfRule type="expression" dxfId="466" priority="4" stopIfTrue="1">
      <formula>MOD(ROW(),2)&lt;&gt;0</formula>
    </cfRule>
  </conditionalFormatting>
  <conditionalFormatting sqref="A26:A69">
    <cfRule type="expression" dxfId="465" priority="5" stopIfTrue="1">
      <formula>MOD(ROW(),2)=0</formula>
    </cfRule>
    <cfRule type="expression" dxfId="464" priority="6" stopIfTrue="1">
      <formula>MOD(ROW(),2)&lt;&gt;0</formula>
    </cfRule>
  </conditionalFormatting>
  <conditionalFormatting sqref="B26:U69">
    <cfRule type="expression" dxfId="463" priority="7" stopIfTrue="1">
      <formula>MOD(ROW(),2)=0</formula>
    </cfRule>
    <cfRule type="expression" dxfId="462" priority="8" stopIfTrue="1">
      <formula>MOD(ROW(),2)&lt;&gt;0</formula>
    </cfRule>
  </conditionalFormatting>
  <pageMargins left="0.7" right="0.7" top="0.75" bottom="0.75" header="0.3" footer="0.3"/>
  <tableParts count="1">
    <tablePart r:id="rId1"/>
  </tablePart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3BAF0-5FC4-4DAC-B584-EF10CCB754B0}">
  <sheetPr codeName="Sheet77"/>
  <dimension ref="A1:U69"/>
  <sheetViews>
    <sheetView showGridLines="0" workbookViewId="0">
      <selection activeCell="A6" sqref="A6"/>
    </sheetView>
  </sheetViews>
  <sheetFormatPr defaultRowHeight="12.5" x14ac:dyDescent="0.25"/>
  <cols>
    <col min="1" max="1" width="31.54296875" customWidth="1"/>
    <col min="2" max="21"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Added pension - x-705</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t="s">
        <v>227</v>
      </c>
      <c r="C8" s="46"/>
      <c r="D8" s="46"/>
      <c r="E8" s="46"/>
      <c r="F8" s="46"/>
      <c r="G8" s="46"/>
      <c r="H8" s="46"/>
      <c r="I8" s="46"/>
      <c r="J8" s="46"/>
      <c r="K8" s="46"/>
      <c r="L8" s="46"/>
      <c r="M8" s="46"/>
    </row>
    <row r="9" spans="1:13" x14ac:dyDescent="0.25">
      <c r="A9" s="40" t="s">
        <v>142</v>
      </c>
      <c r="B9" s="46" t="s">
        <v>394</v>
      </c>
      <c r="C9" s="46"/>
      <c r="D9" s="46"/>
      <c r="E9" s="46"/>
      <c r="F9" s="46"/>
      <c r="G9" s="46"/>
      <c r="H9" s="46"/>
      <c r="I9" s="46"/>
      <c r="J9" s="46"/>
      <c r="K9" s="46"/>
      <c r="L9" s="46"/>
      <c r="M9" s="46"/>
    </row>
    <row r="10" spans="1:13" x14ac:dyDescent="0.25">
      <c r="A10" s="40" t="s">
        <v>6</v>
      </c>
      <c r="B10" s="46" t="s">
        <v>403</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400</v>
      </c>
      <c r="C12" s="46"/>
      <c r="D12" s="46"/>
      <c r="E12" s="46"/>
      <c r="F12" s="46"/>
      <c r="G12" s="46"/>
      <c r="H12" s="46"/>
      <c r="I12" s="46"/>
      <c r="J12" s="46"/>
      <c r="K12" s="46"/>
      <c r="L12" s="46"/>
      <c r="M12" s="46"/>
    </row>
    <row r="13" spans="1:13" x14ac:dyDescent="0.25">
      <c r="A13" s="40" t="s">
        <v>538</v>
      </c>
      <c r="B13" s="46">
        <v>1</v>
      </c>
      <c r="C13" s="46"/>
      <c r="D13" s="46"/>
      <c r="E13" s="46"/>
      <c r="F13" s="46"/>
      <c r="G13" s="46"/>
      <c r="H13" s="46"/>
      <c r="I13" s="46"/>
      <c r="J13" s="46"/>
      <c r="K13" s="46"/>
      <c r="L13" s="46"/>
      <c r="M13" s="46"/>
    </row>
    <row r="14" spans="1:13" x14ac:dyDescent="0.25">
      <c r="A14" s="40" t="s">
        <v>146</v>
      </c>
      <c r="B14" s="46">
        <v>705</v>
      </c>
      <c r="C14" s="46"/>
      <c r="D14" s="46"/>
      <c r="E14" s="46"/>
      <c r="F14" s="46"/>
      <c r="G14" s="46"/>
      <c r="H14" s="46"/>
      <c r="I14" s="46"/>
      <c r="J14" s="46"/>
      <c r="K14" s="46"/>
      <c r="L14" s="46"/>
      <c r="M14" s="46"/>
    </row>
    <row r="15" spans="1:13" x14ac:dyDescent="0.25">
      <c r="A15" s="40" t="s">
        <v>539</v>
      </c>
      <c r="B15" s="46" t="s">
        <v>404</v>
      </c>
      <c r="C15" s="46"/>
      <c r="D15" s="46"/>
      <c r="E15" s="46"/>
      <c r="F15" s="46"/>
      <c r="G15" s="46"/>
      <c r="H15" s="46"/>
      <c r="I15" s="46"/>
      <c r="J15" s="46"/>
      <c r="K15" s="46"/>
      <c r="L15" s="46"/>
      <c r="M15" s="46"/>
    </row>
    <row r="16" spans="1:13" x14ac:dyDescent="0.25">
      <c r="A16" s="40" t="s">
        <v>148</v>
      </c>
      <c r="B16" s="46" t="s">
        <v>405</v>
      </c>
      <c r="C16" s="46"/>
      <c r="D16" s="46"/>
      <c r="E16" s="46"/>
      <c r="F16" s="46"/>
      <c r="G16" s="46"/>
      <c r="H16" s="46"/>
      <c r="I16" s="46"/>
      <c r="J16" s="46"/>
      <c r="K16" s="46"/>
      <c r="L16" s="46"/>
      <c r="M16" s="46"/>
    </row>
    <row r="17" spans="1:21" x14ac:dyDescent="0.25">
      <c r="A17" s="41" t="s">
        <v>540</v>
      </c>
      <c r="B17" s="46"/>
      <c r="C17" s="46"/>
      <c r="D17" s="46"/>
      <c r="E17" s="46"/>
      <c r="F17" s="46"/>
      <c r="G17" s="46"/>
      <c r="H17" s="46"/>
      <c r="I17" s="46"/>
      <c r="J17" s="46"/>
      <c r="K17" s="46"/>
      <c r="L17" s="46"/>
      <c r="M17" s="46"/>
    </row>
    <row r="18" spans="1:21" x14ac:dyDescent="0.25">
      <c r="A18" s="40" t="s">
        <v>150</v>
      </c>
      <c r="B18" s="48">
        <v>45202</v>
      </c>
      <c r="C18" s="48"/>
      <c r="D18" s="48"/>
      <c r="E18" s="48"/>
      <c r="F18" s="48"/>
      <c r="G18" s="48"/>
      <c r="H18" s="48"/>
      <c r="I18" s="48"/>
      <c r="J18" s="48"/>
      <c r="K18" s="48"/>
      <c r="L18" s="48"/>
      <c r="M18" s="48"/>
    </row>
    <row r="19" spans="1:21" x14ac:dyDescent="0.25">
      <c r="A19" s="40" t="s">
        <v>151</v>
      </c>
      <c r="B19" s="48">
        <v>45383</v>
      </c>
      <c r="C19" s="48"/>
      <c r="D19" s="48"/>
      <c r="E19" s="48"/>
      <c r="F19" s="48"/>
      <c r="G19" s="48"/>
      <c r="H19" s="48"/>
      <c r="I19" s="48"/>
      <c r="J19" s="48"/>
      <c r="K19" s="48"/>
      <c r="L19" s="48"/>
      <c r="M19" s="48"/>
    </row>
    <row r="20" spans="1:21" x14ac:dyDescent="0.25">
      <c r="A20" s="40" t="s">
        <v>152</v>
      </c>
      <c r="B20" s="46" t="s">
        <v>160</v>
      </c>
      <c r="C20" s="46"/>
      <c r="D20" s="46"/>
      <c r="E20" s="46"/>
      <c r="F20" s="46"/>
      <c r="G20" s="46"/>
      <c r="H20" s="46"/>
      <c r="I20" s="46"/>
      <c r="J20" s="46"/>
      <c r="K20" s="46"/>
      <c r="L20" s="46"/>
      <c r="M20" s="46"/>
    </row>
    <row r="21" spans="1:21" x14ac:dyDescent="0.25">
      <c r="A21" s="40" t="s">
        <v>541</v>
      </c>
      <c r="B21" s="46" t="s">
        <v>76</v>
      </c>
      <c r="C21" s="46"/>
      <c r="D21" s="46"/>
      <c r="E21" s="46"/>
      <c r="F21" s="46"/>
      <c r="G21" s="46"/>
      <c r="H21" s="46"/>
      <c r="I21" s="46"/>
      <c r="J21" s="46"/>
      <c r="K21" s="46"/>
      <c r="L21" s="46"/>
      <c r="M21" s="46"/>
    </row>
    <row r="23" spans="1:21" x14ac:dyDescent="0.25">
      <c r="A23" s="23" t="str">
        <f>HYPERLINK("#'Factor List'!A1", "Back to Factor List")</f>
        <v>Back to Factor List</v>
      </c>
      <c r="B23" s="23" t="str">
        <f>HYPERLINK("#'Assumptions'!A1", "Assumptions")</f>
        <v>Assumptions</v>
      </c>
    </row>
    <row r="26" spans="1:21" s="55" customFormat="1" ht="13" x14ac:dyDescent="0.25">
      <c r="A26" s="54" t="s">
        <v>263</v>
      </c>
      <c r="B26" s="54" t="s">
        <v>593</v>
      </c>
      <c r="C26" s="54" t="s">
        <v>594</v>
      </c>
      <c r="D26" s="54" t="s">
        <v>595</v>
      </c>
      <c r="E26" s="54" t="s">
        <v>596</v>
      </c>
      <c r="F26" s="54" t="s">
        <v>597</v>
      </c>
      <c r="G26" s="54" t="s">
        <v>598</v>
      </c>
      <c r="H26" s="54" t="s">
        <v>599</v>
      </c>
      <c r="I26" s="54" t="s">
        <v>600</v>
      </c>
      <c r="J26" s="54" t="s">
        <v>601</v>
      </c>
      <c r="K26" s="54" t="s">
        <v>602</v>
      </c>
      <c r="L26" s="54" t="s">
        <v>603</v>
      </c>
      <c r="M26" s="54" t="s">
        <v>604</v>
      </c>
      <c r="N26" s="54" t="s">
        <v>605</v>
      </c>
      <c r="O26" s="54" t="s">
        <v>606</v>
      </c>
      <c r="P26" s="54" t="s">
        <v>607</v>
      </c>
      <c r="Q26" s="54" t="s">
        <v>608</v>
      </c>
      <c r="R26" s="54" t="s">
        <v>609</v>
      </c>
      <c r="S26" s="54" t="s">
        <v>610</v>
      </c>
      <c r="T26" s="54" t="s">
        <v>611</v>
      </c>
      <c r="U26" s="54" t="s">
        <v>612</v>
      </c>
    </row>
    <row r="27" spans="1:21" x14ac:dyDescent="0.25">
      <c r="A27" s="43">
        <v>16</v>
      </c>
      <c r="B27" s="45">
        <v>250.5</v>
      </c>
      <c r="C27" s="45">
        <v>127.6</v>
      </c>
      <c r="D27" s="45">
        <v>86.6</v>
      </c>
      <c r="E27" s="45">
        <v>66.099999999999994</v>
      </c>
      <c r="F27" s="45">
        <v>53.9</v>
      </c>
      <c r="G27" s="45">
        <v>45.7</v>
      </c>
      <c r="H27" s="45">
        <v>39.9</v>
      </c>
      <c r="I27" s="45">
        <v>35.5</v>
      </c>
      <c r="J27" s="45">
        <v>32.1</v>
      </c>
      <c r="K27" s="45">
        <v>29.4</v>
      </c>
      <c r="L27" s="45">
        <v>27.2</v>
      </c>
      <c r="M27" s="45">
        <v>25.4</v>
      </c>
      <c r="N27" s="45">
        <v>23.8</v>
      </c>
      <c r="O27" s="45">
        <v>22.5</v>
      </c>
      <c r="P27" s="45">
        <v>21.4</v>
      </c>
      <c r="Q27" s="45">
        <v>20.399999999999999</v>
      </c>
      <c r="R27" s="45">
        <v>19.5</v>
      </c>
      <c r="S27" s="45">
        <v>18.7</v>
      </c>
      <c r="T27" s="45">
        <v>18</v>
      </c>
      <c r="U27" s="45">
        <v>17.399999999999999</v>
      </c>
    </row>
    <row r="28" spans="1:21" x14ac:dyDescent="0.25">
      <c r="A28" s="43">
        <v>17</v>
      </c>
      <c r="B28" s="45">
        <v>254.6</v>
      </c>
      <c r="C28" s="45">
        <v>129.69999999999999</v>
      </c>
      <c r="D28" s="45">
        <v>88</v>
      </c>
      <c r="E28" s="45">
        <v>67.2</v>
      </c>
      <c r="F28" s="45">
        <v>54.8</v>
      </c>
      <c r="G28" s="45">
        <v>46.4</v>
      </c>
      <c r="H28" s="45">
        <v>40.5</v>
      </c>
      <c r="I28" s="45">
        <v>36.1</v>
      </c>
      <c r="J28" s="45">
        <v>32.6</v>
      </c>
      <c r="K28" s="45">
        <v>29.9</v>
      </c>
      <c r="L28" s="45">
        <v>27.7</v>
      </c>
      <c r="M28" s="45">
        <v>25.8</v>
      </c>
      <c r="N28" s="45">
        <v>24.2</v>
      </c>
      <c r="O28" s="45">
        <v>22.9</v>
      </c>
      <c r="P28" s="45">
        <v>21.7</v>
      </c>
      <c r="Q28" s="45">
        <v>20.7</v>
      </c>
      <c r="R28" s="45">
        <v>19.8</v>
      </c>
      <c r="S28" s="45">
        <v>19</v>
      </c>
      <c r="T28" s="45">
        <v>18.3</v>
      </c>
      <c r="U28" s="45">
        <v>17.7</v>
      </c>
    </row>
    <row r="29" spans="1:21" x14ac:dyDescent="0.25">
      <c r="A29" s="43">
        <v>18</v>
      </c>
      <c r="B29" s="45">
        <v>258.8</v>
      </c>
      <c r="C29" s="45">
        <v>131.80000000000001</v>
      </c>
      <c r="D29" s="45">
        <v>89.5</v>
      </c>
      <c r="E29" s="45">
        <v>68.3</v>
      </c>
      <c r="F29" s="45">
        <v>55.7</v>
      </c>
      <c r="G29" s="45">
        <v>47.2</v>
      </c>
      <c r="H29" s="45">
        <v>41.2</v>
      </c>
      <c r="I29" s="45">
        <v>36.700000000000003</v>
      </c>
      <c r="J29" s="45">
        <v>33.200000000000003</v>
      </c>
      <c r="K29" s="45">
        <v>30.4</v>
      </c>
      <c r="L29" s="45">
        <v>28.1</v>
      </c>
      <c r="M29" s="45">
        <v>26.2</v>
      </c>
      <c r="N29" s="45">
        <v>24.6</v>
      </c>
      <c r="O29" s="45">
        <v>23.3</v>
      </c>
      <c r="P29" s="45">
        <v>22.1</v>
      </c>
      <c r="Q29" s="45">
        <v>21</v>
      </c>
      <c r="R29" s="45">
        <v>20.100000000000001</v>
      </c>
      <c r="S29" s="45">
        <v>19.3</v>
      </c>
      <c r="T29" s="45">
        <v>18.600000000000001</v>
      </c>
      <c r="U29" s="45">
        <v>18</v>
      </c>
    </row>
    <row r="30" spans="1:21" x14ac:dyDescent="0.25">
      <c r="A30" s="43">
        <v>19</v>
      </c>
      <c r="B30" s="45">
        <v>263</v>
      </c>
      <c r="C30" s="45">
        <v>133.9</v>
      </c>
      <c r="D30" s="45">
        <v>90.9</v>
      </c>
      <c r="E30" s="45">
        <v>69.400000000000006</v>
      </c>
      <c r="F30" s="45">
        <v>56.6</v>
      </c>
      <c r="G30" s="45">
        <v>48</v>
      </c>
      <c r="H30" s="45">
        <v>41.9</v>
      </c>
      <c r="I30" s="45">
        <v>37.299999999999997</v>
      </c>
      <c r="J30" s="45">
        <v>33.700000000000003</v>
      </c>
      <c r="K30" s="45">
        <v>30.9</v>
      </c>
      <c r="L30" s="45">
        <v>28.6</v>
      </c>
      <c r="M30" s="45">
        <v>26.6</v>
      </c>
      <c r="N30" s="45">
        <v>25</v>
      </c>
      <c r="O30" s="45">
        <v>23.6</v>
      </c>
      <c r="P30" s="45">
        <v>22.4</v>
      </c>
      <c r="Q30" s="45">
        <v>21.4</v>
      </c>
      <c r="R30" s="45">
        <v>20.5</v>
      </c>
      <c r="S30" s="45">
        <v>19.7</v>
      </c>
      <c r="T30" s="45">
        <v>18.899999999999999</v>
      </c>
      <c r="U30" s="45">
        <v>18.3</v>
      </c>
    </row>
    <row r="31" spans="1:21" x14ac:dyDescent="0.25">
      <c r="A31" s="43">
        <v>20</v>
      </c>
      <c r="B31" s="45">
        <v>266.89999999999998</v>
      </c>
      <c r="C31" s="45">
        <v>135.9</v>
      </c>
      <c r="D31" s="45">
        <v>92.3</v>
      </c>
      <c r="E31" s="45">
        <v>70.5</v>
      </c>
      <c r="F31" s="45">
        <v>57.4</v>
      </c>
      <c r="G31" s="45">
        <v>48.7</v>
      </c>
      <c r="H31" s="45">
        <v>42.5</v>
      </c>
      <c r="I31" s="45">
        <v>37.799999999999997</v>
      </c>
      <c r="J31" s="45">
        <v>34.200000000000003</v>
      </c>
      <c r="K31" s="45">
        <v>31.3</v>
      </c>
      <c r="L31" s="45">
        <v>29</v>
      </c>
      <c r="M31" s="45">
        <v>27</v>
      </c>
      <c r="N31" s="45">
        <v>25.4</v>
      </c>
      <c r="O31" s="45">
        <v>24</v>
      </c>
      <c r="P31" s="45">
        <v>22.8</v>
      </c>
      <c r="Q31" s="45">
        <v>21.7</v>
      </c>
      <c r="R31" s="45">
        <v>20.8</v>
      </c>
      <c r="S31" s="45">
        <v>19.899999999999999</v>
      </c>
      <c r="T31" s="45">
        <v>19.2</v>
      </c>
      <c r="U31" s="45">
        <v>18.600000000000001</v>
      </c>
    </row>
    <row r="32" spans="1:21" x14ac:dyDescent="0.25">
      <c r="A32" s="43">
        <v>21</v>
      </c>
      <c r="B32" s="45">
        <v>270.8</v>
      </c>
      <c r="C32" s="45">
        <v>137.9</v>
      </c>
      <c r="D32" s="45">
        <v>93.6</v>
      </c>
      <c r="E32" s="45">
        <v>71.5</v>
      </c>
      <c r="F32" s="45">
        <v>58.2</v>
      </c>
      <c r="G32" s="45">
        <v>49.4</v>
      </c>
      <c r="H32" s="45">
        <v>43.1</v>
      </c>
      <c r="I32" s="45">
        <v>38.4</v>
      </c>
      <c r="J32" s="45">
        <v>34.700000000000003</v>
      </c>
      <c r="K32" s="45">
        <v>31.8</v>
      </c>
      <c r="L32" s="45">
        <v>29.4</v>
      </c>
      <c r="M32" s="45">
        <v>27.4</v>
      </c>
      <c r="N32" s="45">
        <v>25.8</v>
      </c>
      <c r="O32" s="45">
        <v>24.3</v>
      </c>
      <c r="P32" s="45">
        <v>23.1</v>
      </c>
      <c r="Q32" s="45">
        <v>22</v>
      </c>
      <c r="R32" s="45">
        <v>21.1</v>
      </c>
      <c r="S32" s="45">
        <v>20.2</v>
      </c>
      <c r="T32" s="45">
        <v>19.5</v>
      </c>
      <c r="U32" s="45">
        <v>18.8</v>
      </c>
    </row>
    <row r="33" spans="1:21" x14ac:dyDescent="0.25">
      <c r="A33" s="43">
        <v>22</v>
      </c>
      <c r="B33" s="45">
        <v>274.8</v>
      </c>
      <c r="C33" s="45">
        <v>140</v>
      </c>
      <c r="D33" s="45">
        <v>95</v>
      </c>
      <c r="E33" s="45">
        <v>72.599999999999994</v>
      </c>
      <c r="F33" s="45">
        <v>59.1</v>
      </c>
      <c r="G33" s="45">
        <v>50.1</v>
      </c>
      <c r="H33" s="45">
        <v>43.8</v>
      </c>
      <c r="I33" s="45">
        <v>39</v>
      </c>
      <c r="J33" s="45">
        <v>35.299999999999997</v>
      </c>
      <c r="K33" s="45">
        <v>32.299999999999997</v>
      </c>
      <c r="L33" s="45">
        <v>29.9</v>
      </c>
      <c r="M33" s="45">
        <v>27.9</v>
      </c>
      <c r="N33" s="45">
        <v>26.2</v>
      </c>
      <c r="O33" s="45">
        <v>24.7</v>
      </c>
      <c r="P33" s="45">
        <v>23.4</v>
      </c>
      <c r="Q33" s="45">
        <v>22.4</v>
      </c>
      <c r="R33" s="45">
        <v>21.4</v>
      </c>
      <c r="S33" s="45">
        <v>20.5</v>
      </c>
      <c r="T33" s="45">
        <v>19.8</v>
      </c>
      <c r="U33" s="45">
        <v>19.100000000000001</v>
      </c>
    </row>
    <row r="34" spans="1:21" x14ac:dyDescent="0.25">
      <c r="A34" s="43">
        <v>23</v>
      </c>
      <c r="B34" s="45">
        <v>278.89999999999998</v>
      </c>
      <c r="C34" s="45">
        <v>142</v>
      </c>
      <c r="D34" s="45">
        <v>96.4</v>
      </c>
      <c r="E34" s="45">
        <v>73.599999999999994</v>
      </c>
      <c r="F34" s="45">
        <v>60</v>
      </c>
      <c r="G34" s="45">
        <v>50.9</v>
      </c>
      <c r="H34" s="45">
        <v>44.4</v>
      </c>
      <c r="I34" s="45">
        <v>39.5</v>
      </c>
      <c r="J34" s="45">
        <v>35.799999999999997</v>
      </c>
      <c r="K34" s="45">
        <v>32.799999999999997</v>
      </c>
      <c r="L34" s="45">
        <v>30.3</v>
      </c>
      <c r="M34" s="45">
        <v>28.3</v>
      </c>
      <c r="N34" s="45">
        <v>26.5</v>
      </c>
      <c r="O34" s="45">
        <v>25.1</v>
      </c>
      <c r="P34" s="45">
        <v>23.8</v>
      </c>
      <c r="Q34" s="45">
        <v>22.7</v>
      </c>
      <c r="R34" s="45">
        <v>21.7</v>
      </c>
      <c r="S34" s="45">
        <v>20.9</v>
      </c>
      <c r="T34" s="45">
        <v>20.100000000000001</v>
      </c>
      <c r="U34" s="45">
        <v>19.399999999999999</v>
      </c>
    </row>
    <row r="35" spans="1:21" x14ac:dyDescent="0.25">
      <c r="A35" s="43">
        <v>24</v>
      </c>
      <c r="B35" s="45">
        <v>283</v>
      </c>
      <c r="C35" s="45">
        <v>144.1</v>
      </c>
      <c r="D35" s="45">
        <v>97.9</v>
      </c>
      <c r="E35" s="45">
        <v>74.7</v>
      </c>
      <c r="F35" s="45">
        <v>60.9</v>
      </c>
      <c r="G35" s="45">
        <v>51.6</v>
      </c>
      <c r="H35" s="45">
        <v>45.1</v>
      </c>
      <c r="I35" s="45">
        <v>40.1</v>
      </c>
      <c r="J35" s="45">
        <v>36.299999999999997</v>
      </c>
      <c r="K35" s="45">
        <v>33.299999999999997</v>
      </c>
      <c r="L35" s="45">
        <v>30.8</v>
      </c>
      <c r="M35" s="45">
        <v>28.7</v>
      </c>
      <c r="N35" s="45">
        <v>26.9</v>
      </c>
      <c r="O35" s="45">
        <v>25.4</v>
      </c>
      <c r="P35" s="45">
        <v>24.2</v>
      </c>
      <c r="Q35" s="45">
        <v>23</v>
      </c>
      <c r="R35" s="45">
        <v>22</v>
      </c>
      <c r="S35" s="45">
        <v>21.2</v>
      </c>
      <c r="T35" s="45">
        <v>20.399999999999999</v>
      </c>
      <c r="U35" s="45">
        <v>19.7</v>
      </c>
    </row>
    <row r="36" spans="1:21" x14ac:dyDescent="0.25">
      <c r="A36" s="43">
        <v>25</v>
      </c>
      <c r="B36" s="45">
        <v>287.2</v>
      </c>
      <c r="C36" s="45">
        <v>146.30000000000001</v>
      </c>
      <c r="D36" s="45">
        <v>99.3</v>
      </c>
      <c r="E36" s="45">
        <v>75.8</v>
      </c>
      <c r="F36" s="45">
        <v>61.8</v>
      </c>
      <c r="G36" s="45">
        <v>52.4</v>
      </c>
      <c r="H36" s="45">
        <v>45.7</v>
      </c>
      <c r="I36" s="45">
        <v>40.700000000000003</v>
      </c>
      <c r="J36" s="45">
        <v>36.799999999999997</v>
      </c>
      <c r="K36" s="45">
        <v>33.700000000000003</v>
      </c>
      <c r="L36" s="45">
        <v>31.2</v>
      </c>
      <c r="M36" s="45">
        <v>29.1</v>
      </c>
      <c r="N36" s="45">
        <v>27.3</v>
      </c>
      <c r="O36" s="45">
        <v>25.8</v>
      </c>
      <c r="P36" s="45">
        <v>24.5</v>
      </c>
      <c r="Q36" s="45">
        <v>23.4</v>
      </c>
      <c r="R36" s="45">
        <v>22.4</v>
      </c>
      <c r="S36" s="45">
        <v>21.5</v>
      </c>
      <c r="T36" s="45">
        <v>20.7</v>
      </c>
      <c r="U36" s="45">
        <v>20</v>
      </c>
    </row>
    <row r="37" spans="1:21" x14ac:dyDescent="0.25">
      <c r="A37" s="43">
        <v>26</v>
      </c>
      <c r="B37" s="45">
        <v>291.39999999999998</v>
      </c>
      <c r="C37" s="45">
        <v>148.4</v>
      </c>
      <c r="D37" s="45">
        <v>100.8</v>
      </c>
      <c r="E37" s="45">
        <v>77</v>
      </c>
      <c r="F37" s="45">
        <v>62.7</v>
      </c>
      <c r="G37" s="45">
        <v>53.2</v>
      </c>
      <c r="H37" s="45">
        <v>46.4</v>
      </c>
      <c r="I37" s="45">
        <v>41.3</v>
      </c>
      <c r="J37" s="45">
        <v>37.4</v>
      </c>
      <c r="K37" s="45">
        <v>34.200000000000003</v>
      </c>
      <c r="L37" s="45">
        <v>31.7</v>
      </c>
      <c r="M37" s="45">
        <v>29.5</v>
      </c>
      <c r="N37" s="45">
        <v>27.7</v>
      </c>
      <c r="O37" s="45">
        <v>26.2</v>
      </c>
      <c r="P37" s="45">
        <v>24.9</v>
      </c>
      <c r="Q37" s="45">
        <v>23.7</v>
      </c>
      <c r="R37" s="45">
        <v>22.7</v>
      </c>
      <c r="S37" s="45">
        <v>21.8</v>
      </c>
      <c r="T37" s="45">
        <v>21</v>
      </c>
      <c r="U37" s="45">
        <v>20.3</v>
      </c>
    </row>
    <row r="38" spans="1:21" x14ac:dyDescent="0.25">
      <c r="A38" s="43">
        <v>27</v>
      </c>
      <c r="B38" s="45">
        <v>295.7</v>
      </c>
      <c r="C38" s="45">
        <v>150.6</v>
      </c>
      <c r="D38" s="45">
        <v>102.3</v>
      </c>
      <c r="E38" s="45">
        <v>78.099999999999994</v>
      </c>
      <c r="F38" s="45">
        <v>63.6</v>
      </c>
      <c r="G38" s="45">
        <v>54</v>
      </c>
      <c r="H38" s="45">
        <v>47.1</v>
      </c>
      <c r="I38" s="45">
        <v>41.9</v>
      </c>
      <c r="J38" s="45">
        <v>37.9</v>
      </c>
      <c r="K38" s="45">
        <v>34.799999999999997</v>
      </c>
      <c r="L38" s="45">
        <v>32.200000000000003</v>
      </c>
      <c r="M38" s="45">
        <v>30</v>
      </c>
      <c r="N38" s="45">
        <v>28.2</v>
      </c>
      <c r="O38" s="45">
        <v>26.6</v>
      </c>
      <c r="P38" s="45">
        <v>25.3</v>
      </c>
      <c r="Q38" s="45">
        <v>24.1</v>
      </c>
      <c r="R38" s="45">
        <v>23.1</v>
      </c>
      <c r="S38" s="45">
        <v>22.1</v>
      </c>
      <c r="T38" s="45">
        <v>21.3</v>
      </c>
      <c r="U38" s="45">
        <v>20.6</v>
      </c>
    </row>
    <row r="39" spans="1:21" x14ac:dyDescent="0.25">
      <c r="A39" s="43">
        <v>28</v>
      </c>
      <c r="B39" s="45">
        <v>300.10000000000002</v>
      </c>
      <c r="C39" s="45">
        <v>152.80000000000001</v>
      </c>
      <c r="D39" s="45">
        <v>103.8</v>
      </c>
      <c r="E39" s="45">
        <v>79.2</v>
      </c>
      <c r="F39" s="45">
        <v>64.599999999999994</v>
      </c>
      <c r="G39" s="45">
        <v>54.8</v>
      </c>
      <c r="H39" s="45">
        <v>47.8</v>
      </c>
      <c r="I39" s="45">
        <v>42.6</v>
      </c>
      <c r="J39" s="45">
        <v>38.5</v>
      </c>
      <c r="K39" s="45">
        <v>35.299999999999997</v>
      </c>
      <c r="L39" s="45">
        <v>32.6</v>
      </c>
      <c r="M39" s="45">
        <v>30.4</v>
      </c>
      <c r="N39" s="45">
        <v>28.6</v>
      </c>
      <c r="O39" s="45">
        <v>27</v>
      </c>
      <c r="P39" s="45">
        <v>25.6</v>
      </c>
      <c r="Q39" s="45">
        <v>24.4</v>
      </c>
      <c r="R39" s="45">
        <v>23.4</v>
      </c>
      <c r="S39" s="45">
        <v>22.5</v>
      </c>
      <c r="T39" s="45">
        <v>21.6</v>
      </c>
      <c r="U39" s="45">
        <v>20.9</v>
      </c>
    </row>
    <row r="40" spans="1:21" x14ac:dyDescent="0.25">
      <c r="A40" s="43">
        <v>29</v>
      </c>
      <c r="B40" s="45">
        <v>304.5</v>
      </c>
      <c r="C40" s="45">
        <v>155.1</v>
      </c>
      <c r="D40" s="45">
        <v>105.3</v>
      </c>
      <c r="E40" s="45">
        <v>80.400000000000006</v>
      </c>
      <c r="F40" s="45">
        <v>65.5</v>
      </c>
      <c r="G40" s="45">
        <v>55.6</v>
      </c>
      <c r="H40" s="45">
        <v>48.5</v>
      </c>
      <c r="I40" s="45">
        <v>43.2</v>
      </c>
      <c r="J40" s="45">
        <v>39.1</v>
      </c>
      <c r="K40" s="45">
        <v>35.799999999999997</v>
      </c>
      <c r="L40" s="45">
        <v>33.1</v>
      </c>
      <c r="M40" s="45">
        <v>30.9</v>
      </c>
      <c r="N40" s="45">
        <v>29</v>
      </c>
      <c r="O40" s="45">
        <v>27.4</v>
      </c>
      <c r="P40" s="45">
        <v>26</v>
      </c>
      <c r="Q40" s="45">
        <v>24.8</v>
      </c>
      <c r="R40" s="45">
        <v>23.8</v>
      </c>
      <c r="S40" s="45">
        <v>22.8</v>
      </c>
      <c r="T40" s="45">
        <v>22</v>
      </c>
      <c r="U40" s="45">
        <v>21.2</v>
      </c>
    </row>
    <row r="41" spans="1:21" x14ac:dyDescent="0.25">
      <c r="A41" s="43">
        <v>30</v>
      </c>
      <c r="B41" s="45">
        <v>309</v>
      </c>
      <c r="C41" s="45">
        <v>157.4</v>
      </c>
      <c r="D41" s="45">
        <v>106.8</v>
      </c>
      <c r="E41" s="45">
        <v>81.599999999999994</v>
      </c>
      <c r="F41" s="45">
        <v>66.5</v>
      </c>
      <c r="G41" s="45">
        <v>56.4</v>
      </c>
      <c r="H41" s="45">
        <v>49.2</v>
      </c>
      <c r="I41" s="45">
        <v>43.8</v>
      </c>
      <c r="J41" s="45">
        <v>39.700000000000003</v>
      </c>
      <c r="K41" s="45">
        <v>36.299999999999997</v>
      </c>
      <c r="L41" s="45">
        <v>33.6</v>
      </c>
      <c r="M41" s="45">
        <v>31.4</v>
      </c>
      <c r="N41" s="45">
        <v>29.5</v>
      </c>
      <c r="O41" s="45">
        <v>27.8</v>
      </c>
      <c r="P41" s="45">
        <v>26.4</v>
      </c>
      <c r="Q41" s="45">
        <v>25.2</v>
      </c>
      <c r="R41" s="45">
        <v>24.1</v>
      </c>
      <c r="S41" s="45">
        <v>23.2</v>
      </c>
      <c r="T41" s="45">
        <v>22.3</v>
      </c>
      <c r="U41" s="45">
        <v>21.6</v>
      </c>
    </row>
    <row r="42" spans="1:21" x14ac:dyDescent="0.25">
      <c r="A42" s="43">
        <v>31</v>
      </c>
      <c r="B42" s="45">
        <v>313.5</v>
      </c>
      <c r="C42" s="45">
        <v>159.69999999999999</v>
      </c>
      <c r="D42" s="45">
        <v>108.4</v>
      </c>
      <c r="E42" s="45">
        <v>82.8</v>
      </c>
      <c r="F42" s="45">
        <v>67.5</v>
      </c>
      <c r="G42" s="45">
        <v>57.2</v>
      </c>
      <c r="H42" s="45">
        <v>50</v>
      </c>
      <c r="I42" s="45">
        <v>44.5</v>
      </c>
      <c r="J42" s="45">
        <v>40.299999999999997</v>
      </c>
      <c r="K42" s="45">
        <v>36.9</v>
      </c>
      <c r="L42" s="45">
        <v>34.1</v>
      </c>
      <c r="M42" s="45">
        <v>31.8</v>
      </c>
      <c r="N42" s="45">
        <v>29.9</v>
      </c>
      <c r="O42" s="45">
        <v>28.2</v>
      </c>
      <c r="P42" s="45">
        <v>26.8</v>
      </c>
      <c r="Q42" s="45">
        <v>25.6</v>
      </c>
      <c r="R42" s="45">
        <v>24.5</v>
      </c>
      <c r="S42" s="45">
        <v>23.5</v>
      </c>
      <c r="T42" s="45">
        <v>22.7</v>
      </c>
      <c r="U42" s="45">
        <v>21.9</v>
      </c>
    </row>
    <row r="43" spans="1:21" x14ac:dyDescent="0.25">
      <c r="A43" s="43">
        <v>32</v>
      </c>
      <c r="B43" s="45">
        <v>318.10000000000002</v>
      </c>
      <c r="C43" s="45">
        <v>162</v>
      </c>
      <c r="D43" s="45">
        <v>110</v>
      </c>
      <c r="E43" s="45">
        <v>84</v>
      </c>
      <c r="F43" s="45">
        <v>68.5</v>
      </c>
      <c r="G43" s="45">
        <v>58.1</v>
      </c>
      <c r="H43" s="45">
        <v>50.7</v>
      </c>
      <c r="I43" s="45">
        <v>45.2</v>
      </c>
      <c r="J43" s="45">
        <v>40.9</v>
      </c>
      <c r="K43" s="45">
        <v>37.4</v>
      </c>
      <c r="L43" s="45">
        <v>34.6</v>
      </c>
      <c r="M43" s="45">
        <v>32.299999999999997</v>
      </c>
      <c r="N43" s="45">
        <v>30.3</v>
      </c>
      <c r="O43" s="45">
        <v>28.7</v>
      </c>
      <c r="P43" s="45">
        <v>27.2</v>
      </c>
      <c r="Q43" s="45">
        <v>26</v>
      </c>
      <c r="R43" s="45">
        <v>24.9</v>
      </c>
      <c r="S43" s="45">
        <v>23.9</v>
      </c>
      <c r="T43" s="45">
        <v>23</v>
      </c>
      <c r="U43" s="45">
        <v>22.2</v>
      </c>
    </row>
    <row r="44" spans="1:21" x14ac:dyDescent="0.25">
      <c r="A44" s="43">
        <v>33</v>
      </c>
      <c r="B44" s="45">
        <v>322.8</v>
      </c>
      <c r="C44" s="45">
        <v>164.4</v>
      </c>
      <c r="D44" s="45">
        <v>111.6</v>
      </c>
      <c r="E44" s="45">
        <v>85.3</v>
      </c>
      <c r="F44" s="45">
        <v>69.5</v>
      </c>
      <c r="G44" s="45">
        <v>59</v>
      </c>
      <c r="H44" s="45">
        <v>51.4</v>
      </c>
      <c r="I44" s="45">
        <v>45.8</v>
      </c>
      <c r="J44" s="45">
        <v>41.5</v>
      </c>
      <c r="K44" s="45">
        <v>38</v>
      </c>
      <c r="L44" s="45">
        <v>35.1</v>
      </c>
      <c r="M44" s="45">
        <v>32.799999999999997</v>
      </c>
      <c r="N44" s="45">
        <v>30.8</v>
      </c>
      <c r="O44" s="45">
        <v>29.1</v>
      </c>
      <c r="P44" s="45">
        <v>27.6</v>
      </c>
      <c r="Q44" s="45">
        <v>26.4</v>
      </c>
      <c r="R44" s="45">
        <v>25.2</v>
      </c>
      <c r="S44" s="45">
        <v>24.2</v>
      </c>
      <c r="T44" s="45">
        <v>23.4</v>
      </c>
      <c r="U44" s="45">
        <v>22.6</v>
      </c>
    </row>
    <row r="45" spans="1:21" x14ac:dyDescent="0.25">
      <c r="A45" s="43">
        <v>34</v>
      </c>
      <c r="B45" s="45">
        <v>327.5</v>
      </c>
      <c r="C45" s="45">
        <v>166.8</v>
      </c>
      <c r="D45" s="45">
        <v>113.3</v>
      </c>
      <c r="E45" s="45">
        <v>86.5</v>
      </c>
      <c r="F45" s="45">
        <v>70.5</v>
      </c>
      <c r="G45" s="45">
        <v>59.8</v>
      </c>
      <c r="H45" s="45">
        <v>52.2</v>
      </c>
      <c r="I45" s="45">
        <v>46.5</v>
      </c>
      <c r="J45" s="45">
        <v>42.1</v>
      </c>
      <c r="K45" s="45">
        <v>38.6</v>
      </c>
      <c r="L45" s="45">
        <v>35.700000000000003</v>
      </c>
      <c r="M45" s="45">
        <v>33.299999999999997</v>
      </c>
      <c r="N45" s="45">
        <v>31.3</v>
      </c>
      <c r="O45" s="45">
        <v>29.5</v>
      </c>
      <c r="P45" s="45">
        <v>28.1</v>
      </c>
      <c r="Q45" s="45">
        <v>26.8</v>
      </c>
      <c r="R45" s="45">
        <v>25.6</v>
      </c>
      <c r="S45" s="45">
        <v>24.6</v>
      </c>
      <c r="T45" s="45">
        <v>23.7</v>
      </c>
      <c r="U45" s="45">
        <v>22.9</v>
      </c>
    </row>
    <row r="46" spans="1:21" x14ac:dyDescent="0.25">
      <c r="A46" s="43">
        <v>35</v>
      </c>
      <c r="B46" s="45">
        <v>332.3</v>
      </c>
      <c r="C46" s="45">
        <v>169.3</v>
      </c>
      <c r="D46" s="45">
        <v>114.9</v>
      </c>
      <c r="E46" s="45">
        <v>87.8</v>
      </c>
      <c r="F46" s="45">
        <v>71.5</v>
      </c>
      <c r="G46" s="45">
        <v>60.7</v>
      </c>
      <c r="H46" s="45">
        <v>53</v>
      </c>
      <c r="I46" s="45">
        <v>47.2</v>
      </c>
      <c r="J46" s="45">
        <v>42.7</v>
      </c>
      <c r="K46" s="45">
        <v>39.1</v>
      </c>
      <c r="L46" s="45">
        <v>36.200000000000003</v>
      </c>
      <c r="M46" s="45">
        <v>33.799999999999997</v>
      </c>
      <c r="N46" s="45">
        <v>31.7</v>
      </c>
      <c r="O46" s="45">
        <v>30</v>
      </c>
      <c r="P46" s="45">
        <v>28.5</v>
      </c>
      <c r="Q46" s="45">
        <v>27.2</v>
      </c>
      <c r="R46" s="45">
        <v>26</v>
      </c>
      <c r="S46" s="45">
        <v>25</v>
      </c>
      <c r="T46" s="45">
        <v>24.1</v>
      </c>
      <c r="U46" s="45">
        <v>23.3</v>
      </c>
    </row>
    <row r="47" spans="1:21" x14ac:dyDescent="0.25">
      <c r="A47" s="43">
        <v>36</v>
      </c>
      <c r="B47" s="45">
        <v>337.2</v>
      </c>
      <c r="C47" s="45">
        <v>171.8</v>
      </c>
      <c r="D47" s="45">
        <v>116.6</v>
      </c>
      <c r="E47" s="45">
        <v>89.1</v>
      </c>
      <c r="F47" s="45">
        <v>72.599999999999994</v>
      </c>
      <c r="G47" s="45">
        <v>61.6</v>
      </c>
      <c r="H47" s="45">
        <v>53.8</v>
      </c>
      <c r="I47" s="45">
        <v>47.9</v>
      </c>
      <c r="J47" s="45">
        <v>43.3</v>
      </c>
      <c r="K47" s="45">
        <v>39.700000000000003</v>
      </c>
      <c r="L47" s="45">
        <v>36.799999999999997</v>
      </c>
      <c r="M47" s="45">
        <v>34.299999999999997</v>
      </c>
      <c r="N47" s="45">
        <v>32.200000000000003</v>
      </c>
      <c r="O47" s="45">
        <v>30.4</v>
      </c>
      <c r="P47" s="45">
        <v>28.9</v>
      </c>
      <c r="Q47" s="45">
        <v>27.6</v>
      </c>
      <c r="R47" s="45">
        <v>26.4</v>
      </c>
      <c r="S47" s="45">
        <v>25.4</v>
      </c>
      <c r="T47" s="45">
        <v>24.5</v>
      </c>
      <c r="U47" s="45">
        <v>23.6</v>
      </c>
    </row>
    <row r="48" spans="1:21" x14ac:dyDescent="0.25">
      <c r="A48" s="43">
        <v>37</v>
      </c>
      <c r="B48" s="45">
        <v>342.1</v>
      </c>
      <c r="C48" s="45">
        <v>174.3</v>
      </c>
      <c r="D48" s="45">
        <v>118.3</v>
      </c>
      <c r="E48" s="45">
        <v>90.4</v>
      </c>
      <c r="F48" s="45">
        <v>73.7</v>
      </c>
      <c r="G48" s="45">
        <v>62.5</v>
      </c>
      <c r="H48" s="45">
        <v>54.6</v>
      </c>
      <c r="I48" s="45">
        <v>48.6</v>
      </c>
      <c r="J48" s="45">
        <v>44</v>
      </c>
      <c r="K48" s="45">
        <v>40.299999999999997</v>
      </c>
      <c r="L48" s="45">
        <v>37.299999999999997</v>
      </c>
      <c r="M48" s="45">
        <v>34.799999999999997</v>
      </c>
      <c r="N48" s="45">
        <v>32.700000000000003</v>
      </c>
      <c r="O48" s="45">
        <v>30.9</v>
      </c>
      <c r="P48" s="45">
        <v>29.4</v>
      </c>
      <c r="Q48" s="45">
        <v>28</v>
      </c>
      <c r="R48" s="45">
        <v>26.8</v>
      </c>
      <c r="S48" s="45">
        <v>25.8</v>
      </c>
      <c r="T48" s="45">
        <v>24.8</v>
      </c>
      <c r="U48" s="45">
        <v>24</v>
      </c>
    </row>
    <row r="49" spans="1:21" x14ac:dyDescent="0.25">
      <c r="A49" s="43">
        <v>38</v>
      </c>
      <c r="B49" s="45">
        <v>347.1</v>
      </c>
      <c r="C49" s="45">
        <v>176.8</v>
      </c>
      <c r="D49" s="45">
        <v>120.1</v>
      </c>
      <c r="E49" s="45">
        <v>91.7</v>
      </c>
      <c r="F49" s="45">
        <v>74.8</v>
      </c>
      <c r="G49" s="45">
        <v>63.4</v>
      </c>
      <c r="H49" s="45">
        <v>55.4</v>
      </c>
      <c r="I49" s="45">
        <v>49.3</v>
      </c>
      <c r="J49" s="45">
        <v>44.7</v>
      </c>
      <c r="K49" s="45">
        <v>40.9</v>
      </c>
      <c r="L49" s="45">
        <v>37.9</v>
      </c>
      <c r="M49" s="45">
        <v>35.299999999999997</v>
      </c>
      <c r="N49" s="45">
        <v>33.200000000000003</v>
      </c>
      <c r="O49" s="45">
        <v>31.4</v>
      </c>
      <c r="P49" s="45">
        <v>29.8</v>
      </c>
      <c r="Q49" s="45">
        <v>28.4</v>
      </c>
      <c r="R49" s="45">
        <v>27.2</v>
      </c>
      <c r="S49" s="45">
        <v>26.2</v>
      </c>
      <c r="T49" s="45">
        <v>25.2</v>
      </c>
      <c r="U49" s="45">
        <v>24.4</v>
      </c>
    </row>
    <row r="50" spans="1:21" x14ac:dyDescent="0.25">
      <c r="A50" s="43">
        <v>39</v>
      </c>
      <c r="B50" s="45">
        <v>352.2</v>
      </c>
      <c r="C50" s="45">
        <v>179.4</v>
      </c>
      <c r="D50" s="45">
        <v>121.9</v>
      </c>
      <c r="E50" s="45">
        <v>93.1</v>
      </c>
      <c r="F50" s="45">
        <v>75.900000000000006</v>
      </c>
      <c r="G50" s="45">
        <v>64.400000000000006</v>
      </c>
      <c r="H50" s="45">
        <v>56.2</v>
      </c>
      <c r="I50" s="45">
        <v>50.1</v>
      </c>
      <c r="J50" s="45">
        <v>45.3</v>
      </c>
      <c r="K50" s="45">
        <v>41.5</v>
      </c>
      <c r="L50" s="45">
        <v>38.4</v>
      </c>
      <c r="M50" s="45">
        <v>35.9</v>
      </c>
      <c r="N50" s="45">
        <v>33.700000000000003</v>
      </c>
      <c r="O50" s="45">
        <v>31.9</v>
      </c>
      <c r="P50" s="45">
        <v>30.3</v>
      </c>
      <c r="Q50" s="45">
        <v>28.9</v>
      </c>
      <c r="R50" s="45">
        <v>27.7</v>
      </c>
      <c r="S50" s="45">
        <v>26.6</v>
      </c>
      <c r="T50" s="45">
        <v>25.6</v>
      </c>
      <c r="U50" s="45">
        <v>24.8</v>
      </c>
    </row>
    <row r="51" spans="1:21" x14ac:dyDescent="0.25">
      <c r="A51" s="43">
        <v>40</v>
      </c>
      <c r="B51" s="45">
        <v>357.4</v>
      </c>
      <c r="C51" s="45">
        <v>182.1</v>
      </c>
      <c r="D51" s="45">
        <v>123.7</v>
      </c>
      <c r="E51" s="45">
        <v>94.5</v>
      </c>
      <c r="F51" s="45">
        <v>77</v>
      </c>
      <c r="G51" s="45">
        <v>65.3</v>
      </c>
      <c r="H51" s="45">
        <v>57</v>
      </c>
      <c r="I51" s="45">
        <v>50.8</v>
      </c>
      <c r="J51" s="45">
        <v>46</v>
      </c>
      <c r="K51" s="45">
        <v>42.2</v>
      </c>
      <c r="L51" s="45">
        <v>39</v>
      </c>
      <c r="M51" s="45">
        <v>36.4</v>
      </c>
      <c r="N51" s="45">
        <v>34.200000000000003</v>
      </c>
      <c r="O51" s="45">
        <v>32.4</v>
      </c>
      <c r="P51" s="45">
        <v>30.7</v>
      </c>
      <c r="Q51" s="45">
        <v>29.3</v>
      </c>
      <c r="R51" s="45">
        <v>28.1</v>
      </c>
      <c r="S51" s="45">
        <v>27</v>
      </c>
      <c r="T51" s="45">
        <v>26.1</v>
      </c>
      <c r="U51" s="45"/>
    </row>
    <row r="52" spans="1:21" x14ac:dyDescent="0.25">
      <c r="A52" s="43">
        <v>41</v>
      </c>
      <c r="B52" s="45">
        <v>362.6</v>
      </c>
      <c r="C52" s="45">
        <v>184.7</v>
      </c>
      <c r="D52" s="45">
        <v>125.5</v>
      </c>
      <c r="E52" s="45">
        <v>95.9</v>
      </c>
      <c r="F52" s="45">
        <v>78.099999999999994</v>
      </c>
      <c r="G52" s="45">
        <v>66.3</v>
      </c>
      <c r="H52" s="45">
        <v>57.9</v>
      </c>
      <c r="I52" s="45">
        <v>51.6</v>
      </c>
      <c r="J52" s="45">
        <v>46.7</v>
      </c>
      <c r="K52" s="45">
        <v>42.8</v>
      </c>
      <c r="L52" s="45">
        <v>39.6</v>
      </c>
      <c r="M52" s="45">
        <v>37</v>
      </c>
      <c r="N52" s="45">
        <v>34.799999999999997</v>
      </c>
      <c r="O52" s="45">
        <v>32.9</v>
      </c>
      <c r="P52" s="45">
        <v>31.2</v>
      </c>
      <c r="Q52" s="45">
        <v>29.8</v>
      </c>
      <c r="R52" s="45">
        <v>28.6</v>
      </c>
      <c r="S52" s="45">
        <v>27.5</v>
      </c>
      <c r="T52" s="45"/>
      <c r="U52" s="45"/>
    </row>
    <row r="53" spans="1:21" x14ac:dyDescent="0.25">
      <c r="A53" s="43">
        <v>42</v>
      </c>
      <c r="B53" s="45">
        <v>367.9</v>
      </c>
      <c r="C53" s="45">
        <v>187.4</v>
      </c>
      <c r="D53" s="45">
        <v>127.3</v>
      </c>
      <c r="E53" s="45">
        <v>97.3</v>
      </c>
      <c r="F53" s="45">
        <v>79.3</v>
      </c>
      <c r="G53" s="45">
        <v>67.3</v>
      </c>
      <c r="H53" s="45">
        <v>58.8</v>
      </c>
      <c r="I53" s="45">
        <v>52.4</v>
      </c>
      <c r="J53" s="45">
        <v>47.4</v>
      </c>
      <c r="K53" s="45">
        <v>43.5</v>
      </c>
      <c r="L53" s="45">
        <v>40.200000000000003</v>
      </c>
      <c r="M53" s="45">
        <v>37.6</v>
      </c>
      <c r="N53" s="45">
        <v>35.299999999999997</v>
      </c>
      <c r="O53" s="45">
        <v>33.4</v>
      </c>
      <c r="P53" s="45">
        <v>31.7</v>
      </c>
      <c r="Q53" s="45">
        <v>30.3</v>
      </c>
      <c r="R53" s="45">
        <v>29</v>
      </c>
      <c r="S53" s="45"/>
      <c r="T53" s="45"/>
      <c r="U53" s="45"/>
    </row>
    <row r="54" spans="1:21" x14ac:dyDescent="0.25">
      <c r="A54" s="43">
        <v>43</v>
      </c>
      <c r="B54" s="45">
        <v>373.3</v>
      </c>
      <c r="C54" s="45">
        <v>190.2</v>
      </c>
      <c r="D54" s="45">
        <v>129.19999999999999</v>
      </c>
      <c r="E54" s="45">
        <v>98.7</v>
      </c>
      <c r="F54" s="45">
        <v>80.5</v>
      </c>
      <c r="G54" s="45">
        <v>68.3</v>
      </c>
      <c r="H54" s="45">
        <v>59.7</v>
      </c>
      <c r="I54" s="45">
        <v>53.2</v>
      </c>
      <c r="J54" s="45">
        <v>48.1</v>
      </c>
      <c r="K54" s="45">
        <v>44.1</v>
      </c>
      <c r="L54" s="45">
        <v>40.9</v>
      </c>
      <c r="M54" s="45">
        <v>38.1</v>
      </c>
      <c r="N54" s="45">
        <v>35.9</v>
      </c>
      <c r="O54" s="45">
        <v>33.9</v>
      </c>
      <c r="P54" s="45">
        <v>32.200000000000003</v>
      </c>
      <c r="Q54" s="45">
        <v>30.8</v>
      </c>
      <c r="R54" s="45"/>
      <c r="S54" s="45"/>
      <c r="T54" s="45"/>
      <c r="U54" s="45"/>
    </row>
    <row r="55" spans="1:21" x14ac:dyDescent="0.25">
      <c r="A55" s="43">
        <v>44</v>
      </c>
      <c r="B55" s="45">
        <v>378.8</v>
      </c>
      <c r="C55" s="45">
        <v>193</v>
      </c>
      <c r="D55" s="45">
        <v>131.1</v>
      </c>
      <c r="E55" s="45">
        <v>100.2</v>
      </c>
      <c r="F55" s="45">
        <v>81.7</v>
      </c>
      <c r="G55" s="45">
        <v>69.3</v>
      </c>
      <c r="H55" s="45">
        <v>60.6</v>
      </c>
      <c r="I55" s="45">
        <v>54</v>
      </c>
      <c r="J55" s="45">
        <v>48.9</v>
      </c>
      <c r="K55" s="45">
        <v>44.8</v>
      </c>
      <c r="L55" s="45">
        <v>41.5</v>
      </c>
      <c r="M55" s="45">
        <v>38.700000000000003</v>
      </c>
      <c r="N55" s="45">
        <v>36.4</v>
      </c>
      <c r="O55" s="45">
        <v>34.5</v>
      </c>
      <c r="P55" s="45">
        <v>32.799999999999997</v>
      </c>
      <c r="Q55" s="45"/>
      <c r="R55" s="45"/>
      <c r="S55" s="45"/>
      <c r="T55" s="45"/>
      <c r="U55" s="45"/>
    </row>
    <row r="56" spans="1:21" x14ac:dyDescent="0.25">
      <c r="A56" s="43">
        <v>45</v>
      </c>
      <c r="B56" s="45">
        <v>384.3</v>
      </c>
      <c r="C56" s="45">
        <v>195.9</v>
      </c>
      <c r="D56" s="45">
        <v>133.1</v>
      </c>
      <c r="E56" s="45">
        <v>101.7</v>
      </c>
      <c r="F56" s="45">
        <v>82.9</v>
      </c>
      <c r="G56" s="45">
        <v>70.400000000000006</v>
      </c>
      <c r="H56" s="45">
        <v>61.5</v>
      </c>
      <c r="I56" s="45">
        <v>54.8</v>
      </c>
      <c r="J56" s="45">
        <v>49.6</v>
      </c>
      <c r="K56" s="45">
        <v>45.5</v>
      </c>
      <c r="L56" s="45">
        <v>42.2</v>
      </c>
      <c r="M56" s="45">
        <v>39.4</v>
      </c>
      <c r="N56" s="45">
        <v>37</v>
      </c>
      <c r="O56" s="45">
        <v>35</v>
      </c>
      <c r="P56" s="45"/>
      <c r="Q56" s="45"/>
      <c r="R56" s="45"/>
      <c r="S56" s="45"/>
      <c r="T56" s="45"/>
      <c r="U56" s="45"/>
    </row>
    <row r="57" spans="1:21" x14ac:dyDescent="0.25">
      <c r="A57" s="43">
        <v>46</v>
      </c>
      <c r="B57" s="45">
        <v>390</v>
      </c>
      <c r="C57" s="45">
        <v>198.7</v>
      </c>
      <c r="D57" s="45">
        <v>135</v>
      </c>
      <c r="E57" s="45">
        <v>103.2</v>
      </c>
      <c r="F57" s="45">
        <v>84.1</v>
      </c>
      <c r="G57" s="45">
        <v>71.5</v>
      </c>
      <c r="H57" s="45">
        <v>62.4</v>
      </c>
      <c r="I57" s="45">
        <v>55.7</v>
      </c>
      <c r="J57" s="45">
        <v>50.4</v>
      </c>
      <c r="K57" s="45">
        <v>46.2</v>
      </c>
      <c r="L57" s="45">
        <v>42.8</v>
      </c>
      <c r="M57" s="45">
        <v>40</v>
      </c>
      <c r="N57" s="45">
        <v>37.6</v>
      </c>
      <c r="O57" s="45"/>
      <c r="P57" s="45"/>
      <c r="Q57" s="45"/>
      <c r="R57" s="45"/>
      <c r="S57" s="45"/>
      <c r="T57" s="45"/>
      <c r="U57" s="45"/>
    </row>
    <row r="58" spans="1:21" x14ac:dyDescent="0.25">
      <c r="A58" s="43">
        <v>47</v>
      </c>
      <c r="B58" s="45">
        <v>395.7</v>
      </c>
      <c r="C58" s="45">
        <v>201.7</v>
      </c>
      <c r="D58" s="45">
        <v>137.1</v>
      </c>
      <c r="E58" s="45">
        <v>104.8</v>
      </c>
      <c r="F58" s="45">
        <v>85.4</v>
      </c>
      <c r="G58" s="45">
        <v>72.599999999999994</v>
      </c>
      <c r="H58" s="45">
        <v>63.4</v>
      </c>
      <c r="I58" s="45">
        <v>56.5</v>
      </c>
      <c r="J58" s="45">
        <v>51.2</v>
      </c>
      <c r="K58" s="45">
        <v>47</v>
      </c>
      <c r="L58" s="45">
        <v>43.5</v>
      </c>
      <c r="M58" s="45">
        <v>40.700000000000003</v>
      </c>
      <c r="N58" s="45"/>
      <c r="O58" s="45"/>
      <c r="P58" s="45"/>
      <c r="Q58" s="45"/>
      <c r="R58" s="45"/>
      <c r="S58" s="45"/>
      <c r="T58" s="45"/>
      <c r="U58" s="45"/>
    </row>
    <row r="59" spans="1:21" x14ac:dyDescent="0.25">
      <c r="A59" s="43">
        <v>48</v>
      </c>
      <c r="B59" s="45">
        <v>401.6</v>
      </c>
      <c r="C59" s="45">
        <v>204.7</v>
      </c>
      <c r="D59" s="45">
        <v>139.1</v>
      </c>
      <c r="E59" s="45">
        <v>106.4</v>
      </c>
      <c r="F59" s="45">
        <v>86.7</v>
      </c>
      <c r="G59" s="45">
        <v>73.7</v>
      </c>
      <c r="H59" s="45">
        <v>64.400000000000006</v>
      </c>
      <c r="I59" s="45">
        <v>57.4</v>
      </c>
      <c r="J59" s="45">
        <v>52.1</v>
      </c>
      <c r="K59" s="45">
        <v>47.8</v>
      </c>
      <c r="L59" s="45">
        <v>44.3</v>
      </c>
      <c r="M59" s="45"/>
      <c r="N59" s="45"/>
      <c r="O59" s="45"/>
      <c r="P59" s="45"/>
      <c r="Q59" s="45"/>
      <c r="R59" s="45"/>
      <c r="S59" s="45"/>
      <c r="T59" s="45"/>
      <c r="U59" s="45"/>
    </row>
    <row r="60" spans="1:21" x14ac:dyDescent="0.25">
      <c r="A60" s="43">
        <v>49</v>
      </c>
      <c r="B60" s="45">
        <v>407.6</v>
      </c>
      <c r="C60" s="45">
        <v>207.8</v>
      </c>
      <c r="D60" s="45">
        <v>141.19999999999999</v>
      </c>
      <c r="E60" s="45">
        <v>108</v>
      </c>
      <c r="F60" s="45">
        <v>88.1</v>
      </c>
      <c r="G60" s="45">
        <v>74.900000000000006</v>
      </c>
      <c r="H60" s="45">
        <v>65.400000000000006</v>
      </c>
      <c r="I60" s="45">
        <v>58.4</v>
      </c>
      <c r="J60" s="45">
        <v>52.9</v>
      </c>
      <c r="K60" s="45">
        <v>48.6</v>
      </c>
      <c r="L60" s="45"/>
      <c r="M60" s="45"/>
      <c r="N60" s="45"/>
      <c r="O60" s="45"/>
      <c r="P60" s="45"/>
      <c r="Q60" s="45"/>
      <c r="R60" s="45"/>
      <c r="S60" s="45"/>
      <c r="T60" s="45"/>
      <c r="U60" s="45"/>
    </row>
    <row r="61" spans="1:21" x14ac:dyDescent="0.25">
      <c r="A61" s="43">
        <v>50</v>
      </c>
      <c r="B61" s="45">
        <v>413.7</v>
      </c>
      <c r="C61" s="45">
        <v>211</v>
      </c>
      <c r="D61" s="45">
        <v>143.4</v>
      </c>
      <c r="E61" s="45">
        <v>109.7</v>
      </c>
      <c r="F61" s="45">
        <v>89.5</v>
      </c>
      <c r="G61" s="45">
        <v>76.099999999999994</v>
      </c>
      <c r="H61" s="45">
        <v>66.5</v>
      </c>
      <c r="I61" s="45">
        <v>59.4</v>
      </c>
      <c r="J61" s="45">
        <v>53.8</v>
      </c>
      <c r="K61" s="45"/>
      <c r="L61" s="45"/>
      <c r="M61" s="45"/>
      <c r="N61" s="45"/>
      <c r="O61" s="45"/>
      <c r="P61" s="45"/>
      <c r="Q61" s="45"/>
      <c r="R61" s="45"/>
      <c r="S61" s="45"/>
      <c r="T61" s="45"/>
      <c r="U61" s="45"/>
    </row>
    <row r="62" spans="1:21" x14ac:dyDescent="0.25">
      <c r="A62" s="43">
        <v>51</v>
      </c>
      <c r="B62" s="45">
        <v>420</v>
      </c>
      <c r="C62" s="45">
        <v>214.2</v>
      </c>
      <c r="D62" s="45">
        <v>145.69999999999999</v>
      </c>
      <c r="E62" s="45">
        <v>111.5</v>
      </c>
      <c r="F62" s="45">
        <v>91</v>
      </c>
      <c r="G62" s="45">
        <v>77.3</v>
      </c>
      <c r="H62" s="45">
        <v>67.599999999999994</v>
      </c>
      <c r="I62" s="45">
        <v>60.4</v>
      </c>
      <c r="J62" s="45"/>
      <c r="K62" s="45"/>
      <c r="L62" s="45"/>
      <c r="M62" s="45"/>
      <c r="N62" s="45"/>
      <c r="O62" s="45"/>
      <c r="P62" s="45"/>
      <c r="Q62" s="45"/>
      <c r="R62" s="45"/>
      <c r="S62" s="45"/>
      <c r="T62" s="45"/>
      <c r="U62" s="45"/>
    </row>
    <row r="63" spans="1:21" x14ac:dyDescent="0.25">
      <c r="A63" s="43">
        <v>52</v>
      </c>
      <c r="B63" s="45">
        <v>426.4</v>
      </c>
      <c r="C63" s="45">
        <v>217.6</v>
      </c>
      <c r="D63" s="45">
        <v>148</v>
      </c>
      <c r="E63" s="45">
        <v>113.3</v>
      </c>
      <c r="F63" s="45">
        <v>92.5</v>
      </c>
      <c r="G63" s="45">
        <v>78.599999999999994</v>
      </c>
      <c r="H63" s="45">
        <v>68.8</v>
      </c>
      <c r="I63" s="45"/>
      <c r="J63" s="45"/>
      <c r="K63" s="45"/>
      <c r="L63" s="45"/>
      <c r="M63" s="45"/>
      <c r="N63" s="45"/>
      <c r="O63" s="45"/>
      <c r="P63" s="45"/>
      <c r="Q63" s="45"/>
      <c r="R63" s="45"/>
      <c r="S63" s="45"/>
      <c r="T63" s="45"/>
      <c r="U63" s="45"/>
    </row>
    <row r="64" spans="1:21" x14ac:dyDescent="0.25">
      <c r="A64" s="43">
        <v>53</v>
      </c>
      <c r="B64" s="45">
        <v>433</v>
      </c>
      <c r="C64" s="45">
        <v>221</v>
      </c>
      <c r="D64" s="45">
        <v>150.30000000000001</v>
      </c>
      <c r="E64" s="45">
        <v>115.1</v>
      </c>
      <c r="F64" s="45">
        <v>94</v>
      </c>
      <c r="G64" s="45">
        <v>79.900000000000006</v>
      </c>
      <c r="H64" s="45"/>
      <c r="I64" s="45"/>
      <c r="J64" s="45"/>
      <c r="K64" s="45"/>
      <c r="L64" s="45"/>
      <c r="M64" s="45"/>
      <c r="N64" s="45"/>
      <c r="O64" s="45"/>
      <c r="P64" s="45"/>
      <c r="Q64" s="45"/>
      <c r="R64" s="45"/>
      <c r="S64" s="45"/>
      <c r="T64" s="45"/>
      <c r="U64" s="45"/>
    </row>
    <row r="65" spans="1:21" x14ac:dyDescent="0.25">
      <c r="A65" s="43">
        <v>54</v>
      </c>
      <c r="B65" s="45">
        <v>439.7</v>
      </c>
      <c r="C65" s="45">
        <v>224.4</v>
      </c>
      <c r="D65" s="45">
        <v>152.80000000000001</v>
      </c>
      <c r="E65" s="45">
        <v>117</v>
      </c>
      <c r="F65" s="45">
        <v>95.5</v>
      </c>
      <c r="G65" s="45"/>
      <c r="H65" s="45"/>
      <c r="I65" s="45"/>
      <c r="J65" s="45"/>
      <c r="K65" s="45"/>
      <c r="L65" s="45"/>
      <c r="M65" s="45"/>
      <c r="N65" s="45"/>
      <c r="O65" s="45"/>
      <c r="P65" s="45"/>
      <c r="Q65" s="45"/>
      <c r="R65" s="45"/>
      <c r="S65" s="45"/>
      <c r="T65" s="45"/>
      <c r="U65" s="45"/>
    </row>
    <row r="66" spans="1:21" x14ac:dyDescent="0.25">
      <c r="A66" s="43">
        <v>55</v>
      </c>
      <c r="B66" s="45">
        <v>446.5</v>
      </c>
      <c r="C66" s="45">
        <v>228</v>
      </c>
      <c r="D66" s="45">
        <v>155.19999999999999</v>
      </c>
      <c r="E66" s="45">
        <v>118.9</v>
      </c>
      <c r="F66" s="45"/>
      <c r="G66" s="45"/>
      <c r="H66" s="45"/>
      <c r="I66" s="45"/>
      <c r="J66" s="45"/>
      <c r="K66" s="45"/>
      <c r="L66" s="45"/>
      <c r="M66" s="45"/>
      <c r="N66" s="45"/>
      <c r="O66" s="45"/>
      <c r="P66" s="45"/>
      <c r="Q66" s="45"/>
      <c r="R66" s="45"/>
      <c r="S66" s="45"/>
      <c r="T66" s="45"/>
      <c r="U66" s="45"/>
    </row>
    <row r="67" spans="1:21" x14ac:dyDescent="0.25">
      <c r="A67" s="43">
        <v>56</v>
      </c>
      <c r="B67" s="45">
        <v>453.6</v>
      </c>
      <c r="C67" s="45">
        <v>231.7</v>
      </c>
      <c r="D67" s="45">
        <v>157.80000000000001</v>
      </c>
      <c r="E67" s="45"/>
      <c r="F67" s="45"/>
      <c r="G67" s="45"/>
      <c r="H67" s="45"/>
      <c r="I67" s="45"/>
      <c r="J67" s="45"/>
      <c r="K67" s="45"/>
      <c r="L67" s="45"/>
      <c r="M67" s="45"/>
      <c r="N67" s="45"/>
      <c r="O67" s="45"/>
      <c r="P67" s="45"/>
      <c r="Q67" s="45"/>
      <c r="R67" s="45"/>
      <c r="S67" s="45"/>
      <c r="T67" s="45"/>
      <c r="U67" s="45"/>
    </row>
    <row r="68" spans="1:21" x14ac:dyDescent="0.25">
      <c r="A68" s="43">
        <v>57</v>
      </c>
      <c r="B68" s="45">
        <v>461</v>
      </c>
      <c r="C68" s="45">
        <v>235.5</v>
      </c>
      <c r="D68" s="45"/>
      <c r="E68" s="45"/>
      <c r="F68" s="45"/>
      <c r="G68" s="45"/>
      <c r="H68" s="45"/>
      <c r="I68" s="45"/>
      <c r="J68" s="45"/>
      <c r="K68" s="45"/>
      <c r="L68" s="45"/>
      <c r="M68" s="45"/>
      <c r="N68" s="45"/>
      <c r="O68" s="45"/>
      <c r="P68" s="45"/>
      <c r="Q68" s="45"/>
      <c r="R68" s="45"/>
      <c r="S68" s="45"/>
      <c r="T68" s="45"/>
      <c r="U68" s="45"/>
    </row>
    <row r="69" spans="1:21" x14ac:dyDescent="0.25">
      <c r="A69" s="43">
        <v>58</v>
      </c>
      <c r="B69" s="45">
        <v>468.7</v>
      </c>
      <c r="C69" s="45"/>
      <c r="D69" s="45"/>
      <c r="E69" s="45"/>
      <c r="F69" s="45"/>
      <c r="G69" s="45"/>
      <c r="H69" s="45"/>
      <c r="I69" s="45"/>
      <c r="J69" s="45"/>
      <c r="K69" s="45"/>
      <c r="L69" s="45"/>
      <c r="M69" s="45"/>
      <c r="N69" s="45"/>
      <c r="O69" s="45"/>
      <c r="P69" s="45"/>
      <c r="Q69" s="45"/>
      <c r="R69" s="45"/>
      <c r="S69" s="45"/>
      <c r="T69" s="45"/>
      <c r="U69" s="45"/>
    </row>
  </sheetData>
  <sheetProtection algorithmName="SHA-512" hashValue="t1ume5+lhx628nug+i3B5p5CneAS2t8LAP2aefcMmdhhYoT6UJC/WzyZHyGxbyf3WNrTMLEVeAkJUcNm2Troow==" saltValue="0X2l9Fjs6jkp0a5CjbEZyQ==" spinCount="100000" sheet="1" objects="1" scenarios="1"/>
  <conditionalFormatting sqref="A6:A21">
    <cfRule type="expression" dxfId="459" priority="3" stopIfTrue="1">
      <formula>MOD(ROW(),2)=0</formula>
    </cfRule>
    <cfRule type="expression" dxfId="458" priority="4" stopIfTrue="1">
      <formula>MOD(ROW(),2)&lt;&gt;0</formula>
    </cfRule>
  </conditionalFormatting>
  <conditionalFormatting sqref="B6:M7 B9:M21 C8:M8">
    <cfRule type="expression" dxfId="457" priority="5" stopIfTrue="1">
      <formula>MOD(ROW(),2)=0</formula>
    </cfRule>
    <cfRule type="expression" dxfId="456" priority="6" stopIfTrue="1">
      <formula>MOD(ROW(),2)&lt;&gt;0</formula>
    </cfRule>
  </conditionalFormatting>
  <conditionalFormatting sqref="A26:A69">
    <cfRule type="expression" dxfId="455" priority="7" stopIfTrue="1">
      <formula>MOD(ROW(),2)=0</formula>
    </cfRule>
    <cfRule type="expression" dxfId="454" priority="8" stopIfTrue="1">
      <formula>MOD(ROW(),2)&lt;&gt;0</formula>
    </cfRule>
  </conditionalFormatting>
  <conditionalFormatting sqref="B26:U69">
    <cfRule type="expression" dxfId="453" priority="9" stopIfTrue="1">
      <formula>MOD(ROW(),2)=0</formula>
    </cfRule>
    <cfRule type="expression" dxfId="452" priority="10" stopIfTrue="1">
      <formula>MOD(ROW(),2)&lt;&gt;0</formula>
    </cfRule>
  </conditionalFormatting>
  <conditionalFormatting sqref="B8">
    <cfRule type="expression" dxfId="451" priority="1" stopIfTrue="1">
      <formula>MOD(ROW(),2)=0</formula>
    </cfRule>
    <cfRule type="expression" dxfId="450" priority="2" stopIfTrue="1">
      <formula>MOD(ROW(),2)&lt;&gt;0</formula>
    </cfRule>
  </conditionalFormatting>
  <pageMargins left="0.7" right="0.7" top="0.75" bottom="0.75" header="0.3" footer="0.3"/>
  <tableParts count="1">
    <tablePart r:id="rId1"/>
  </tablePart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A5D99-595A-4B41-B942-E8E2895109F7}">
  <sheetPr codeName="Sheet78"/>
  <dimension ref="A1:U74"/>
  <sheetViews>
    <sheetView showGridLines="0" workbookViewId="0">
      <selection activeCell="A6" sqref="A6"/>
    </sheetView>
  </sheetViews>
  <sheetFormatPr defaultRowHeight="12.5" x14ac:dyDescent="0.25"/>
  <cols>
    <col min="1" max="1" width="31.54296875" customWidth="1"/>
    <col min="2" max="21"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Added pension - x-706</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t="s">
        <v>227</v>
      </c>
      <c r="C8" s="46"/>
      <c r="D8" s="46"/>
      <c r="E8" s="46"/>
      <c r="F8" s="46"/>
      <c r="G8" s="46"/>
      <c r="H8" s="46"/>
      <c r="I8" s="46"/>
      <c r="J8" s="46"/>
      <c r="K8" s="46"/>
      <c r="L8" s="46"/>
      <c r="M8" s="46"/>
    </row>
    <row r="9" spans="1:13" x14ac:dyDescent="0.25">
      <c r="A9" s="40" t="s">
        <v>142</v>
      </c>
      <c r="B9" s="46" t="s">
        <v>394</v>
      </c>
      <c r="C9" s="46"/>
      <c r="D9" s="46"/>
      <c r="E9" s="46"/>
      <c r="F9" s="46"/>
      <c r="G9" s="46"/>
      <c r="H9" s="46"/>
      <c r="I9" s="46"/>
      <c r="J9" s="46"/>
      <c r="K9" s="46"/>
      <c r="L9" s="46"/>
      <c r="M9" s="46"/>
    </row>
    <row r="10" spans="1:13" x14ac:dyDescent="0.25">
      <c r="A10" s="40" t="s">
        <v>6</v>
      </c>
      <c r="B10" s="46" t="s">
        <v>406</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400</v>
      </c>
      <c r="C12" s="46"/>
      <c r="D12" s="46"/>
      <c r="E12" s="46"/>
      <c r="F12" s="46"/>
      <c r="G12" s="46"/>
      <c r="H12" s="46"/>
      <c r="I12" s="46"/>
      <c r="J12" s="46"/>
      <c r="K12" s="46"/>
      <c r="L12" s="46"/>
      <c r="M12" s="46"/>
    </row>
    <row r="13" spans="1:13" x14ac:dyDescent="0.25">
      <c r="A13" s="40" t="s">
        <v>538</v>
      </c>
      <c r="B13" s="46">
        <v>2</v>
      </c>
      <c r="C13" s="46"/>
      <c r="D13" s="46"/>
      <c r="E13" s="46"/>
      <c r="F13" s="46"/>
      <c r="G13" s="46"/>
      <c r="H13" s="46"/>
      <c r="I13" s="46"/>
      <c r="J13" s="46"/>
      <c r="K13" s="46"/>
      <c r="L13" s="46"/>
      <c r="M13" s="46"/>
    </row>
    <row r="14" spans="1:13" x14ac:dyDescent="0.25">
      <c r="A14" s="40" t="s">
        <v>146</v>
      </c>
      <c r="B14" s="46">
        <v>706</v>
      </c>
      <c r="C14" s="46"/>
      <c r="D14" s="46"/>
      <c r="E14" s="46"/>
      <c r="F14" s="46"/>
      <c r="G14" s="46"/>
      <c r="H14" s="46"/>
      <c r="I14" s="46"/>
      <c r="J14" s="46"/>
      <c r="K14" s="46"/>
      <c r="L14" s="46"/>
      <c r="M14" s="46"/>
    </row>
    <row r="15" spans="1:13" x14ac:dyDescent="0.25">
      <c r="A15" s="40" t="s">
        <v>539</v>
      </c>
      <c r="B15" s="46" t="s">
        <v>407</v>
      </c>
      <c r="C15" s="46"/>
      <c r="D15" s="46"/>
      <c r="E15" s="46"/>
      <c r="F15" s="46"/>
      <c r="G15" s="46"/>
      <c r="H15" s="46"/>
      <c r="I15" s="46"/>
      <c r="J15" s="46"/>
      <c r="K15" s="46"/>
      <c r="L15" s="46"/>
      <c r="M15" s="46"/>
    </row>
    <row r="16" spans="1:13" x14ac:dyDescent="0.25">
      <c r="A16" s="40" t="s">
        <v>148</v>
      </c>
      <c r="B16" s="46" t="s">
        <v>408</v>
      </c>
      <c r="C16" s="46"/>
      <c r="D16" s="46"/>
      <c r="E16" s="46"/>
      <c r="F16" s="46"/>
      <c r="G16" s="46"/>
      <c r="H16" s="46"/>
      <c r="I16" s="46"/>
      <c r="J16" s="46"/>
      <c r="K16" s="46"/>
      <c r="L16" s="46"/>
      <c r="M16" s="46"/>
    </row>
    <row r="17" spans="1:21" x14ac:dyDescent="0.25">
      <c r="A17" s="41" t="s">
        <v>540</v>
      </c>
      <c r="B17" s="46"/>
      <c r="C17" s="46"/>
      <c r="D17" s="46"/>
      <c r="E17" s="46"/>
      <c r="F17" s="46"/>
      <c r="G17" s="46"/>
      <c r="H17" s="46"/>
      <c r="I17" s="46"/>
      <c r="J17" s="46"/>
      <c r="K17" s="46"/>
      <c r="L17" s="46"/>
      <c r="M17" s="46"/>
    </row>
    <row r="18" spans="1:21" x14ac:dyDescent="0.25">
      <c r="A18" s="40" t="s">
        <v>150</v>
      </c>
      <c r="B18" s="48">
        <v>45202</v>
      </c>
      <c r="C18" s="48"/>
      <c r="D18" s="48"/>
      <c r="E18" s="48"/>
      <c r="F18" s="48"/>
      <c r="G18" s="48"/>
      <c r="H18" s="48"/>
      <c r="I18" s="48"/>
      <c r="J18" s="48"/>
      <c r="K18" s="48"/>
      <c r="L18" s="48"/>
      <c r="M18" s="48"/>
    </row>
    <row r="19" spans="1:21" x14ac:dyDescent="0.25">
      <c r="A19" s="40" t="s">
        <v>151</v>
      </c>
      <c r="B19" s="48">
        <v>45383</v>
      </c>
      <c r="C19" s="48"/>
      <c r="D19" s="48"/>
      <c r="E19" s="48"/>
      <c r="F19" s="48"/>
      <c r="G19" s="48"/>
      <c r="H19" s="48"/>
      <c r="I19" s="48"/>
      <c r="J19" s="48"/>
      <c r="K19" s="48"/>
      <c r="L19" s="48"/>
      <c r="M19" s="48"/>
    </row>
    <row r="20" spans="1:21" x14ac:dyDescent="0.25">
      <c r="A20" s="40" t="s">
        <v>152</v>
      </c>
      <c r="B20" s="46" t="s">
        <v>160</v>
      </c>
      <c r="C20" s="46"/>
      <c r="D20" s="46"/>
      <c r="E20" s="46"/>
      <c r="F20" s="46"/>
      <c r="G20" s="46"/>
      <c r="H20" s="46"/>
      <c r="I20" s="46"/>
      <c r="J20" s="46"/>
      <c r="K20" s="46"/>
      <c r="L20" s="46"/>
      <c r="M20" s="46"/>
    </row>
    <row r="21" spans="1:21" x14ac:dyDescent="0.25">
      <c r="A21" s="40" t="s">
        <v>541</v>
      </c>
      <c r="B21" s="46" t="s">
        <v>76</v>
      </c>
      <c r="C21" s="46"/>
      <c r="D21" s="46"/>
      <c r="E21" s="46"/>
      <c r="F21" s="46"/>
      <c r="G21" s="46"/>
      <c r="H21" s="46"/>
      <c r="I21" s="46"/>
      <c r="J21" s="46"/>
      <c r="K21" s="46"/>
      <c r="L21" s="46"/>
      <c r="M21" s="46"/>
    </row>
    <row r="23" spans="1:21" x14ac:dyDescent="0.25">
      <c r="A23" s="23" t="str">
        <f>HYPERLINK("#'Factor List'!A1", "Back to Factor List")</f>
        <v>Back to Factor List</v>
      </c>
      <c r="B23" s="23" t="str">
        <f>HYPERLINK("#'Assumptions'!A1", "Assumptions")</f>
        <v>Assumptions</v>
      </c>
    </row>
    <row r="26" spans="1:21" s="55" customFormat="1" ht="13" x14ac:dyDescent="0.25">
      <c r="A26" s="54" t="s">
        <v>263</v>
      </c>
      <c r="B26" s="54" t="s">
        <v>593</v>
      </c>
      <c r="C26" s="54" t="s">
        <v>594</v>
      </c>
      <c r="D26" s="54" t="s">
        <v>595</v>
      </c>
      <c r="E26" s="54" t="s">
        <v>596</v>
      </c>
      <c r="F26" s="54" t="s">
        <v>597</v>
      </c>
      <c r="G26" s="54" t="s">
        <v>598</v>
      </c>
      <c r="H26" s="54" t="s">
        <v>599</v>
      </c>
      <c r="I26" s="54" t="s">
        <v>600</v>
      </c>
      <c r="J26" s="54" t="s">
        <v>601</v>
      </c>
      <c r="K26" s="54" t="s">
        <v>602</v>
      </c>
      <c r="L26" s="54" t="s">
        <v>603</v>
      </c>
      <c r="M26" s="54" t="s">
        <v>604</v>
      </c>
      <c r="N26" s="54" t="s">
        <v>605</v>
      </c>
      <c r="O26" s="54" t="s">
        <v>606</v>
      </c>
      <c r="P26" s="54" t="s">
        <v>607</v>
      </c>
      <c r="Q26" s="54" t="s">
        <v>608</v>
      </c>
      <c r="R26" s="54" t="s">
        <v>609</v>
      </c>
      <c r="S26" s="54" t="s">
        <v>610</v>
      </c>
      <c r="T26" s="54" t="s">
        <v>611</v>
      </c>
      <c r="U26" s="54" t="s">
        <v>612</v>
      </c>
    </row>
    <row r="27" spans="1:21" x14ac:dyDescent="0.25">
      <c r="A27" s="43">
        <v>16</v>
      </c>
      <c r="B27" s="45">
        <v>192.2</v>
      </c>
      <c r="C27" s="45">
        <v>97.9</v>
      </c>
      <c r="D27" s="45">
        <v>66.400000000000006</v>
      </c>
      <c r="E27" s="45">
        <v>50.7</v>
      </c>
      <c r="F27" s="45">
        <v>41.3</v>
      </c>
      <c r="G27" s="45">
        <v>35.1</v>
      </c>
      <c r="H27" s="45">
        <v>30.6</v>
      </c>
      <c r="I27" s="45">
        <v>27.2</v>
      </c>
      <c r="J27" s="45">
        <v>24.6</v>
      </c>
      <c r="K27" s="45">
        <v>22.6</v>
      </c>
      <c r="L27" s="45">
        <v>20.9</v>
      </c>
      <c r="M27" s="45">
        <v>19.5</v>
      </c>
      <c r="N27" s="45">
        <v>18.3</v>
      </c>
      <c r="O27" s="45">
        <v>17.3</v>
      </c>
      <c r="P27" s="45">
        <v>16.399999999999999</v>
      </c>
      <c r="Q27" s="45">
        <v>15.6</v>
      </c>
      <c r="R27" s="45">
        <v>15</v>
      </c>
      <c r="S27" s="45">
        <v>14.4</v>
      </c>
      <c r="T27" s="45">
        <v>13.8</v>
      </c>
      <c r="U27" s="45">
        <v>13.4</v>
      </c>
    </row>
    <row r="28" spans="1:21" x14ac:dyDescent="0.25">
      <c r="A28" s="43">
        <v>17</v>
      </c>
      <c r="B28" s="45">
        <v>195</v>
      </c>
      <c r="C28" s="45">
        <v>99.3</v>
      </c>
      <c r="D28" s="45">
        <v>67.400000000000006</v>
      </c>
      <c r="E28" s="45">
        <v>51.5</v>
      </c>
      <c r="F28" s="45">
        <v>41.9</v>
      </c>
      <c r="G28" s="45">
        <v>35.6</v>
      </c>
      <c r="H28" s="45">
        <v>31</v>
      </c>
      <c r="I28" s="45">
        <v>27.6</v>
      </c>
      <c r="J28" s="45">
        <v>25</v>
      </c>
      <c r="K28" s="45">
        <v>22.9</v>
      </c>
      <c r="L28" s="45">
        <v>21.2</v>
      </c>
      <c r="M28" s="45">
        <v>19.8</v>
      </c>
      <c r="N28" s="45">
        <v>18.600000000000001</v>
      </c>
      <c r="O28" s="45">
        <v>17.5</v>
      </c>
      <c r="P28" s="45">
        <v>16.600000000000001</v>
      </c>
      <c r="Q28" s="45">
        <v>15.9</v>
      </c>
      <c r="R28" s="45">
        <v>15.2</v>
      </c>
      <c r="S28" s="45">
        <v>14.6</v>
      </c>
      <c r="T28" s="45">
        <v>14</v>
      </c>
      <c r="U28" s="45">
        <v>13.6</v>
      </c>
    </row>
    <row r="29" spans="1:21" x14ac:dyDescent="0.25">
      <c r="A29" s="43">
        <v>18</v>
      </c>
      <c r="B29" s="45">
        <v>197.9</v>
      </c>
      <c r="C29" s="45">
        <v>100.8</v>
      </c>
      <c r="D29" s="45">
        <v>68.400000000000006</v>
      </c>
      <c r="E29" s="45">
        <v>52.3</v>
      </c>
      <c r="F29" s="45">
        <v>42.6</v>
      </c>
      <c r="G29" s="45">
        <v>36.1</v>
      </c>
      <c r="H29" s="45">
        <v>31.5</v>
      </c>
      <c r="I29" s="45">
        <v>28.1</v>
      </c>
      <c r="J29" s="45">
        <v>25.4</v>
      </c>
      <c r="K29" s="45">
        <v>23.2</v>
      </c>
      <c r="L29" s="45">
        <v>21.5</v>
      </c>
      <c r="M29" s="45">
        <v>20</v>
      </c>
      <c r="N29" s="45">
        <v>18.8</v>
      </c>
      <c r="O29" s="45">
        <v>17.8</v>
      </c>
      <c r="P29" s="45">
        <v>16.899999999999999</v>
      </c>
      <c r="Q29" s="45">
        <v>16.100000000000001</v>
      </c>
      <c r="R29" s="45">
        <v>15.4</v>
      </c>
      <c r="S29" s="45">
        <v>14.8</v>
      </c>
      <c r="T29" s="45">
        <v>14.2</v>
      </c>
      <c r="U29" s="45">
        <v>13.8</v>
      </c>
    </row>
    <row r="30" spans="1:21" x14ac:dyDescent="0.25">
      <c r="A30" s="43">
        <v>19</v>
      </c>
      <c r="B30" s="45">
        <v>200.8</v>
      </c>
      <c r="C30" s="45">
        <v>102.3</v>
      </c>
      <c r="D30" s="45">
        <v>69.400000000000006</v>
      </c>
      <c r="E30" s="45">
        <v>53</v>
      </c>
      <c r="F30" s="45">
        <v>43.2</v>
      </c>
      <c r="G30" s="45">
        <v>36.6</v>
      </c>
      <c r="H30" s="45">
        <v>32</v>
      </c>
      <c r="I30" s="45">
        <v>28.5</v>
      </c>
      <c r="J30" s="45">
        <v>25.8</v>
      </c>
      <c r="K30" s="45">
        <v>23.6</v>
      </c>
      <c r="L30" s="45">
        <v>21.8</v>
      </c>
      <c r="M30" s="45">
        <v>20.3</v>
      </c>
      <c r="N30" s="45">
        <v>19.100000000000001</v>
      </c>
      <c r="O30" s="45">
        <v>18</v>
      </c>
      <c r="P30" s="45">
        <v>17.100000000000001</v>
      </c>
      <c r="Q30" s="45">
        <v>16.3</v>
      </c>
      <c r="R30" s="45">
        <v>15.6</v>
      </c>
      <c r="S30" s="45">
        <v>15</v>
      </c>
      <c r="T30" s="45">
        <v>14.5</v>
      </c>
      <c r="U30" s="45">
        <v>14</v>
      </c>
    </row>
    <row r="31" spans="1:21" x14ac:dyDescent="0.25">
      <c r="A31" s="43">
        <v>20</v>
      </c>
      <c r="B31" s="45">
        <v>203.7</v>
      </c>
      <c r="C31" s="45">
        <v>103.7</v>
      </c>
      <c r="D31" s="45">
        <v>70.400000000000006</v>
      </c>
      <c r="E31" s="45">
        <v>53.8</v>
      </c>
      <c r="F31" s="45">
        <v>43.8</v>
      </c>
      <c r="G31" s="45">
        <v>37.200000000000003</v>
      </c>
      <c r="H31" s="45">
        <v>32.4</v>
      </c>
      <c r="I31" s="45">
        <v>28.9</v>
      </c>
      <c r="J31" s="45">
        <v>26.1</v>
      </c>
      <c r="K31" s="45">
        <v>23.9</v>
      </c>
      <c r="L31" s="45">
        <v>22.1</v>
      </c>
      <c r="M31" s="45">
        <v>20.6</v>
      </c>
      <c r="N31" s="45">
        <v>19.399999999999999</v>
      </c>
      <c r="O31" s="45">
        <v>18.3</v>
      </c>
      <c r="P31" s="45">
        <v>17.399999999999999</v>
      </c>
      <c r="Q31" s="45">
        <v>16.600000000000001</v>
      </c>
      <c r="R31" s="45">
        <v>15.9</v>
      </c>
      <c r="S31" s="45">
        <v>15.2</v>
      </c>
      <c r="T31" s="45">
        <v>14.7</v>
      </c>
      <c r="U31" s="45">
        <v>14.2</v>
      </c>
    </row>
    <row r="32" spans="1:21" x14ac:dyDescent="0.25">
      <c r="A32" s="43">
        <v>21</v>
      </c>
      <c r="B32" s="45">
        <v>206.7</v>
      </c>
      <c r="C32" s="45">
        <v>105.2</v>
      </c>
      <c r="D32" s="45">
        <v>71.5</v>
      </c>
      <c r="E32" s="45">
        <v>54.6</v>
      </c>
      <c r="F32" s="45">
        <v>44.4</v>
      </c>
      <c r="G32" s="45">
        <v>37.700000000000003</v>
      </c>
      <c r="H32" s="45">
        <v>32.9</v>
      </c>
      <c r="I32" s="45">
        <v>29.3</v>
      </c>
      <c r="J32" s="45">
        <v>26.5</v>
      </c>
      <c r="K32" s="45">
        <v>24.3</v>
      </c>
      <c r="L32" s="45">
        <v>22.5</v>
      </c>
      <c r="M32" s="45">
        <v>20.9</v>
      </c>
      <c r="N32" s="45">
        <v>19.7</v>
      </c>
      <c r="O32" s="45">
        <v>18.600000000000001</v>
      </c>
      <c r="P32" s="45">
        <v>17.600000000000001</v>
      </c>
      <c r="Q32" s="45">
        <v>16.8</v>
      </c>
      <c r="R32" s="45">
        <v>16.100000000000001</v>
      </c>
      <c r="S32" s="45">
        <v>15.4</v>
      </c>
      <c r="T32" s="45">
        <v>14.9</v>
      </c>
      <c r="U32" s="45">
        <v>14.4</v>
      </c>
    </row>
    <row r="33" spans="1:21" x14ac:dyDescent="0.25">
      <c r="A33" s="43">
        <v>22</v>
      </c>
      <c r="B33" s="45">
        <v>209.7</v>
      </c>
      <c r="C33" s="45">
        <v>106.8</v>
      </c>
      <c r="D33" s="45">
        <v>72.5</v>
      </c>
      <c r="E33" s="45">
        <v>55.4</v>
      </c>
      <c r="F33" s="45">
        <v>45.1</v>
      </c>
      <c r="G33" s="45">
        <v>38.299999999999997</v>
      </c>
      <c r="H33" s="45">
        <v>33.4</v>
      </c>
      <c r="I33" s="45">
        <v>29.7</v>
      </c>
      <c r="J33" s="45">
        <v>26.9</v>
      </c>
      <c r="K33" s="45">
        <v>24.6</v>
      </c>
      <c r="L33" s="45">
        <v>22.8</v>
      </c>
      <c r="M33" s="45">
        <v>21.2</v>
      </c>
      <c r="N33" s="45">
        <v>20</v>
      </c>
      <c r="O33" s="45">
        <v>18.8</v>
      </c>
      <c r="P33" s="45">
        <v>17.899999999999999</v>
      </c>
      <c r="Q33" s="45">
        <v>17.100000000000001</v>
      </c>
      <c r="R33" s="45">
        <v>16.3</v>
      </c>
      <c r="S33" s="45">
        <v>15.7</v>
      </c>
      <c r="T33" s="45">
        <v>15.1</v>
      </c>
      <c r="U33" s="45">
        <v>14.6</v>
      </c>
    </row>
    <row r="34" spans="1:21" x14ac:dyDescent="0.25">
      <c r="A34" s="43">
        <v>23</v>
      </c>
      <c r="B34" s="45">
        <v>212.7</v>
      </c>
      <c r="C34" s="45">
        <v>108.3</v>
      </c>
      <c r="D34" s="45">
        <v>73.5</v>
      </c>
      <c r="E34" s="45">
        <v>56.2</v>
      </c>
      <c r="F34" s="45">
        <v>45.7</v>
      </c>
      <c r="G34" s="45">
        <v>38.799999999999997</v>
      </c>
      <c r="H34" s="45">
        <v>33.9</v>
      </c>
      <c r="I34" s="45">
        <v>30.2</v>
      </c>
      <c r="J34" s="45">
        <v>27.3</v>
      </c>
      <c r="K34" s="45">
        <v>25</v>
      </c>
      <c r="L34" s="45">
        <v>23.1</v>
      </c>
      <c r="M34" s="45">
        <v>21.6</v>
      </c>
      <c r="N34" s="45">
        <v>20.2</v>
      </c>
      <c r="O34" s="45">
        <v>19.100000000000001</v>
      </c>
      <c r="P34" s="45">
        <v>18.2</v>
      </c>
      <c r="Q34" s="45">
        <v>17.3</v>
      </c>
      <c r="R34" s="45">
        <v>16.600000000000001</v>
      </c>
      <c r="S34" s="45">
        <v>15.9</v>
      </c>
      <c r="T34" s="45">
        <v>15.3</v>
      </c>
      <c r="U34" s="45">
        <v>14.8</v>
      </c>
    </row>
    <row r="35" spans="1:21" x14ac:dyDescent="0.25">
      <c r="A35" s="43">
        <v>24</v>
      </c>
      <c r="B35" s="45">
        <v>215.8</v>
      </c>
      <c r="C35" s="45">
        <v>109.9</v>
      </c>
      <c r="D35" s="45">
        <v>74.599999999999994</v>
      </c>
      <c r="E35" s="45">
        <v>57</v>
      </c>
      <c r="F35" s="45">
        <v>46.4</v>
      </c>
      <c r="G35" s="45">
        <v>39.4</v>
      </c>
      <c r="H35" s="45">
        <v>34.4</v>
      </c>
      <c r="I35" s="45">
        <v>30.6</v>
      </c>
      <c r="J35" s="45">
        <v>27.7</v>
      </c>
      <c r="K35" s="45">
        <v>25.4</v>
      </c>
      <c r="L35" s="45">
        <v>23.4</v>
      </c>
      <c r="M35" s="45">
        <v>21.9</v>
      </c>
      <c r="N35" s="45">
        <v>20.5</v>
      </c>
      <c r="O35" s="45">
        <v>19.399999999999999</v>
      </c>
      <c r="P35" s="45">
        <v>18.399999999999999</v>
      </c>
      <c r="Q35" s="45">
        <v>17.600000000000001</v>
      </c>
      <c r="R35" s="45">
        <v>16.8</v>
      </c>
      <c r="S35" s="45">
        <v>16.100000000000001</v>
      </c>
      <c r="T35" s="45">
        <v>15.5</v>
      </c>
      <c r="U35" s="45">
        <v>15</v>
      </c>
    </row>
    <row r="36" spans="1:21" x14ac:dyDescent="0.25">
      <c r="A36" s="43">
        <v>25</v>
      </c>
      <c r="B36" s="45">
        <v>218.9</v>
      </c>
      <c r="C36" s="45">
        <v>111.5</v>
      </c>
      <c r="D36" s="45">
        <v>75.7</v>
      </c>
      <c r="E36" s="45">
        <v>57.8</v>
      </c>
      <c r="F36" s="45">
        <v>47.1</v>
      </c>
      <c r="G36" s="45">
        <v>39.9</v>
      </c>
      <c r="H36" s="45">
        <v>34.9</v>
      </c>
      <c r="I36" s="45">
        <v>31</v>
      </c>
      <c r="J36" s="45">
        <v>28.1</v>
      </c>
      <c r="K36" s="45">
        <v>25.7</v>
      </c>
      <c r="L36" s="45">
        <v>23.8</v>
      </c>
      <c r="M36" s="45">
        <v>22.2</v>
      </c>
      <c r="N36" s="45">
        <v>20.8</v>
      </c>
      <c r="O36" s="45">
        <v>19.7</v>
      </c>
      <c r="P36" s="45">
        <v>18.7</v>
      </c>
      <c r="Q36" s="45">
        <v>17.8</v>
      </c>
      <c r="R36" s="45">
        <v>17.100000000000001</v>
      </c>
      <c r="S36" s="45">
        <v>16.399999999999999</v>
      </c>
      <c r="T36" s="45">
        <v>15.8</v>
      </c>
      <c r="U36" s="45">
        <v>15.2</v>
      </c>
    </row>
    <row r="37" spans="1:21" x14ac:dyDescent="0.25">
      <c r="A37" s="43">
        <v>26</v>
      </c>
      <c r="B37" s="45">
        <v>222</v>
      </c>
      <c r="C37" s="45">
        <v>113.1</v>
      </c>
      <c r="D37" s="45">
        <v>76.8</v>
      </c>
      <c r="E37" s="45">
        <v>58.6</v>
      </c>
      <c r="F37" s="45">
        <v>47.8</v>
      </c>
      <c r="G37" s="45">
        <v>40.5</v>
      </c>
      <c r="H37" s="45">
        <v>35.4</v>
      </c>
      <c r="I37" s="45">
        <v>31.5</v>
      </c>
      <c r="J37" s="45">
        <v>28.5</v>
      </c>
      <c r="K37" s="45">
        <v>26.1</v>
      </c>
      <c r="L37" s="45">
        <v>24.1</v>
      </c>
      <c r="M37" s="45">
        <v>22.5</v>
      </c>
      <c r="N37" s="45">
        <v>21.1</v>
      </c>
      <c r="O37" s="45">
        <v>20</v>
      </c>
      <c r="P37" s="45">
        <v>19</v>
      </c>
      <c r="Q37" s="45">
        <v>18.100000000000001</v>
      </c>
      <c r="R37" s="45">
        <v>17.3</v>
      </c>
      <c r="S37" s="45">
        <v>16.600000000000001</v>
      </c>
      <c r="T37" s="45">
        <v>16</v>
      </c>
      <c r="U37" s="45">
        <v>15.5</v>
      </c>
    </row>
    <row r="38" spans="1:21" x14ac:dyDescent="0.25">
      <c r="A38" s="43">
        <v>27</v>
      </c>
      <c r="B38" s="45">
        <v>225.2</v>
      </c>
      <c r="C38" s="45">
        <v>114.7</v>
      </c>
      <c r="D38" s="45">
        <v>77.900000000000006</v>
      </c>
      <c r="E38" s="45">
        <v>59.5</v>
      </c>
      <c r="F38" s="45">
        <v>48.4</v>
      </c>
      <c r="G38" s="45">
        <v>41.1</v>
      </c>
      <c r="H38" s="45">
        <v>35.9</v>
      </c>
      <c r="I38" s="45">
        <v>31.9</v>
      </c>
      <c r="J38" s="45">
        <v>28.9</v>
      </c>
      <c r="K38" s="45">
        <v>26.5</v>
      </c>
      <c r="L38" s="45">
        <v>24.5</v>
      </c>
      <c r="M38" s="45">
        <v>22.8</v>
      </c>
      <c r="N38" s="45">
        <v>21.4</v>
      </c>
      <c r="O38" s="45">
        <v>20.3</v>
      </c>
      <c r="P38" s="45">
        <v>19.2</v>
      </c>
      <c r="Q38" s="45">
        <v>18.3</v>
      </c>
      <c r="R38" s="45">
        <v>17.600000000000001</v>
      </c>
      <c r="S38" s="45">
        <v>16.899999999999999</v>
      </c>
      <c r="T38" s="45">
        <v>16.2</v>
      </c>
      <c r="U38" s="45">
        <v>15.7</v>
      </c>
    </row>
    <row r="39" spans="1:21" x14ac:dyDescent="0.25">
      <c r="A39" s="43">
        <v>28</v>
      </c>
      <c r="B39" s="45">
        <v>228.5</v>
      </c>
      <c r="C39" s="45">
        <v>116.4</v>
      </c>
      <c r="D39" s="45">
        <v>79</v>
      </c>
      <c r="E39" s="45">
        <v>60.3</v>
      </c>
      <c r="F39" s="45">
        <v>49.1</v>
      </c>
      <c r="G39" s="45">
        <v>41.7</v>
      </c>
      <c r="H39" s="45">
        <v>36.4</v>
      </c>
      <c r="I39" s="45">
        <v>32.4</v>
      </c>
      <c r="J39" s="45">
        <v>29.3</v>
      </c>
      <c r="K39" s="45">
        <v>26.9</v>
      </c>
      <c r="L39" s="45">
        <v>24.8</v>
      </c>
      <c r="M39" s="45">
        <v>23.2</v>
      </c>
      <c r="N39" s="45">
        <v>21.8</v>
      </c>
      <c r="O39" s="45">
        <v>20.6</v>
      </c>
      <c r="P39" s="45">
        <v>19.5</v>
      </c>
      <c r="Q39" s="45">
        <v>18.600000000000001</v>
      </c>
      <c r="R39" s="45">
        <v>17.8</v>
      </c>
      <c r="S39" s="45">
        <v>17.100000000000001</v>
      </c>
      <c r="T39" s="45">
        <v>16.5</v>
      </c>
      <c r="U39" s="45">
        <v>15.9</v>
      </c>
    </row>
    <row r="40" spans="1:21" x14ac:dyDescent="0.25">
      <c r="A40" s="43">
        <v>29</v>
      </c>
      <c r="B40" s="45">
        <v>231.8</v>
      </c>
      <c r="C40" s="45">
        <v>118</v>
      </c>
      <c r="D40" s="45">
        <v>80.099999999999994</v>
      </c>
      <c r="E40" s="45">
        <v>61.2</v>
      </c>
      <c r="F40" s="45">
        <v>49.9</v>
      </c>
      <c r="G40" s="45">
        <v>42.3</v>
      </c>
      <c r="H40" s="45">
        <v>36.9</v>
      </c>
      <c r="I40" s="45">
        <v>32.9</v>
      </c>
      <c r="J40" s="45">
        <v>29.7</v>
      </c>
      <c r="K40" s="45">
        <v>27.2</v>
      </c>
      <c r="L40" s="45">
        <v>25.2</v>
      </c>
      <c r="M40" s="45">
        <v>23.5</v>
      </c>
      <c r="N40" s="45">
        <v>22.1</v>
      </c>
      <c r="O40" s="45">
        <v>20.9</v>
      </c>
      <c r="P40" s="45">
        <v>19.8</v>
      </c>
      <c r="Q40" s="45">
        <v>18.899999999999999</v>
      </c>
      <c r="R40" s="45">
        <v>18.100000000000001</v>
      </c>
      <c r="S40" s="45">
        <v>17.399999999999999</v>
      </c>
      <c r="T40" s="45">
        <v>16.7</v>
      </c>
      <c r="U40" s="45">
        <v>16.2</v>
      </c>
    </row>
    <row r="41" spans="1:21" x14ac:dyDescent="0.25">
      <c r="A41" s="43">
        <v>30</v>
      </c>
      <c r="B41" s="45">
        <v>235.1</v>
      </c>
      <c r="C41" s="45">
        <v>119.7</v>
      </c>
      <c r="D41" s="45">
        <v>81.3</v>
      </c>
      <c r="E41" s="45">
        <v>62.1</v>
      </c>
      <c r="F41" s="45">
        <v>50.6</v>
      </c>
      <c r="G41" s="45">
        <v>42.9</v>
      </c>
      <c r="H41" s="45">
        <v>37.4</v>
      </c>
      <c r="I41" s="45">
        <v>33.4</v>
      </c>
      <c r="J41" s="45">
        <v>30.2</v>
      </c>
      <c r="K41" s="45">
        <v>27.6</v>
      </c>
      <c r="L41" s="45">
        <v>25.6</v>
      </c>
      <c r="M41" s="45">
        <v>23.9</v>
      </c>
      <c r="N41" s="45">
        <v>22.4</v>
      </c>
      <c r="O41" s="45">
        <v>21.2</v>
      </c>
      <c r="P41" s="45">
        <v>20.100000000000001</v>
      </c>
      <c r="Q41" s="45">
        <v>19.2</v>
      </c>
      <c r="R41" s="45">
        <v>18.3</v>
      </c>
      <c r="S41" s="45">
        <v>17.600000000000001</v>
      </c>
      <c r="T41" s="45">
        <v>17</v>
      </c>
      <c r="U41" s="45">
        <v>16.399999999999999</v>
      </c>
    </row>
    <row r="42" spans="1:21" x14ac:dyDescent="0.25">
      <c r="A42" s="43">
        <v>31</v>
      </c>
      <c r="B42" s="45">
        <v>238.5</v>
      </c>
      <c r="C42" s="45">
        <v>121.4</v>
      </c>
      <c r="D42" s="45">
        <v>82.5</v>
      </c>
      <c r="E42" s="45">
        <v>63</v>
      </c>
      <c r="F42" s="45">
        <v>51.3</v>
      </c>
      <c r="G42" s="45">
        <v>43.5</v>
      </c>
      <c r="H42" s="45">
        <v>38</v>
      </c>
      <c r="I42" s="45">
        <v>33.799999999999997</v>
      </c>
      <c r="J42" s="45">
        <v>30.6</v>
      </c>
      <c r="K42" s="45">
        <v>28</v>
      </c>
      <c r="L42" s="45">
        <v>25.9</v>
      </c>
      <c r="M42" s="45">
        <v>24.2</v>
      </c>
      <c r="N42" s="45">
        <v>22.7</v>
      </c>
      <c r="O42" s="45">
        <v>21.5</v>
      </c>
      <c r="P42" s="45">
        <v>20.399999999999999</v>
      </c>
      <c r="Q42" s="45">
        <v>19.399999999999999</v>
      </c>
      <c r="R42" s="45">
        <v>18.600000000000001</v>
      </c>
      <c r="S42" s="45">
        <v>17.899999999999999</v>
      </c>
      <c r="T42" s="45">
        <v>17.2</v>
      </c>
      <c r="U42" s="45">
        <v>16.600000000000001</v>
      </c>
    </row>
    <row r="43" spans="1:21" x14ac:dyDescent="0.25">
      <c r="A43" s="43">
        <v>32</v>
      </c>
      <c r="B43" s="45">
        <v>241.9</v>
      </c>
      <c r="C43" s="45">
        <v>123.2</v>
      </c>
      <c r="D43" s="45">
        <v>83.6</v>
      </c>
      <c r="E43" s="45">
        <v>63.9</v>
      </c>
      <c r="F43" s="45">
        <v>52</v>
      </c>
      <c r="G43" s="45">
        <v>44.2</v>
      </c>
      <c r="H43" s="45">
        <v>38.5</v>
      </c>
      <c r="I43" s="45">
        <v>34.299999999999997</v>
      </c>
      <c r="J43" s="45">
        <v>31.1</v>
      </c>
      <c r="K43" s="45">
        <v>28.5</v>
      </c>
      <c r="L43" s="45">
        <v>26.3</v>
      </c>
      <c r="M43" s="45">
        <v>24.6</v>
      </c>
      <c r="N43" s="45">
        <v>23.1</v>
      </c>
      <c r="O43" s="45">
        <v>21.8</v>
      </c>
      <c r="P43" s="45">
        <v>20.7</v>
      </c>
      <c r="Q43" s="45">
        <v>19.7</v>
      </c>
      <c r="R43" s="45">
        <v>18.899999999999999</v>
      </c>
      <c r="S43" s="45">
        <v>18.2</v>
      </c>
      <c r="T43" s="45">
        <v>17.5</v>
      </c>
      <c r="U43" s="45">
        <v>16.899999999999999</v>
      </c>
    </row>
    <row r="44" spans="1:21" x14ac:dyDescent="0.25">
      <c r="A44" s="43">
        <v>33</v>
      </c>
      <c r="B44" s="45">
        <v>245.3</v>
      </c>
      <c r="C44" s="45">
        <v>125</v>
      </c>
      <c r="D44" s="45">
        <v>84.8</v>
      </c>
      <c r="E44" s="45">
        <v>64.8</v>
      </c>
      <c r="F44" s="45">
        <v>52.8</v>
      </c>
      <c r="G44" s="45">
        <v>44.8</v>
      </c>
      <c r="H44" s="45">
        <v>39.1</v>
      </c>
      <c r="I44" s="45">
        <v>34.799999999999997</v>
      </c>
      <c r="J44" s="45">
        <v>31.5</v>
      </c>
      <c r="K44" s="45">
        <v>28.9</v>
      </c>
      <c r="L44" s="45">
        <v>26.7</v>
      </c>
      <c r="M44" s="45">
        <v>24.9</v>
      </c>
      <c r="N44" s="45">
        <v>23.4</v>
      </c>
      <c r="O44" s="45">
        <v>22.1</v>
      </c>
      <c r="P44" s="45">
        <v>21</v>
      </c>
      <c r="Q44" s="45">
        <v>20</v>
      </c>
      <c r="R44" s="45">
        <v>19.2</v>
      </c>
      <c r="S44" s="45">
        <v>18.399999999999999</v>
      </c>
      <c r="T44" s="45">
        <v>17.7</v>
      </c>
      <c r="U44" s="45">
        <v>17.100000000000001</v>
      </c>
    </row>
    <row r="45" spans="1:21" x14ac:dyDescent="0.25">
      <c r="A45" s="43">
        <v>34</v>
      </c>
      <c r="B45" s="45">
        <v>248.8</v>
      </c>
      <c r="C45" s="45">
        <v>126.7</v>
      </c>
      <c r="D45" s="45">
        <v>86.1</v>
      </c>
      <c r="E45" s="45">
        <v>65.7</v>
      </c>
      <c r="F45" s="45">
        <v>53.6</v>
      </c>
      <c r="G45" s="45">
        <v>45.4</v>
      </c>
      <c r="H45" s="45">
        <v>39.700000000000003</v>
      </c>
      <c r="I45" s="45">
        <v>35.299999999999997</v>
      </c>
      <c r="J45" s="45">
        <v>32</v>
      </c>
      <c r="K45" s="45">
        <v>29.3</v>
      </c>
      <c r="L45" s="45">
        <v>27.1</v>
      </c>
      <c r="M45" s="45">
        <v>25.3</v>
      </c>
      <c r="N45" s="45">
        <v>23.8</v>
      </c>
      <c r="O45" s="45">
        <v>22.4</v>
      </c>
      <c r="P45" s="45">
        <v>21.3</v>
      </c>
      <c r="Q45" s="45">
        <v>20.3</v>
      </c>
      <c r="R45" s="45">
        <v>19.5</v>
      </c>
      <c r="S45" s="45">
        <v>18.7</v>
      </c>
      <c r="T45" s="45">
        <v>18</v>
      </c>
      <c r="U45" s="45">
        <v>17.399999999999999</v>
      </c>
    </row>
    <row r="46" spans="1:21" x14ac:dyDescent="0.25">
      <c r="A46" s="43">
        <v>35</v>
      </c>
      <c r="B46" s="45">
        <v>252.4</v>
      </c>
      <c r="C46" s="45">
        <v>128.6</v>
      </c>
      <c r="D46" s="45">
        <v>87.3</v>
      </c>
      <c r="E46" s="45">
        <v>66.7</v>
      </c>
      <c r="F46" s="45">
        <v>54.3</v>
      </c>
      <c r="G46" s="45">
        <v>46.1</v>
      </c>
      <c r="H46" s="45">
        <v>40.200000000000003</v>
      </c>
      <c r="I46" s="45">
        <v>35.799999999999997</v>
      </c>
      <c r="J46" s="45">
        <v>32.4</v>
      </c>
      <c r="K46" s="45">
        <v>29.7</v>
      </c>
      <c r="L46" s="45">
        <v>27.5</v>
      </c>
      <c r="M46" s="45">
        <v>25.7</v>
      </c>
      <c r="N46" s="45">
        <v>24.1</v>
      </c>
      <c r="O46" s="45">
        <v>22.8</v>
      </c>
      <c r="P46" s="45">
        <v>21.6</v>
      </c>
      <c r="Q46" s="45">
        <v>20.6</v>
      </c>
      <c r="R46" s="45">
        <v>19.8</v>
      </c>
      <c r="S46" s="45">
        <v>19</v>
      </c>
      <c r="T46" s="45">
        <v>18.3</v>
      </c>
      <c r="U46" s="45">
        <v>17.7</v>
      </c>
    </row>
    <row r="47" spans="1:21" x14ac:dyDescent="0.25">
      <c r="A47" s="43">
        <v>36</v>
      </c>
      <c r="B47" s="45">
        <v>256</v>
      </c>
      <c r="C47" s="45">
        <v>130.4</v>
      </c>
      <c r="D47" s="45">
        <v>88.5</v>
      </c>
      <c r="E47" s="45">
        <v>67.599999999999994</v>
      </c>
      <c r="F47" s="45">
        <v>55.1</v>
      </c>
      <c r="G47" s="45">
        <v>46.8</v>
      </c>
      <c r="H47" s="45">
        <v>40.799999999999997</v>
      </c>
      <c r="I47" s="45">
        <v>36.4</v>
      </c>
      <c r="J47" s="45">
        <v>32.9</v>
      </c>
      <c r="K47" s="45">
        <v>30.2</v>
      </c>
      <c r="L47" s="45">
        <v>27.9</v>
      </c>
      <c r="M47" s="45">
        <v>26</v>
      </c>
      <c r="N47" s="45">
        <v>24.5</v>
      </c>
      <c r="O47" s="45">
        <v>23.1</v>
      </c>
      <c r="P47" s="45">
        <v>21.9</v>
      </c>
      <c r="Q47" s="45">
        <v>20.9</v>
      </c>
      <c r="R47" s="45">
        <v>20</v>
      </c>
      <c r="S47" s="45">
        <v>19.3</v>
      </c>
      <c r="T47" s="45">
        <v>18.600000000000001</v>
      </c>
      <c r="U47" s="45">
        <v>17.899999999999999</v>
      </c>
    </row>
    <row r="48" spans="1:21" x14ac:dyDescent="0.25">
      <c r="A48" s="43">
        <v>37</v>
      </c>
      <c r="B48" s="45">
        <v>259.60000000000002</v>
      </c>
      <c r="C48" s="45">
        <v>132.19999999999999</v>
      </c>
      <c r="D48" s="45">
        <v>89.8</v>
      </c>
      <c r="E48" s="45">
        <v>68.599999999999994</v>
      </c>
      <c r="F48" s="45">
        <v>55.9</v>
      </c>
      <c r="G48" s="45">
        <v>47.4</v>
      </c>
      <c r="H48" s="45">
        <v>41.4</v>
      </c>
      <c r="I48" s="45">
        <v>36.9</v>
      </c>
      <c r="J48" s="45">
        <v>33.4</v>
      </c>
      <c r="K48" s="45">
        <v>30.6</v>
      </c>
      <c r="L48" s="45">
        <v>28.3</v>
      </c>
      <c r="M48" s="45">
        <v>26.4</v>
      </c>
      <c r="N48" s="45">
        <v>24.8</v>
      </c>
      <c r="O48" s="45">
        <v>23.5</v>
      </c>
      <c r="P48" s="45">
        <v>22.3</v>
      </c>
      <c r="Q48" s="45">
        <v>21.2</v>
      </c>
      <c r="R48" s="45">
        <v>20.399999999999999</v>
      </c>
      <c r="S48" s="45">
        <v>19.600000000000001</v>
      </c>
      <c r="T48" s="45">
        <v>18.899999999999999</v>
      </c>
      <c r="U48" s="45">
        <v>18.2</v>
      </c>
    </row>
    <row r="49" spans="1:21" x14ac:dyDescent="0.25">
      <c r="A49" s="43">
        <v>38</v>
      </c>
      <c r="B49" s="45">
        <v>263.3</v>
      </c>
      <c r="C49" s="45">
        <v>134.1</v>
      </c>
      <c r="D49" s="45">
        <v>91.1</v>
      </c>
      <c r="E49" s="45">
        <v>69.599999999999994</v>
      </c>
      <c r="F49" s="45">
        <v>56.7</v>
      </c>
      <c r="G49" s="45">
        <v>48.1</v>
      </c>
      <c r="H49" s="45">
        <v>42</v>
      </c>
      <c r="I49" s="45">
        <v>37.4</v>
      </c>
      <c r="J49" s="45">
        <v>33.9</v>
      </c>
      <c r="K49" s="45">
        <v>31</v>
      </c>
      <c r="L49" s="45">
        <v>28.7</v>
      </c>
      <c r="M49" s="45">
        <v>26.8</v>
      </c>
      <c r="N49" s="45">
        <v>25.2</v>
      </c>
      <c r="O49" s="45">
        <v>23.8</v>
      </c>
      <c r="P49" s="45">
        <v>22.6</v>
      </c>
      <c r="Q49" s="45">
        <v>21.6</v>
      </c>
      <c r="R49" s="45">
        <v>20.7</v>
      </c>
      <c r="S49" s="45">
        <v>19.899999999999999</v>
      </c>
      <c r="T49" s="45">
        <v>19.100000000000001</v>
      </c>
      <c r="U49" s="45">
        <v>18.5</v>
      </c>
    </row>
    <row r="50" spans="1:21" x14ac:dyDescent="0.25">
      <c r="A50" s="43">
        <v>39</v>
      </c>
      <c r="B50" s="45">
        <v>267.10000000000002</v>
      </c>
      <c r="C50" s="45">
        <v>136</v>
      </c>
      <c r="D50" s="45">
        <v>92.4</v>
      </c>
      <c r="E50" s="45">
        <v>70.599999999999994</v>
      </c>
      <c r="F50" s="45">
        <v>57.5</v>
      </c>
      <c r="G50" s="45">
        <v>48.8</v>
      </c>
      <c r="H50" s="45">
        <v>42.6</v>
      </c>
      <c r="I50" s="45">
        <v>38</v>
      </c>
      <c r="J50" s="45">
        <v>34.4</v>
      </c>
      <c r="K50" s="45">
        <v>31.5</v>
      </c>
      <c r="L50" s="45">
        <v>29.1</v>
      </c>
      <c r="M50" s="45">
        <v>27.2</v>
      </c>
      <c r="N50" s="45">
        <v>25.6</v>
      </c>
      <c r="O50" s="45">
        <v>24.2</v>
      </c>
      <c r="P50" s="45">
        <v>23</v>
      </c>
      <c r="Q50" s="45">
        <v>21.9</v>
      </c>
      <c r="R50" s="45">
        <v>21</v>
      </c>
      <c r="S50" s="45">
        <v>20.2</v>
      </c>
      <c r="T50" s="45">
        <v>19.399999999999999</v>
      </c>
      <c r="U50" s="45">
        <v>18.8</v>
      </c>
    </row>
    <row r="51" spans="1:21" x14ac:dyDescent="0.25">
      <c r="A51" s="43">
        <v>40</v>
      </c>
      <c r="B51" s="45">
        <v>270.89999999999998</v>
      </c>
      <c r="C51" s="45">
        <v>138</v>
      </c>
      <c r="D51" s="45">
        <v>93.7</v>
      </c>
      <c r="E51" s="45">
        <v>71.599999999999994</v>
      </c>
      <c r="F51" s="45">
        <v>58.4</v>
      </c>
      <c r="G51" s="45">
        <v>49.5</v>
      </c>
      <c r="H51" s="45">
        <v>43.2</v>
      </c>
      <c r="I51" s="45">
        <v>38.5</v>
      </c>
      <c r="J51" s="45">
        <v>34.9</v>
      </c>
      <c r="K51" s="45">
        <v>32</v>
      </c>
      <c r="L51" s="45">
        <v>29.6</v>
      </c>
      <c r="M51" s="45">
        <v>27.6</v>
      </c>
      <c r="N51" s="45">
        <v>25.9</v>
      </c>
      <c r="O51" s="45">
        <v>24.5</v>
      </c>
      <c r="P51" s="45">
        <v>23.3</v>
      </c>
      <c r="Q51" s="45">
        <v>22.2</v>
      </c>
      <c r="R51" s="45">
        <v>21.3</v>
      </c>
      <c r="S51" s="45">
        <v>20.5</v>
      </c>
      <c r="T51" s="45">
        <v>19.8</v>
      </c>
      <c r="U51" s="45">
        <v>19.100000000000001</v>
      </c>
    </row>
    <row r="52" spans="1:21" x14ac:dyDescent="0.25">
      <c r="A52" s="43">
        <v>41</v>
      </c>
      <c r="B52" s="45">
        <v>274.7</v>
      </c>
      <c r="C52" s="45">
        <v>140</v>
      </c>
      <c r="D52" s="45">
        <v>95.1</v>
      </c>
      <c r="E52" s="45">
        <v>72.599999999999994</v>
      </c>
      <c r="F52" s="45">
        <v>59.2</v>
      </c>
      <c r="G52" s="45">
        <v>50.3</v>
      </c>
      <c r="H52" s="45">
        <v>43.9</v>
      </c>
      <c r="I52" s="45">
        <v>39.1</v>
      </c>
      <c r="J52" s="45">
        <v>35.4</v>
      </c>
      <c r="K52" s="45">
        <v>32.4</v>
      </c>
      <c r="L52" s="45">
        <v>30</v>
      </c>
      <c r="M52" s="45">
        <v>28</v>
      </c>
      <c r="N52" s="45">
        <v>26.3</v>
      </c>
      <c r="O52" s="45">
        <v>24.9</v>
      </c>
      <c r="P52" s="45">
        <v>23.7</v>
      </c>
      <c r="Q52" s="45">
        <v>22.6</v>
      </c>
      <c r="R52" s="45">
        <v>21.6</v>
      </c>
      <c r="S52" s="45">
        <v>20.8</v>
      </c>
      <c r="T52" s="45">
        <v>20.100000000000001</v>
      </c>
      <c r="U52" s="45">
        <v>19.399999999999999</v>
      </c>
    </row>
    <row r="53" spans="1:21" x14ac:dyDescent="0.25">
      <c r="A53" s="43">
        <v>42</v>
      </c>
      <c r="B53" s="45">
        <v>278.60000000000002</v>
      </c>
      <c r="C53" s="45">
        <v>142</v>
      </c>
      <c r="D53" s="45">
        <v>96.4</v>
      </c>
      <c r="E53" s="45">
        <v>73.7</v>
      </c>
      <c r="F53" s="45">
        <v>60.1</v>
      </c>
      <c r="G53" s="45">
        <v>51</v>
      </c>
      <c r="H53" s="45">
        <v>44.5</v>
      </c>
      <c r="I53" s="45">
        <v>39.700000000000003</v>
      </c>
      <c r="J53" s="45">
        <v>35.9</v>
      </c>
      <c r="K53" s="45">
        <v>32.9</v>
      </c>
      <c r="L53" s="45">
        <v>30.5</v>
      </c>
      <c r="M53" s="45">
        <v>28.4</v>
      </c>
      <c r="N53" s="45">
        <v>26.7</v>
      </c>
      <c r="O53" s="45">
        <v>25.3</v>
      </c>
      <c r="P53" s="45">
        <v>24</v>
      </c>
      <c r="Q53" s="45">
        <v>22.9</v>
      </c>
      <c r="R53" s="45">
        <v>22</v>
      </c>
      <c r="S53" s="45">
        <v>21.1</v>
      </c>
      <c r="T53" s="45">
        <v>20.399999999999999</v>
      </c>
      <c r="U53" s="45">
        <v>19.7</v>
      </c>
    </row>
    <row r="54" spans="1:21" x14ac:dyDescent="0.25">
      <c r="A54" s="43">
        <v>43</v>
      </c>
      <c r="B54" s="45">
        <v>282.60000000000002</v>
      </c>
      <c r="C54" s="45">
        <v>144</v>
      </c>
      <c r="D54" s="45">
        <v>97.8</v>
      </c>
      <c r="E54" s="45">
        <v>74.8</v>
      </c>
      <c r="F54" s="45">
        <v>60.9</v>
      </c>
      <c r="G54" s="45">
        <v>51.7</v>
      </c>
      <c r="H54" s="45">
        <v>45.2</v>
      </c>
      <c r="I54" s="45">
        <v>40.299999999999997</v>
      </c>
      <c r="J54" s="45">
        <v>36.4</v>
      </c>
      <c r="K54" s="45">
        <v>33.4</v>
      </c>
      <c r="L54" s="45">
        <v>30.9</v>
      </c>
      <c r="M54" s="45">
        <v>28.9</v>
      </c>
      <c r="N54" s="45">
        <v>27.1</v>
      </c>
      <c r="O54" s="45">
        <v>25.7</v>
      </c>
      <c r="P54" s="45">
        <v>24.4</v>
      </c>
      <c r="Q54" s="45">
        <v>23.3</v>
      </c>
      <c r="R54" s="45">
        <v>22.3</v>
      </c>
      <c r="S54" s="45">
        <v>21.5</v>
      </c>
      <c r="T54" s="45">
        <v>20.7</v>
      </c>
      <c r="U54" s="45">
        <v>20.100000000000001</v>
      </c>
    </row>
    <row r="55" spans="1:21" x14ac:dyDescent="0.25">
      <c r="A55" s="43">
        <v>44</v>
      </c>
      <c r="B55" s="45">
        <v>286.60000000000002</v>
      </c>
      <c r="C55" s="45">
        <v>146.1</v>
      </c>
      <c r="D55" s="45">
        <v>99.2</v>
      </c>
      <c r="E55" s="45">
        <v>75.8</v>
      </c>
      <c r="F55" s="45">
        <v>61.8</v>
      </c>
      <c r="G55" s="45">
        <v>52.5</v>
      </c>
      <c r="H55" s="45">
        <v>45.8</v>
      </c>
      <c r="I55" s="45">
        <v>40.799999999999997</v>
      </c>
      <c r="J55" s="45">
        <v>37</v>
      </c>
      <c r="K55" s="45">
        <v>33.9</v>
      </c>
      <c r="L55" s="45">
        <v>31.4</v>
      </c>
      <c r="M55" s="45">
        <v>29.3</v>
      </c>
      <c r="N55" s="45">
        <v>27.6</v>
      </c>
      <c r="O55" s="45">
        <v>26.1</v>
      </c>
      <c r="P55" s="45">
        <v>24.8</v>
      </c>
      <c r="Q55" s="45">
        <v>23.7</v>
      </c>
      <c r="R55" s="45">
        <v>22.7</v>
      </c>
      <c r="S55" s="45">
        <v>21.8</v>
      </c>
      <c r="T55" s="45">
        <v>21.1</v>
      </c>
      <c r="U55" s="45">
        <v>20.399999999999999</v>
      </c>
    </row>
    <row r="56" spans="1:21" x14ac:dyDescent="0.25">
      <c r="A56" s="43">
        <v>45</v>
      </c>
      <c r="B56" s="45">
        <v>290.7</v>
      </c>
      <c r="C56" s="45">
        <v>148.19999999999999</v>
      </c>
      <c r="D56" s="45">
        <v>100.7</v>
      </c>
      <c r="E56" s="45">
        <v>76.900000000000006</v>
      </c>
      <c r="F56" s="45">
        <v>62.7</v>
      </c>
      <c r="G56" s="45">
        <v>53.2</v>
      </c>
      <c r="H56" s="45">
        <v>46.5</v>
      </c>
      <c r="I56" s="45">
        <v>41.5</v>
      </c>
      <c r="J56" s="45">
        <v>37.5</v>
      </c>
      <c r="K56" s="45">
        <v>34.4</v>
      </c>
      <c r="L56" s="45">
        <v>31.9</v>
      </c>
      <c r="M56" s="45">
        <v>29.8</v>
      </c>
      <c r="N56" s="45">
        <v>28</v>
      </c>
      <c r="O56" s="45">
        <v>26.5</v>
      </c>
      <c r="P56" s="45">
        <v>25.2</v>
      </c>
      <c r="Q56" s="45">
        <v>24.1</v>
      </c>
      <c r="R56" s="45">
        <v>23.1</v>
      </c>
      <c r="S56" s="45">
        <v>22.2</v>
      </c>
      <c r="T56" s="45">
        <v>21.4</v>
      </c>
      <c r="U56" s="45"/>
    </row>
    <row r="57" spans="1:21" x14ac:dyDescent="0.25">
      <c r="A57" s="43">
        <v>46</v>
      </c>
      <c r="B57" s="45">
        <v>294.89999999999998</v>
      </c>
      <c r="C57" s="45">
        <v>150.30000000000001</v>
      </c>
      <c r="D57" s="45">
        <v>102.1</v>
      </c>
      <c r="E57" s="45">
        <v>78</v>
      </c>
      <c r="F57" s="45">
        <v>63.6</v>
      </c>
      <c r="G57" s="45">
        <v>54</v>
      </c>
      <c r="H57" s="45">
        <v>47.2</v>
      </c>
      <c r="I57" s="45">
        <v>42.1</v>
      </c>
      <c r="J57" s="45">
        <v>38.1</v>
      </c>
      <c r="K57" s="45">
        <v>35</v>
      </c>
      <c r="L57" s="45">
        <v>32.4</v>
      </c>
      <c r="M57" s="45">
        <v>30.3</v>
      </c>
      <c r="N57" s="45">
        <v>28.5</v>
      </c>
      <c r="O57" s="45">
        <v>26.9</v>
      </c>
      <c r="P57" s="45">
        <v>25.6</v>
      </c>
      <c r="Q57" s="45">
        <v>24.5</v>
      </c>
      <c r="R57" s="45">
        <v>23.5</v>
      </c>
      <c r="S57" s="45">
        <v>22.6</v>
      </c>
      <c r="T57" s="45"/>
      <c r="U57" s="45"/>
    </row>
    <row r="58" spans="1:21" x14ac:dyDescent="0.25">
      <c r="A58" s="43">
        <v>47</v>
      </c>
      <c r="B58" s="45">
        <v>299.10000000000002</v>
      </c>
      <c r="C58" s="45">
        <v>152.5</v>
      </c>
      <c r="D58" s="45">
        <v>103.6</v>
      </c>
      <c r="E58" s="45">
        <v>79.2</v>
      </c>
      <c r="F58" s="45">
        <v>64.599999999999994</v>
      </c>
      <c r="G58" s="45">
        <v>54.8</v>
      </c>
      <c r="H58" s="45">
        <v>47.9</v>
      </c>
      <c r="I58" s="45">
        <v>42.7</v>
      </c>
      <c r="J58" s="45">
        <v>38.700000000000003</v>
      </c>
      <c r="K58" s="45">
        <v>35.5</v>
      </c>
      <c r="L58" s="45">
        <v>32.9</v>
      </c>
      <c r="M58" s="45">
        <v>30.7</v>
      </c>
      <c r="N58" s="45">
        <v>28.9</v>
      </c>
      <c r="O58" s="45">
        <v>27.4</v>
      </c>
      <c r="P58" s="45">
        <v>26.1</v>
      </c>
      <c r="Q58" s="45">
        <v>24.9</v>
      </c>
      <c r="R58" s="45">
        <v>23.9</v>
      </c>
      <c r="S58" s="45"/>
      <c r="T58" s="45"/>
      <c r="U58" s="45"/>
    </row>
    <row r="59" spans="1:21" x14ac:dyDescent="0.25">
      <c r="A59" s="43">
        <v>48</v>
      </c>
      <c r="B59" s="45">
        <v>303.39999999999998</v>
      </c>
      <c r="C59" s="45">
        <v>154.69999999999999</v>
      </c>
      <c r="D59" s="45">
        <v>105.1</v>
      </c>
      <c r="E59" s="45">
        <v>80.400000000000006</v>
      </c>
      <c r="F59" s="45">
        <v>65.5</v>
      </c>
      <c r="G59" s="45">
        <v>55.7</v>
      </c>
      <c r="H59" s="45">
        <v>48.6</v>
      </c>
      <c r="I59" s="45">
        <v>43.4</v>
      </c>
      <c r="J59" s="45">
        <v>39.299999999999997</v>
      </c>
      <c r="K59" s="45">
        <v>36.1</v>
      </c>
      <c r="L59" s="45">
        <v>33.4</v>
      </c>
      <c r="M59" s="45">
        <v>31.3</v>
      </c>
      <c r="N59" s="45">
        <v>29.4</v>
      </c>
      <c r="O59" s="45">
        <v>27.9</v>
      </c>
      <c r="P59" s="45">
        <v>26.5</v>
      </c>
      <c r="Q59" s="45">
        <v>25.3</v>
      </c>
      <c r="R59" s="45"/>
      <c r="S59" s="45"/>
      <c r="T59" s="45"/>
      <c r="U59" s="45"/>
    </row>
    <row r="60" spans="1:21" x14ac:dyDescent="0.25">
      <c r="A60" s="43">
        <v>49</v>
      </c>
      <c r="B60" s="45">
        <v>307.8</v>
      </c>
      <c r="C60" s="45">
        <v>156.9</v>
      </c>
      <c r="D60" s="45">
        <v>106.7</v>
      </c>
      <c r="E60" s="45">
        <v>81.599999999999994</v>
      </c>
      <c r="F60" s="45">
        <v>66.5</v>
      </c>
      <c r="G60" s="45">
        <v>56.5</v>
      </c>
      <c r="H60" s="45">
        <v>49.4</v>
      </c>
      <c r="I60" s="45">
        <v>44.1</v>
      </c>
      <c r="J60" s="45">
        <v>40</v>
      </c>
      <c r="K60" s="45">
        <v>36.700000000000003</v>
      </c>
      <c r="L60" s="45">
        <v>34</v>
      </c>
      <c r="M60" s="45">
        <v>31.8</v>
      </c>
      <c r="N60" s="45">
        <v>29.9</v>
      </c>
      <c r="O60" s="45">
        <v>28.3</v>
      </c>
      <c r="P60" s="45">
        <v>27</v>
      </c>
      <c r="Q60" s="45"/>
      <c r="R60" s="45"/>
      <c r="S60" s="45"/>
      <c r="T60" s="45"/>
      <c r="U60" s="45"/>
    </row>
    <row r="61" spans="1:21" x14ac:dyDescent="0.25">
      <c r="A61" s="43">
        <v>50</v>
      </c>
      <c r="B61" s="45">
        <v>312.39999999999998</v>
      </c>
      <c r="C61" s="45">
        <v>159.30000000000001</v>
      </c>
      <c r="D61" s="45">
        <v>108.3</v>
      </c>
      <c r="E61" s="45">
        <v>82.8</v>
      </c>
      <c r="F61" s="45">
        <v>67.599999999999994</v>
      </c>
      <c r="G61" s="45">
        <v>57.4</v>
      </c>
      <c r="H61" s="45">
        <v>50.2</v>
      </c>
      <c r="I61" s="45">
        <v>44.8</v>
      </c>
      <c r="J61" s="45">
        <v>40.6</v>
      </c>
      <c r="K61" s="45">
        <v>37.299999999999997</v>
      </c>
      <c r="L61" s="45">
        <v>34.6</v>
      </c>
      <c r="M61" s="45">
        <v>32.4</v>
      </c>
      <c r="N61" s="45">
        <v>30.5</v>
      </c>
      <c r="O61" s="45">
        <v>28.9</v>
      </c>
      <c r="P61" s="45"/>
      <c r="Q61" s="45"/>
      <c r="R61" s="45"/>
      <c r="S61" s="45"/>
      <c r="T61" s="45"/>
      <c r="U61" s="45"/>
    </row>
    <row r="62" spans="1:21" x14ac:dyDescent="0.25">
      <c r="A62" s="43">
        <v>51</v>
      </c>
      <c r="B62" s="45">
        <v>317</v>
      </c>
      <c r="C62" s="45">
        <v>161.69999999999999</v>
      </c>
      <c r="D62" s="45">
        <v>109.9</v>
      </c>
      <c r="E62" s="45">
        <v>84.1</v>
      </c>
      <c r="F62" s="45">
        <v>68.599999999999994</v>
      </c>
      <c r="G62" s="45">
        <v>58.4</v>
      </c>
      <c r="H62" s="45">
        <v>51</v>
      </c>
      <c r="I62" s="45">
        <v>45.6</v>
      </c>
      <c r="J62" s="45">
        <v>41.3</v>
      </c>
      <c r="K62" s="45">
        <v>37.9</v>
      </c>
      <c r="L62" s="45">
        <v>35.200000000000003</v>
      </c>
      <c r="M62" s="45">
        <v>32.9</v>
      </c>
      <c r="N62" s="45">
        <v>31</v>
      </c>
      <c r="O62" s="45"/>
      <c r="P62" s="45"/>
      <c r="Q62" s="45"/>
      <c r="R62" s="45"/>
      <c r="S62" s="45"/>
      <c r="T62" s="45"/>
      <c r="U62" s="45"/>
    </row>
    <row r="63" spans="1:21" x14ac:dyDescent="0.25">
      <c r="A63" s="43">
        <v>52</v>
      </c>
      <c r="B63" s="45">
        <v>321.7</v>
      </c>
      <c r="C63" s="45">
        <v>164.1</v>
      </c>
      <c r="D63" s="45">
        <v>111.6</v>
      </c>
      <c r="E63" s="45">
        <v>85.4</v>
      </c>
      <c r="F63" s="45">
        <v>69.7</v>
      </c>
      <c r="G63" s="45">
        <v>59.3</v>
      </c>
      <c r="H63" s="45">
        <v>51.9</v>
      </c>
      <c r="I63" s="45">
        <v>46.3</v>
      </c>
      <c r="J63" s="45">
        <v>42</v>
      </c>
      <c r="K63" s="45">
        <v>38.6</v>
      </c>
      <c r="L63" s="45">
        <v>35.799999999999997</v>
      </c>
      <c r="M63" s="45">
        <v>33.5</v>
      </c>
      <c r="N63" s="45"/>
      <c r="O63" s="45"/>
      <c r="P63" s="45"/>
      <c r="Q63" s="45"/>
      <c r="R63" s="45"/>
      <c r="S63" s="45"/>
      <c r="T63" s="45"/>
      <c r="U63" s="45"/>
    </row>
    <row r="64" spans="1:21" x14ac:dyDescent="0.25">
      <c r="A64" s="43">
        <v>53</v>
      </c>
      <c r="B64" s="45">
        <v>326.39999999999998</v>
      </c>
      <c r="C64" s="45">
        <v>166.6</v>
      </c>
      <c r="D64" s="45">
        <v>113.3</v>
      </c>
      <c r="E64" s="45">
        <v>86.8</v>
      </c>
      <c r="F64" s="45">
        <v>70.8</v>
      </c>
      <c r="G64" s="45">
        <v>60.3</v>
      </c>
      <c r="H64" s="45">
        <v>52.7</v>
      </c>
      <c r="I64" s="45">
        <v>47.1</v>
      </c>
      <c r="J64" s="45">
        <v>42.7</v>
      </c>
      <c r="K64" s="45">
        <v>39.299999999999997</v>
      </c>
      <c r="L64" s="45">
        <v>36.4</v>
      </c>
      <c r="M64" s="45"/>
      <c r="N64" s="45"/>
      <c r="O64" s="45"/>
      <c r="P64" s="45"/>
      <c r="Q64" s="45"/>
      <c r="R64" s="45"/>
      <c r="S64" s="45"/>
      <c r="T64" s="45"/>
      <c r="U64" s="45"/>
    </row>
    <row r="65" spans="1:21" x14ac:dyDescent="0.25">
      <c r="A65" s="43">
        <v>54</v>
      </c>
      <c r="B65" s="45">
        <v>331.3</v>
      </c>
      <c r="C65" s="45">
        <v>169.1</v>
      </c>
      <c r="D65" s="45">
        <v>115.1</v>
      </c>
      <c r="E65" s="45">
        <v>88.1</v>
      </c>
      <c r="F65" s="45">
        <v>72</v>
      </c>
      <c r="G65" s="45">
        <v>61.3</v>
      </c>
      <c r="H65" s="45">
        <v>53.6</v>
      </c>
      <c r="I65" s="45">
        <v>47.9</v>
      </c>
      <c r="J65" s="45">
        <v>43.5</v>
      </c>
      <c r="K65" s="45">
        <v>40</v>
      </c>
      <c r="L65" s="45"/>
      <c r="M65" s="45"/>
      <c r="N65" s="45"/>
      <c r="O65" s="45"/>
      <c r="P65" s="45"/>
      <c r="Q65" s="45"/>
      <c r="R65" s="45"/>
      <c r="S65" s="45"/>
      <c r="T65" s="45"/>
      <c r="U65" s="45"/>
    </row>
    <row r="66" spans="1:21" x14ac:dyDescent="0.25">
      <c r="A66" s="43">
        <v>55</v>
      </c>
      <c r="B66" s="45">
        <v>336.3</v>
      </c>
      <c r="C66" s="45">
        <v>171.7</v>
      </c>
      <c r="D66" s="45">
        <v>116.9</v>
      </c>
      <c r="E66" s="45">
        <v>89.5</v>
      </c>
      <c r="F66" s="45">
        <v>73.2</v>
      </c>
      <c r="G66" s="45">
        <v>62.3</v>
      </c>
      <c r="H66" s="45">
        <v>54.5</v>
      </c>
      <c r="I66" s="45">
        <v>48.7</v>
      </c>
      <c r="J66" s="45">
        <v>44.2</v>
      </c>
      <c r="K66" s="45"/>
      <c r="L66" s="45"/>
      <c r="M66" s="45"/>
      <c r="N66" s="45"/>
      <c r="O66" s="45"/>
      <c r="P66" s="45"/>
      <c r="Q66" s="45"/>
      <c r="R66" s="45"/>
      <c r="S66" s="45"/>
      <c r="T66" s="45"/>
      <c r="U66" s="45"/>
    </row>
    <row r="67" spans="1:21" x14ac:dyDescent="0.25">
      <c r="A67" s="43">
        <v>56</v>
      </c>
      <c r="B67" s="45">
        <v>341.4</v>
      </c>
      <c r="C67" s="45">
        <v>174.4</v>
      </c>
      <c r="D67" s="45">
        <v>118.8</v>
      </c>
      <c r="E67" s="45">
        <v>91</v>
      </c>
      <c r="F67" s="45">
        <v>74.400000000000006</v>
      </c>
      <c r="G67" s="45">
        <v>63.3</v>
      </c>
      <c r="H67" s="45">
        <v>55.5</v>
      </c>
      <c r="I67" s="45">
        <v>49.6</v>
      </c>
      <c r="J67" s="45"/>
      <c r="K67" s="45"/>
      <c r="L67" s="45"/>
      <c r="M67" s="45"/>
      <c r="N67" s="45"/>
      <c r="O67" s="45"/>
      <c r="P67" s="45"/>
      <c r="Q67" s="45"/>
      <c r="R67" s="45"/>
      <c r="S67" s="45"/>
      <c r="T67" s="45"/>
      <c r="U67" s="45"/>
    </row>
    <row r="68" spans="1:21" x14ac:dyDescent="0.25">
      <c r="A68" s="43">
        <v>57</v>
      </c>
      <c r="B68" s="45">
        <v>346.7</v>
      </c>
      <c r="C68" s="45">
        <v>177.1</v>
      </c>
      <c r="D68" s="45">
        <v>120.7</v>
      </c>
      <c r="E68" s="45">
        <v>92.5</v>
      </c>
      <c r="F68" s="45">
        <v>75.599999999999994</v>
      </c>
      <c r="G68" s="45">
        <v>64.400000000000006</v>
      </c>
      <c r="H68" s="45">
        <v>56.4</v>
      </c>
      <c r="I68" s="45"/>
      <c r="J68" s="45"/>
      <c r="K68" s="45"/>
      <c r="L68" s="45"/>
      <c r="M68" s="45"/>
      <c r="N68" s="45"/>
      <c r="O68" s="45"/>
      <c r="P68" s="45"/>
      <c r="Q68" s="45"/>
      <c r="R68" s="45"/>
      <c r="S68" s="45"/>
      <c r="T68" s="45"/>
      <c r="U68" s="45"/>
    </row>
    <row r="69" spans="1:21" x14ac:dyDescent="0.25">
      <c r="A69" s="43">
        <v>58</v>
      </c>
      <c r="B69" s="45">
        <v>352.1</v>
      </c>
      <c r="C69" s="45">
        <v>180</v>
      </c>
      <c r="D69" s="45">
        <v>122.6</v>
      </c>
      <c r="E69" s="45">
        <v>94</v>
      </c>
      <c r="F69" s="45">
        <v>76.900000000000006</v>
      </c>
      <c r="G69" s="45">
        <v>65.5</v>
      </c>
      <c r="H69" s="45"/>
      <c r="I69" s="45"/>
      <c r="J69" s="45"/>
      <c r="K69" s="45"/>
      <c r="L69" s="45"/>
      <c r="M69" s="45"/>
      <c r="N69" s="45"/>
      <c r="O69" s="45"/>
      <c r="P69" s="45"/>
      <c r="Q69" s="45"/>
      <c r="R69" s="45"/>
      <c r="S69" s="45"/>
      <c r="T69" s="45"/>
      <c r="U69" s="45"/>
    </row>
    <row r="70" spans="1:21" x14ac:dyDescent="0.25">
      <c r="A70" s="43">
        <v>59</v>
      </c>
      <c r="B70" s="45">
        <v>357.8</v>
      </c>
      <c r="C70" s="45">
        <v>182.9</v>
      </c>
      <c r="D70" s="45">
        <v>124.7</v>
      </c>
      <c r="E70" s="45">
        <v>95.6</v>
      </c>
      <c r="F70" s="45">
        <v>78.2</v>
      </c>
      <c r="G70" s="45"/>
      <c r="H70" s="45"/>
      <c r="I70" s="45"/>
      <c r="J70" s="45"/>
      <c r="K70" s="45"/>
      <c r="L70" s="45"/>
      <c r="M70" s="45"/>
      <c r="N70" s="45"/>
      <c r="O70" s="45"/>
      <c r="P70" s="45"/>
      <c r="Q70" s="45"/>
      <c r="R70" s="45"/>
      <c r="S70" s="45"/>
      <c r="T70" s="45"/>
      <c r="U70" s="45"/>
    </row>
    <row r="71" spans="1:21" x14ac:dyDescent="0.25">
      <c r="A71" s="43">
        <v>60</v>
      </c>
      <c r="B71" s="45">
        <v>363.6</v>
      </c>
      <c r="C71" s="45">
        <v>186</v>
      </c>
      <c r="D71" s="45">
        <v>126.8</v>
      </c>
      <c r="E71" s="45">
        <v>97.3</v>
      </c>
      <c r="F71" s="45"/>
      <c r="G71" s="45"/>
      <c r="H71" s="45"/>
      <c r="I71" s="45"/>
      <c r="J71" s="45"/>
      <c r="K71" s="45"/>
      <c r="L71" s="45"/>
      <c r="M71" s="45"/>
      <c r="N71" s="45"/>
      <c r="O71" s="45"/>
      <c r="P71" s="45"/>
      <c r="Q71" s="45"/>
      <c r="R71" s="45"/>
      <c r="S71" s="45"/>
      <c r="T71" s="45"/>
      <c r="U71" s="45"/>
    </row>
    <row r="72" spans="1:21" x14ac:dyDescent="0.25">
      <c r="A72" s="43">
        <v>61</v>
      </c>
      <c r="B72" s="45">
        <v>369.8</v>
      </c>
      <c r="C72" s="45">
        <v>189.2</v>
      </c>
      <c r="D72" s="45">
        <v>129</v>
      </c>
      <c r="E72" s="45"/>
      <c r="F72" s="45"/>
      <c r="G72" s="45"/>
      <c r="H72" s="45"/>
      <c r="I72" s="45"/>
      <c r="J72" s="45"/>
      <c r="K72" s="45"/>
      <c r="L72" s="45"/>
      <c r="M72" s="45"/>
      <c r="N72" s="45"/>
      <c r="O72" s="45"/>
      <c r="P72" s="45"/>
      <c r="Q72" s="45"/>
      <c r="R72" s="45"/>
      <c r="S72" s="45"/>
      <c r="T72" s="45"/>
      <c r="U72" s="45"/>
    </row>
    <row r="73" spans="1:21" x14ac:dyDescent="0.25">
      <c r="A73" s="43">
        <v>62</v>
      </c>
      <c r="B73" s="45">
        <v>376.3</v>
      </c>
      <c r="C73" s="45">
        <v>192.6</v>
      </c>
      <c r="D73" s="45"/>
      <c r="E73" s="45"/>
      <c r="F73" s="45"/>
      <c r="G73" s="45"/>
      <c r="H73" s="45"/>
      <c r="I73" s="45"/>
      <c r="J73" s="45"/>
      <c r="K73" s="45"/>
      <c r="L73" s="45"/>
      <c r="M73" s="45"/>
      <c r="N73" s="45"/>
      <c r="O73" s="45"/>
      <c r="P73" s="45"/>
      <c r="Q73" s="45"/>
      <c r="R73" s="45"/>
      <c r="S73" s="45"/>
      <c r="T73" s="45"/>
      <c r="U73" s="45"/>
    </row>
    <row r="74" spans="1:21" x14ac:dyDescent="0.25">
      <c r="A74" s="43">
        <v>63</v>
      </c>
      <c r="B74" s="45">
        <v>383.3</v>
      </c>
      <c r="C74" s="45"/>
      <c r="D74" s="45"/>
      <c r="E74" s="45"/>
      <c r="F74" s="45"/>
      <c r="G74" s="45"/>
      <c r="H74" s="45"/>
      <c r="I74" s="45"/>
      <c r="J74" s="45"/>
      <c r="K74" s="45"/>
      <c r="L74" s="45"/>
      <c r="M74" s="45"/>
      <c r="N74" s="45"/>
      <c r="O74" s="45"/>
      <c r="P74" s="45"/>
      <c r="Q74" s="45"/>
      <c r="R74" s="45"/>
      <c r="S74" s="45"/>
      <c r="T74" s="45"/>
      <c r="U74" s="45"/>
    </row>
  </sheetData>
  <sheetProtection algorithmName="SHA-512" hashValue="zQ0gwRWsNhb9PJI8i+6DtrjAJVvT7258N/SZN1Nlb0aAvKBVK+9XWd3pxSmA12NWkTlFITW03uhvHKYjnH1/Yg==" saltValue="N1otXzn3jycrlCY64M3a2w==" spinCount="100000" sheet="1" objects="1" scenarios="1"/>
  <conditionalFormatting sqref="A6:A21">
    <cfRule type="expression" dxfId="447" priority="3" stopIfTrue="1">
      <formula>MOD(ROW(),2)=0</formula>
    </cfRule>
    <cfRule type="expression" dxfId="446" priority="4" stopIfTrue="1">
      <formula>MOD(ROW(),2)&lt;&gt;0</formula>
    </cfRule>
  </conditionalFormatting>
  <conditionalFormatting sqref="B6:M7 B9:M21 C8:M8">
    <cfRule type="expression" dxfId="445" priority="5" stopIfTrue="1">
      <formula>MOD(ROW(),2)=0</formula>
    </cfRule>
    <cfRule type="expression" dxfId="444" priority="6" stopIfTrue="1">
      <formula>MOD(ROW(),2)&lt;&gt;0</formula>
    </cfRule>
  </conditionalFormatting>
  <conditionalFormatting sqref="A26:A74">
    <cfRule type="expression" dxfId="443" priority="7" stopIfTrue="1">
      <formula>MOD(ROW(),2)=0</formula>
    </cfRule>
    <cfRule type="expression" dxfId="442" priority="8" stopIfTrue="1">
      <formula>MOD(ROW(),2)&lt;&gt;0</formula>
    </cfRule>
  </conditionalFormatting>
  <conditionalFormatting sqref="B26:U74">
    <cfRule type="expression" dxfId="441" priority="9" stopIfTrue="1">
      <formula>MOD(ROW(),2)=0</formula>
    </cfRule>
    <cfRule type="expression" dxfId="440" priority="10" stopIfTrue="1">
      <formula>MOD(ROW(),2)&lt;&gt;0</formula>
    </cfRule>
  </conditionalFormatting>
  <conditionalFormatting sqref="B8">
    <cfRule type="expression" dxfId="439" priority="1" stopIfTrue="1">
      <formula>MOD(ROW(),2)=0</formula>
    </cfRule>
    <cfRule type="expression" dxfId="438" priority="2" stopIfTrue="1">
      <formula>MOD(ROW(),2)&lt;&gt;0</formula>
    </cfRule>
  </conditionalFormatting>
  <pageMargins left="0.7" right="0.7" top="0.75" bottom="0.75" header="0.3" footer="0.3"/>
  <tableParts count="1">
    <tablePart r:id="rId1"/>
  </tablePart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19D59-8EEF-4EFB-8A93-E3DE1C003AAF}">
  <sheetPr codeName="Sheet79"/>
  <dimension ref="A1:U74"/>
  <sheetViews>
    <sheetView showGridLines="0" workbookViewId="0">
      <selection activeCell="A6" sqref="A6"/>
    </sheetView>
  </sheetViews>
  <sheetFormatPr defaultRowHeight="12.5" x14ac:dyDescent="0.25"/>
  <cols>
    <col min="1" max="1" width="31.54296875" customWidth="1"/>
    <col min="2" max="21"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Added pension - x-707</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t="s">
        <v>227</v>
      </c>
      <c r="C8" s="46"/>
      <c r="D8" s="46"/>
      <c r="E8" s="46"/>
      <c r="F8" s="46"/>
      <c r="G8" s="46"/>
      <c r="H8" s="46"/>
      <c r="I8" s="46"/>
      <c r="J8" s="46"/>
      <c r="K8" s="46"/>
      <c r="L8" s="46"/>
      <c r="M8" s="46"/>
    </row>
    <row r="9" spans="1:13" x14ac:dyDescent="0.25">
      <c r="A9" s="40" t="s">
        <v>142</v>
      </c>
      <c r="B9" s="46" t="s">
        <v>394</v>
      </c>
      <c r="C9" s="46"/>
      <c r="D9" s="46"/>
      <c r="E9" s="46"/>
      <c r="F9" s="46"/>
      <c r="G9" s="46"/>
      <c r="H9" s="46"/>
      <c r="I9" s="46"/>
      <c r="J9" s="46"/>
      <c r="K9" s="46"/>
      <c r="L9" s="46"/>
      <c r="M9" s="46"/>
    </row>
    <row r="10" spans="1:13" x14ac:dyDescent="0.25">
      <c r="A10" s="40" t="s">
        <v>6</v>
      </c>
      <c r="B10" s="46" t="s">
        <v>409</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400</v>
      </c>
      <c r="C12" s="46"/>
      <c r="D12" s="46"/>
      <c r="E12" s="46"/>
      <c r="F12" s="46"/>
      <c r="G12" s="46"/>
      <c r="H12" s="46"/>
      <c r="I12" s="46"/>
      <c r="J12" s="46"/>
      <c r="K12" s="46"/>
      <c r="L12" s="46"/>
      <c r="M12" s="46"/>
    </row>
    <row r="13" spans="1:13" x14ac:dyDescent="0.25">
      <c r="A13" s="40" t="s">
        <v>538</v>
      </c>
      <c r="B13" s="46">
        <v>2</v>
      </c>
      <c r="C13" s="46"/>
      <c r="D13" s="46"/>
      <c r="E13" s="46"/>
      <c r="F13" s="46"/>
      <c r="G13" s="46"/>
      <c r="H13" s="46"/>
      <c r="I13" s="46"/>
      <c r="J13" s="46"/>
      <c r="K13" s="46"/>
      <c r="L13" s="46"/>
      <c r="M13" s="46"/>
    </row>
    <row r="14" spans="1:13" x14ac:dyDescent="0.25">
      <c r="A14" s="40" t="s">
        <v>146</v>
      </c>
      <c r="B14" s="46">
        <v>707</v>
      </c>
      <c r="C14" s="46"/>
      <c r="D14" s="46"/>
      <c r="E14" s="46"/>
      <c r="F14" s="46"/>
      <c r="G14" s="46"/>
      <c r="H14" s="46"/>
      <c r="I14" s="46"/>
      <c r="J14" s="46"/>
      <c r="K14" s="46"/>
      <c r="L14" s="46"/>
      <c r="M14" s="46"/>
    </row>
    <row r="15" spans="1:13" x14ac:dyDescent="0.25">
      <c r="A15" s="40" t="s">
        <v>539</v>
      </c>
      <c r="B15" s="46" t="s">
        <v>410</v>
      </c>
      <c r="C15" s="46"/>
      <c r="D15" s="46"/>
      <c r="E15" s="46"/>
      <c r="F15" s="46"/>
      <c r="G15" s="46"/>
      <c r="H15" s="46"/>
      <c r="I15" s="46"/>
      <c r="J15" s="46"/>
      <c r="K15" s="46"/>
      <c r="L15" s="46"/>
      <c r="M15" s="46"/>
    </row>
    <row r="16" spans="1:13" x14ac:dyDescent="0.25">
      <c r="A16" s="40" t="s">
        <v>148</v>
      </c>
      <c r="B16" s="46" t="s">
        <v>411</v>
      </c>
      <c r="C16" s="46"/>
      <c r="D16" s="46"/>
      <c r="E16" s="46"/>
      <c r="F16" s="46"/>
      <c r="G16" s="46"/>
      <c r="H16" s="46"/>
      <c r="I16" s="46"/>
      <c r="J16" s="46"/>
      <c r="K16" s="46"/>
      <c r="L16" s="46"/>
      <c r="M16" s="46"/>
    </row>
    <row r="17" spans="1:21" x14ac:dyDescent="0.25">
      <c r="A17" s="41" t="s">
        <v>540</v>
      </c>
      <c r="B17" s="46"/>
      <c r="C17" s="46"/>
      <c r="D17" s="46"/>
      <c r="E17" s="46"/>
      <c r="F17" s="46"/>
      <c r="G17" s="46"/>
      <c r="H17" s="46"/>
      <c r="I17" s="46"/>
      <c r="J17" s="46"/>
      <c r="K17" s="46"/>
      <c r="L17" s="46"/>
      <c r="M17" s="46"/>
    </row>
    <row r="18" spans="1:21" x14ac:dyDescent="0.25">
      <c r="A18" s="40" t="s">
        <v>150</v>
      </c>
      <c r="B18" s="48">
        <v>45202</v>
      </c>
      <c r="C18" s="48"/>
      <c r="D18" s="48"/>
      <c r="E18" s="48"/>
      <c r="F18" s="48"/>
      <c r="G18" s="48"/>
      <c r="H18" s="48"/>
      <c r="I18" s="48"/>
      <c r="J18" s="48"/>
      <c r="K18" s="48"/>
      <c r="L18" s="48"/>
      <c r="M18" s="48"/>
    </row>
    <row r="19" spans="1:21" x14ac:dyDescent="0.25">
      <c r="A19" s="40" t="s">
        <v>151</v>
      </c>
      <c r="B19" s="48">
        <v>45383</v>
      </c>
      <c r="C19" s="48"/>
      <c r="D19" s="48"/>
      <c r="E19" s="48"/>
      <c r="F19" s="48"/>
      <c r="G19" s="48"/>
      <c r="H19" s="48"/>
      <c r="I19" s="48"/>
      <c r="J19" s="48"/>
      <c r="K19" s="48"/>
      <c r="L19" s="48"/>
      <c r="M19" s="48"/>
    </row>
    <row r="20" spans="1:21" x14ac:dyDescent="0.25">
      <c r="A20" s="40" t="s">
        <v>152</v>
      </c>
      <c r="B20" s="46" t="s">
        <v>160</v>
      </c>
      <c r="C20" s="46"/>
      <c r="D20" s="46"/>
      <c r="E20" s="46"/>
      <c r="F20" s="46"/>
      <c r="G20" s="46"/>
      <c r="H20" s="46"/>
      <c r="I20" s="46"/>
      <c r="J20" s="46"/>
      <c r="K20" s="46"/>
      <c r="L20" s="46"/>
      <c r="M20" s="46"/>
    </row>
    <row r="21" spans="1:21" x14ac:dyDescent="0.25">
      <c r="A21" s="40" t="s">
        <v>541</v>
      </c>
      <c r="B21" s="46" t="s">
        <v>76</v>
      </c>
      <c r="C21" s="46"/>
      <c r="D21" s="46"/>
      <c r="E21" s="46"/>
      <c r="F21" s="46"/>
      <c r="G21" s="46"/>
      <c r="H21" s="46"/>
      <c r="I21" s="46"/>
      <c r="J21" s="46"/>
      <c r="K21" s="46"/>
      <c r="L21" s="46"/>
      <c r="M21" s="46"/>
    </row>
    <row r="23" spans="1:21" x14ac:dyDescent="0.25">
      <c r="A23" s="23" t="str">
        <f>HYPERLINK("#'Factor List'!A1", "Back to Factor List")</f>
        <v>Back to Factor List</v>
      </c>
      <c r="B23" s="23" t="str">
        <f>HYPERLINK("#'Assumptions'!A1", "Assumptions")</f>
        <v>Assumptions</v>
      </c>
    </row>
    <row r="26" spans="1:21" s="55" customFormat="1" ht="13" x14ac:dyDescent="0.25">
      <c r="A26" s="54" t="s">
        <v>263</v>
      </c>
      <c r="B26" s="54" t="s">
        <v>593</v>
      </c>
      <c r="C26" s="54" t="s">
        <v>594</v>
      </c>
      <c r="D26" s="54" t="s">
        <v>595</v>
      </c>
      <c r="E26" s="54" t="s">
        <v>596</v>
      </c>
      <c r="F26" s="54" t="s">
        <v>597</v>
      </c>
      <c r="G26" s="54" t="s">
        <v>598</v>
      </c>
      <c r="H26" s="54" t="s">
        <v>599</v>
      </c>
      <c r="I26" s="54" t="s">
        <v>600</v>
      </c>
      <c r="J26" s="54" t="s">
        <v>601</v>
      </c>
      <c r="K26" s="54" t="s">
        <v>602</v>
      </c>
      <c r="L26" s="54" t="s">
        <v>603</v>
      </c>
      <c r="M26" s="54" t="s">
        <v>604</v>
      </c>
      <c r="N26" s="54" t="s">
        <v>605</v>
      </c>
      <c r="O26" s="54" t="s">
        <v>606</v>
      </c>
      <c r="P26" s="54" t="s">
        <v>607</v>
      </c>
      <c r="Q26" s="54" t="s">
        <v>608</v>
      </c>
      <c r="R26" s="54" t="s">
        <v>609</v>
      </c>
      <c r="S26" s="54" t="s">
        <v>610</v>
      </c>
      <c r="T26" s="54" t="s">
        <v>611</v>
      </c>
      <c r="U26" s="54" t="s">
        <v>612</v>
      </c>
    </row>
    <row r="27" spans="1:21" x14ac:dyDescent="0.25">
      <c r="A27" s="43">
        <v>16</v>
      </c>
      <c r="B27" s="45">
        <v>205.7</v>
      </c>
      <c r="C27" s="45">
        <v>104.7</v>
      </c>
      <c r="D27" s="45">
        <v>71.099999999999994</v>
      </c>
      <c r="E27" s="45">
        <v>54.3</v>
      </c>
      <c r="F27" s="45">
        <v>44.2</v>
      </c>
      <c r="G27" s="45">
        <v>37.5</v>
      </c>
      <c r="H27" s="45">
        <v>32.700000000000003</v>
      </c>
      <c r="I27" s="45">
        <v>29.2</v>
      </c>
      <c r="J27" s="45">
        <v>26.4</v>
      </c>
      <c r="K27" s="45">
        <v>24.2</v>
      </c>
      <c r="L27" s="45">
        <v>22.3</v>
      </c>
      <c r="M27" s="45">
        <v>20.8</v>
      </c>
      <c r="N27" s="45">
        <v>19.600000000000001</v>
      </c>
      <c r="O27" s="45">
        <v>18.5</v>
      </c>
      <c r="P27" s="45">
        <v>17.5</v>
      </c>
      <c r="Q27" s="45">
        <v>16.7</v>
      </c>
      <c r="R27" s="45">
        <v>16</v>
      </c>
      <c r="S27" s="45">
        <v>15.4</v>
      </c>
      <c r="T27" s="45">
        <v>14.8</v>
      </c>
      <c r="U27" s="45">
        <v>14.3</v>
      </c>
    </row>
    <row r="28" spans="1:21" x14ac:dyDescent="0.25">
      <c r="A28" s="43">
        <v>17</v>
      </c>
      <c r="B28" s="45">
        <v>209</v>
      </c>
      <c r="C28" s="45">
        <v>106.4</v>
      </c>
      <c r="D28" s="45">
        <v>72.2</v>
      </c>
      <c r="E28" s="45">
        <v>55.2</v>
      </c>
      <c r="F28" s="45">
        <v>44.9</v>
      </c>
      <c r="G28" s="45">
        <v>38.1</v>
      </c>
      <c r="H28" s="45">
        <v>33.299999999999997</v>
      </c>
      <c r="I28" s="45">
        <v>29.6</v>
      </c>
      <c r="J28" s="45">
        <v>26.8</v>
      </c>
      <c r="K28" s="45">
        <v>24.5</v>
      </c>
      <c r="L28" s="45">
        <v>22.7</v>
      </c>
      <c r="M28" s="45">
        <v>21.2</v>
      </c>
      <c r="N28" s="45">
        <v>19.899999999999999</v>
      </c>
      <c r="O28" s="45">
        <v>18.8</v>
      </c>
      <c r="P28" s="45">
        <v>17.8</v>
      </c>
      <c r="Q28" s="45">
        <v>17</v>
      </c>
      <c r="R28" s="45">
        <v>16.3</v>
      </c>
      <c r="S28" s="45">
        <v>15.6</v>
      </c>
      <c r="T28" s="45">
        <v>15</v>
      </c>
      <c r="U28" s="45">
        <v>14.5</v>
      </c>
    </row>
    <row r="29" spans="1:21" x14ac:dyDescent="0.25">
      <c r="A29" s="43">
        <v>18</v>
      </c>
      <c r="B29" s="45">
        <v>212.5</v>
      </c>
      <c r="C29" s="45">
        <v>108.2</v>
      </c>
      <c r="D29" s="45">
        <v>73.5</v>
      </c>
      <c r="E29" s="45">
        <v>56.1</v>
      </c>
      <c r="F29" s="45">
        <v>45.7</v>
      </c>
      <c r="G29" s="45">
        <v>38.799999999999997</v>
      </c>
      <c r="H29" s="45">
        <v>33.799999999999997</v>
      </c>
      <c r="I29" s="45">
        <v>30.1</v>
      </c>
      <c r="J29" s="45">
        <v>27.2</v>
      </c>
      <c r="K29" s="45">
        <v>25</v>
      </c>
      <c r="L29" s="45">
        <v>23.1</v>
      </c>
      <c r="M29" s="45">
        <v>21.5</v>
      </c>
      <c r="N29" s="45">
        <v>20.2</v>
      </c>
      <c r="O29" s="45">
        <v>19.100000000000001</v>
      </c>
      <c r="P29" s="45">
        <v>18.100000000000001</v>
      </c>
      <c r="Q29" s="45">
        <v>17.3</v>
      </c>
      <c r="R29" s="45">
        <v>16.5</v>
      </c>
      <c r="S29" s="45">
        <v>15.9</v>
      </c>
      <c r="T29" s="45">
        <v>15.3</v>
      </c>
      <c r="U29" s="45">
        <v>14.8</v>
      </c>
    </row>
    <row r="30" spans="1:21" x14ac:dyDescent="0.25">
      <c r="A30" s="43">
        <v>19</v>
      </c>
      <c r="B30" s="45">
        <v>215.9</v>
      </c>
      <c r="C30" s="45">
        <v>109.9</v>
      </c>
      <c r="D30" s="45">
        <v>74.599999999999994</v>
      </c>
      <c r="E30" s="45">
        <v>57</v>
      </c>
      <c r="F30" s="45">
        <v>46.4</v>
      </c>
      <c r="G30" s="45">
        <v>39.4</v>
      </c>
      <c r="H30" s="45">
        <v>34.4</v>
      </c>
      <c r="I30" s="45">
        <v>30.6</v>
      </c>
      <c r="J30" s="45">
        <v>27.7</v>
      </c>
      <c r="K30" s="45">
        <v>25.4</v>
      </c>
      <c r="L30" s="45">
        <v>23.4</v>
      </c>
      <c r="M30" s="45">
        <v>21.9</v>
      </c>
      <c r="N30" s="45">
        <v>20.5</v>
      </c>
      <c r="O30" s="45">
        <v>19.399999999999999</v>
      </c>
      <c r="P30" s="45">
        <v>18.399999999999999</v>
      </c>
      <c r="Q30" s="45">
        <v>17.600000000000001</v>
      </c>
      <c r="R30" s="45">
        <v>16.8</v>
      </c>
      <c r="S30" s="45">
        <v>16.100000000000001</v>
      </c>
      <c r="T30" s="45">
        <v>15.5</v>
      </c>
      <c r="U30" s="45">
        <v>15</v>
      </c>
    </row>
    <row r="31" spans="1:21" x14ac:dyDescent="0.25">
      <c r="A31" s="43">
        <v>20</v>
      </c>
      <c r="B31" s="45">
        <v>219</v>
      </c>
      <c r="C31" s="45">
        <v>111.5</v>
      </c>
      <c r="D31" s="45">
        <v>75.7</v>
      </c>
      <c r="E31" s="45">
        <v>57.8</v>
      </c>
      <c r="F31" s="45">
        <v>47.1</v>
      </c>
      <c r="G31" s="45">
        <v>40</v>
      </c>
      <c r="H31" s="45">
        <v>34.9</v>
      </c>
      <c r="I31" s="45">
        <v>31</v>
      </c>
      <c r="J31" s="45">
        <v>28.1</v>
      </c>
      <c r="K31" s="45">
        <v>25.7</v>
      </c>
      <c r="L31" s="45">
        <v>23.8</v>
      </c>
      <c r="M31" s="45">
        <v>22.2</v>
      </c>
      <c r="N31" s="45">
        <v>20.8</v>
      </c>
      <c r="O31" s="45">
        <v>19.7</v>
      </c>
      <c r="P31" s="45">
        <v>18.7</v>
      </c>
      <c r="Q31" s="45">
        <v>17.8</v>
      </c>
      <c r="R31" s="45">
        <v>17</v>
      </c>
      <c r="S31" s="45">
        <v>16.399999999999999</v>
      </c>
      <c r="T31" s="45">
        <v>15.8</v>
      </c>
      <c r="U31" s="45">
        <v>15.2</v>
      </c>
    </row>
    <row r="32" spans="1:21" x14ac:dyDescent="0.25">
      <c r="A32" s="43">
        <v>21</v>
      </c>
      <c r="B32" s="45">
        <v>222.1</v>
      </c>
      <c r="C32" s="45">
        <v>113.1</v>
      </c>
      <c r="D32" s="45">
        <v>76.8</v>
      </c>
      <c r="E32" s="45">
        <v>58.6</v>
      </c>
      <c r="F32" s="45">
        <v>47.8</v>
      </c>
      <c r="G32" s="45">
        <v>40.5</v>
      </c>
      <c r="H32" s="45">
        <v>35.4</v>
      </c>
      <c r="I32" s="45">
        <v>31.5</v>
      </c>
      <c r="J32" s="45">
        <v>28.5</v>
      </c>
      <c r="K32" s="45">
        <v>26.1</v>
      </c>
      <c r="L32" s="45">
        <v>24.1</v>
      </c>
      <c r="M32" s="45">
        <v>22.5</v>
      </c>
      <c r="N32" s="45">
        <v>21.1</v>
      </c>
      <c r="O32" s="45">
        <v>20</v>
      </c>
      <c r="P32" s="45">
        <v>18.899999999999999</v>
      </c>
      <c r="Q32" s="45">
        <v>18.100000000000001</v>
      </c>
      <c r="R32" s="45">
        <v>17.3</v>
      </c>
      <c r="S32" s="45">
        <v>16.600000000000001</v>
      </c>
      <c r="T32" s="45">
        <v>16</v>
      </c>
      <c r="U32" s="45">
        <v>15.4</v>
      </c>
    </row>
    <row r="33" spans="1:21" x14ac:dyDescent="0.25">
      <c r="A33" s="43">
        <v>22</v>
      </c>
      <c r="B33" s="45">
        <v>225.3</v>
      </c>
      <c r="C33" s="45">
        <v>114.7</v>
      </c>
      <c r="D33" s="45">
        <v>77.900000000000006</v>
      </c>
      <c r="E33" s="45">
        <v>59.5</v>
      </c>
      <c r="F33" s="45">
        <v>48.5</v>
      </c>
      <c r="G33" s="45">
        <v>41.1</v>
      </c>
      <c r="H33" s="45">
        <v>35.9</v>
      </c>
      <c r="I33" s="45">
        <v>31.9</v>
      </c>
      <c r="J33" s="45">
        <v>28.9</v>
      </c>
      <c r="K33" s="45">
        <v>26.5</v>
      </c>
      <c r="L33" s="45">
        <v>24.5</v>
      </c>
      <c r="M33" s="45">
        <v>22.8</v>
      </c>
      <c r="N33" s="45">
        <v>21.4</v>
      </c>
      <c r="O33" s="45">
        <v>20.3</v>
      </c>
      <c r="P33" s="45">
        <v>19.2</v>
      </c>
      <c r="Q33" s="45">
        <v>18.3</v>
      </c>
      <c r="R33" s="45">
        <v>17.5</v>
      </c>
      <c r="S33" s="45">
        <v>16.8</v>
      </c>
      <c r="T33" s="45">
        <v>16.2</v>
      </c>
      <c r="U33" s="45">
        <v>15.7</v>
      </c>
    </row>
    <row r="34" spans="1:21" x14ac:dyDescent="0.25">
      <c r="A34" s="43">
        <v>23</v>
      </c>
      <c r="B34" s="45">
        <v>228.5</v>
      </c>
      <c r="C34" s="45">
        <v>116.4</v>
      </c>
      <c r="D34" s="45">
        <v>79</v>
      </c>
      <c r="E34" s="45">
        <v>60.3</v>
      </c>
      <c r="F34" s="45">
        <v>49.2</v>
      </c>
      <c r="G34" s="45">
        <v>41.7</v>
      </c>
      <c r="H34" s="45">
        <v>36.4</v>
      </c>
      <c r="I34" s="45">
        <v>32.4</v>
      </c>
      <c r="J34" s="45">
        <v>29.3</v>
      </c>
      <c r="K34" s="45">
        <v>26.8</v>
      </c>
      <c r="L34" s="45">
        <v>24.8</v>
      </c>
      <c r="M34" s="45">
        <v>23.2</v>
      </c>
      <c r="N34" s="45">
        <v>21.7</v>
      </c>
      <c r="O34" s="45">
        <v>20.5</v>
      </c>
      <c r="P34" s="45">
        <v>19.5</v>
      </c>
      <c r="Q34" s="45">
        <v>18.600000000000001</v>
      </c>
      <c r="R34" s="45">
        <v>17.8</v>
      </c>
      <c r="S34" s="45">
        <v>17.100000000000001</v>
      </c>
      <c r="T34" s="45">
        <v>16.5</v>
      </c>
      <c r="U34" s="45">
        <v>15.9</v>
      </c>
    </row>
    <row r="35" spans="1:21" x14ac:dyDescent="0.25">
      <c r="A35" s="43">
        <v>24</v>
      </c>
      <c r="B35" s="45">
        <v>231.8</v>
      </c>
      <c r="C35" s="45">
        <v>118.1</v>
      </c>
      <c r="D35" s="45">
        <v>80.099999999999994</v>
      </c>
      <c r="E35" s="45">
        <v>61.2</v>
      </c>
      <c r="F35" s="45">
        <v>49.9</v>
      </c>
      <c r="G35" s="45">
        <v>42.3</v>
      </c>
      <c r="H35" s="45">
        <v>36.9</v>
      </c>
      <c r="I35" s="45">
        <v>32.9</v>
      </c>
      <c r="J35" s="45">
        <v>29.7</v>
      </c>
      <c r="K35" s="45">
        <v>27.2</v>
      </c>
      <c r="L35" s="45">
        <v>25.2</v>
      </c>
      <c r="M35" s="45">
        <v>23.5</v>
      </c>
      <c r="N35" s="45">
        <v>22.1</v>
      </c>
      <c r="O35" s="45">
        <v>20.8</v>
      </c>
      <c r="P35" s="45">
        <v>19.8</v>
      </c>
      <c r="Q35" s="45">
        <v>18.899999999999999</v>
      </c>
      <c r="R35" s="45">
        <v>18.100000000000001</v>
      </c>
      <c r="S35" s="45">
        <v>17.3</v>
      </c>
      <c r="T35" s="45">
        <v>16.7</v>
      </c>
      <c r="U35" s="45">
        <v>16.100000000000001</v>
      </c>
    </row>
    <row r="36" spans="1:21" x14ac:dyDescent="0.25">
      <c r="A36" s="43">
        <v>25</v>
      </c>
      <c r="B36" s="45">
        <v>235.1</v>
      </c>
      <c r="C36" s="45">
        <v>119.7</v>
      </c>
      <c r="D36" s="45">
        <v>81.3</v>
      </c>
      <c r="E36" s="45">
        <v>62.1</v>
      </c>
      <c r="F36" s="45">
        <v>50.6</v>
      </c>
      <c r="G36" s="45">
        <v>42.9</v>
      </c>
      <c r="H36" s="45">
        <v>37.4</v>
      </c>
      <c r="I36" s="45">
        <v>33.299999999999997</v>
      </c>
      <c r="J36" s="45">
        <v>30.2</v>
      </c>
      <c r="K36" s="45">
        <v>27.6</v>
      </c>
      <c r="L36" s="45">
        <v>25.6</v>
      </c>
      <c r="M36" s="45">
        <v>23.8</v>
      </c>
      <c r="N36" s="45">
        <v>22.4</v>
      </c>
      <c r="O36" s="45">
        <v>21.1</v>
      </c>
      <c r="P36" s="45">
        <v>20.100000000000001</v>
      </c>
      <c r="Q36" s="45">
        <v>19.100000000000001</v>
      </c>
      <c r="R36" s="45">
        <v>18.3</v>
      </c>
      <c r="S36" s="45">
        <v>17.600000000000001</v>
      </c>
      <c r="T36" s="45">
        <v>16.899999999999999</v>
      </c>
      <c r="U36" s="45">
        <v>16.399999999999999</v>
      </c>
    </row>
    <row r="37" spans="1:21" x14ac:dyDescent="0.25">
      <c r="A37" s="43">
        <v>26</v>
      </c>
      <c r="B37" s="45">
        <v>238.5</v>
      </c>
      <c r="C37" s="45">
        <v>121.5</v>
      </c>
      <c r="D37" s="45">
        <v>82.5</v>
      </c>
      <c r="E37" s="45">
        <v>63</v>
      </c>
      <c r="F37" s="45">
        <v>51.3</v>
      </c>
      <c r="G37" s="45">
        <v>43.5</v>
      </c>
      <c r="H37" s="45">
        <v>38</v>
      </c>
      <c r="I37" s="45">
        <v>33.799999999999997</v>
      </c>
      <c r="J37" s="45">
        <v>30.6</v>
      </c>
      <c r="K37" s="45">
        <v>28</v>
      </c>
      <c r="L37" s="45">
        <v>25.9</v>
      </c>
      <c r="M37" s="45">
        <v>24.2</v>
      </c>
      <c r="N37" s="45">
        <v>22.7</v>
      </c>
      <c r="O37" s="45">
        <v>21.4</v>
      </c>
      <c r="P37" s="45">
        <v>20.399999999999999</v>
      </c>
      <c r="Q37" s="45">
        <v>19.399999999999999</v>
      </c>
      <c r="R37" s="45">
        <v>18.600000000000001</v>
      </c>
      <c r="S37" s="45">
        <v>17.8</v>
      </c>
      <c r="T37" s="45">
        <v>17.2</v>
      </c>
      <c r="U37" s="45">
        <v>16.600000000000001</v>
      </c>
    </row>
    <row r="38" spans="1:21" x14ac:dyDescent="0.25">
      <c r="A38" s="43">
        <v>27</v>
      </c>
      <c r="B38" s="45">
        <v>241.9</v>
      </c>
      <c r="C38" s="45">
        <v>123.2</v>
      </c>
      <c r="D38" s="45">
        <v>83.6</v>
      </c>
      <c r="E38" s="45">
        <v>63.9</v>
      </c>
      <c r="F38" s="45">
        <v>52</v>
      </c>
      <c r="G38" s="45">
        <v>44.1</v>
      </c>
      <c r="H38" s="45">
        <v>38.5</v>
      </c>
      <c r="I38" s="45">
        <v>34.299999999999997</v>
      </c>
      <c r="J38" s="45">
        <v>31</v>
      </c>
      <c r="K38" s="45">
        <v>28.4</v>
      </c>
      <c r="L38" s="45">
        <v>26.3</v>
      </c>
      <c r="M38" s="45">
        <v>24.5</v>
      </c>
      <c r="N38" s="45">
        <v>23</v>
      </c>
      <c r="O38" s="45">
        <v>21.8</v>
      </c>
      <c r="P38" s="45">
        <v>20.7</v>
      </c>
      <c r="Q38" s="45">
        <v>19.7</v>
      </c>
      <c r="R38" s="45">
        <v>18.899999999999999</v>
      </c>
      <c r="S38" s="45">
        <v>18.100000000000001</v>
      </c>
      <c r="T38" s="45">
        <v>17.399999999999999</v>
      </c>
      <c r="U38" s="45">
        <v>16.8</v>
      </c>
    </row>
    <row r="39" spans="1:21" x14ac:dyDescent="0.25">
      <c r="A39" s="43">
        <v>28</v>
      </c>
      <c r="B39" s="45">
        <v>245.3</v>
      </c>
      <c r="C39" s="45">
        <v>124.9</v>
      </c>
      <c r="D39" s="45">
        <v>84.8</v>
      </c>
      <c r="E39" s="45">
        <v>64.8</v>
      </c>
      <c r="F39" s="45">
        <v>52.8</v>
      </c>
      <c r="G39" s="45">
        <v>44.8</v>
      </c>
      <c r="H39" s="45">
        <v>39.1</v>
      </c>
      <c r="I39" s="45">
        <v>34.799999999999997</v>
      </c>
      <c r="J39" s="45">
        <v>31.5</v>
      </c>
      <c r="K39" s="45">
        <v>28.8</v>
      </c>
      <c r="L39" s="45">
        <v>26.7</v>
      </c>
      <c r="M39" s="45">
        <v>24.9</v>
      </c>
      <c r="N39" s="45">
        <v>23.4</v>
      </c>
      <c r="O39" s="45">
        <v>22.1</v>
      </c>
      <c r="P39" s="45">
        <v>21</v>
      </c>
      <c r="Q39" s="45">
        <v>20</v>
      </c>
      <c r="R39" s="45">
        <v>19.100000000000001</v>
      </c>
      <c r="S39" s="45">
        <v>18.399999999999999</v>
      </c>
      <c r="T39" s="45">
        <v>17.7</v>
      </c>
      <c r="U39" s="45">
        <v>17.100000000000001</v>
      </c>
    </row>
    <row r="40" spans="1:21" x14ac:dyDescent="0.25">
      <c r="A40" s="43">
        <v>29</v>
      </c>
      <c r="B40" s="45">
        <v>248.8</v>
      </c>
      <c r="C40" s="45">
        <v>126.7</v>
      </c>
      <c r="D40" s="45">
        <v>86</v>
      </c>
      <c r="E40" s="45">
        <v>65.7</v>
      </c>
      <c r="F40" s="45">
        <v>53.5</v>
      </c>
      <c r="G40" s="45">
        <v>45.4</v>
      </c>
      <c r="H40" s="45">
        <v>39.6</v>
      </c>
      <c r="I40" s="45">
        <v>35.299999999999997</v>
      </c>
      <c r="J40" s="45">
        <v>31.9</v>
      </c>
      <c r="K40" s="45">
        <v>29.3</v>
      </c>
      <c r="L40" s="45">
        <v>27.1</v>
      </c>
      <c r="M40" s="45">
        <v>25.2</v>
      </c>
      <c r="N40" s="45">
        <v>23.7</v>
      </c>
      <c r="O40" s="45">
        <v>22.4</v>
      </c>
      <c r="P40" s="45">
        <v>21.3</v>
      </c>
      <c r="Q40" s="45">
        <v>20.3</v>
      </c>
      <c r="R40" s="45">
        <v>19.399999999999999</v>
      </c>
      <c r="S40" s="45">
        <v>18.600000000000001</v>
      </c>
      <c r="T40" s="45">
        <v>18</v>
      </c>
      <c r="U40" s="45">
        <v>17.3</v>
      </c>
    </row>
    <row r="41" spans="1:21" x14ac:dyDescent="0.25">
      <c r="A41" s="43">
        <v>30</v>
      </c>
      <c r="B41" s="45">
        <v>252.4</v>
      </c>
      <c r="C41" s="45">
        <v>128.5</v>
      </c>
      <c r="D41" s="45">
        <v>87.3</v>
      </c>
      <c r="E41" s="45">
        <v>66.7</v>
      </c>
      <c r="F41" s="45">
        <v>54.3</v>
      </c>
      <c r="G41" s="45">
        <v>46.1</v>
      </c>
      <c r="H41" s="45">
        <v>40.200000000000003</v>
      </c>
      <c r="I41" s="45">
        <v>35.799999999999997</v>
      </c>
      <c r="J41" s="45">
        <v>32.4</v>
      </c>
      <c r="K41" s="45">
        <v>29.7</v>
      </c>
      <c r="L41" s="45">
        <v>27.5</v>
      </c>
      <c r="M41" s="45">
        <v>25.6</v>
      </c>
      <c r="N41" s="45">
        <v>24.1</v>
      </c>
      <c r="O41" s="45">
        <v>22.7</v>
      </c>
      <c r="P41" s="45">
        <v>21.6</v>
      </c>
      <c r="Q41" s="45">
        <v>20.6</v>
      </c>
      <c r="R41" s="45">
        <v>19.7</v>
      </c>
      <c r="S41" s="45">
        <v>18.899999999999999</v>
      </c>
      <c r="T41" s="45">
        <v>18.2</v>
      </c>
      <c r="U41" s="45">
        <v>17.600000000000001</v>
      </c>
    </row>
    <row r="42" spans="1:21" x14ac:dyDescent="0.25">
      <c r="A42" s="43">
        <v>31</v>
      </c>
      <c r="B42" s="45">
        <v>256</v>
      </c>
      <c r="C42" s="45">
        <v>130.4</v>
      </c>
      <c r="D42" s="45">
        <v>88.5</v>
      </c>
      <c r="E42" s="45">
        <v>67.599999999999994</v>
      </c>
      <c r="F42" s="45">
        <v>55.1</v>
      </c>
      <c r="G42" s="45">
        <v>46.7</v>
      </c>
      <c r="H42" s="45">
        <v>40.799999999999997</v>
      </c>
      <c r="I42" s="45">
        <v>36.299999999999997</v>
      </c>
      <c r="J42" s="45">
        <v>32.9</v>
      </c>
      <c r="K42" s="45">
        <v>30.1</v>
      </c>
      <c r="L42" s="45">
        <v>27.9</v>
      </c>
      <c r="M42" s="45">
        <v>26</v>
      </c>
      <c r="N42" s="45">
        <v>24.4</v>
      </c>
      <c r="O42" s="45">
        <v>23.1</v>
      </c>
      <c r="P42" s="45">
        <v>21.9</v>
      </c>
      <c r="Q42" s="45">
        <v>20.9</v>
      </c>
      <c r="R42" s="45">
        <v>20</v>
      </c>
      <c r="S42" s="45">
        <v>19.2</v>
      </c>
      <c r="T42" s="45">
        <v>18.5</v>
      </c>
      <c r="U42" s="45">
        <v>17.899999999999999</v>
      </c>
    </row>
    <row r="43" spans="1:21" x14ac:dyDescent="0.25">
      <c r="A43" s="43">
        <v>32</v>
      </c>
      <c r="B43" s="45">
        <v>259.60000000000002</v>
      </c>
      <c r="C43" s="45">
        <v>132.19999999999999</v>
      </c>
      <c r="D43" s="45">
        <v>89.8</v>
      </c>
      <c r="E43" s="45">
        <v>68.599999999999994</v>
      </c>
      <c r="F43" s="45">
        <v>55.9</v>
      </c>
      <c r="G43" s="45">
        <v>47.4</v>
      </c>
      <c r="H43" s="45">
        <v>41.4</v>
      </c>
      <c r="I43" s="45">
        <v>36.9</v>
      </c>
      <c r="J43" s="45">
        <v>33.299999999999997</v>
      </c>
      <c r="K43" s="45">
        <v>30.5</v>
      </c>
      <c r="L43" s="45">
        <v>28.3</v>
      </c>
      <c r="M43" s="45">
        <v>26.4</v>
      </c>
      <c r="N43" s="45">
        <v>24.8</v>
      </c>
      <c r="O43" s="45">
        <v>23.4</v>
      </c>
      <c r="P43" s="45">
        <v>22.2</v>
      </c>
      <c r="Q43" s="45">
        <v>21.2</v>
      </c>
      <c r="R43" s="45">
        <v>20.3</v>
      </c>
      <c r="S43" s="45">
        <v>19.5</v>
      </c>
      <c r="T43" s="45">
        <v>18.8</v>
      </c>
      <c r="U43" s="45">
        <v>18.100000000000001</v>
      </c>
    </row>
    <row r="44" spans="1:21" x14ac:dyDescent="0.25">
      <c r="A44" s="43">
        <v>33</v>
      </c>
      <c r="B44" s="45">
        <v>263.3</v>
      </c>
      <c r="C44" s="45">
        <v>134.1</v>
      </c>
      <c r="D44" s="45">
        <v>91.1</v>
      </c>
      <c r="E44" s="45">
        <v>69.599999999999994</v>
      </c>
      <c r="F44" s="45">
        <v>56.7</v>
      </c>
      <c r="G44" s="45">
        <v>48.1</v>
      </c>
      <c r="H44" s="45">
        <v>42</v>
      </c>
      <c r="I44" s="45">
        <v>37.4</v>
      </c>
      <c r="J44" s="45">
        <v>33.799999999999997</v>
      </c>
      <c r="K44" s="45">
        <v>31</v>
      </c>
      <c r="L44" s="45">
        <v>28.7</v>
      </c>
      <c r="M44" s="45">
        <v>26.7</v>
      </c>
      <c r="N44" s="45">
        <v>25.1</v>
      </c>
      <c r="O44" s="45">
        <v>23.7</v>
      </c>
      <c r="P44" s="45">
        <v>22.5</v>
      </c>
      <c r="Q44" s="45">
        <v>21.5</v>
      </c>
      <c r="R44" s="45">
        <v>20.6</v>
      </c>
      <c r="S44" s="45">
        <v>19.8</v>
      </c>
      <c r="T44" s="45">
        <v>19</v>
      </c>
      <c r="U44" s="45">
        <v>18.399999999999999</v>
      </c>
    </row>
    <row r="45" spans="1:21" x14ac:dyDescent="0.25">
      <c r="A45" s="43">
        <v>34</v>
      </c>
      <c r="B45" s="45">
        <v>267</v>
      </c>
      <c r="C45" s="45">
        <v>136</v>
      </c>
      <c r="D45" s="45">
        <v>92.3</v>
      </c>
      <c r="E45" s="45">
        <v>70.5</v>
      </c>
      <c r="F45" s="45">
        <v>57.5</v>
      </c>
      <c r="G45" s="45">
        <v>48.8</v>
      </c>
      <c r="H45" s="45">
        <v>42.6</v>
      </c>
      <c r="I45" s="45">
        <v>37.9</v>
      </c>
      <c r="J45" s="45">
        <v>34.299999999999997</v>
      </c>
      <c r="K45" s="45">
        <v>31.4</v>
      </c>
      <c r="L45" s="45">
        <v>29.1</v>
      </c>
      <c r="M45" s="45">
        <v>27.1</v>
      </c>
      <c r="N45" s="45">
        <v>25.5</v>
      </c>
      <c r="O45" s="45">
        <v>24.1</v>
      </c>
      <c r="P45" s="45">
        <v>22.9</v>
      </c>
      <c r="Q45" s="45">
        <v>21.8</v>
      </c>
      <c r="R45" s="45">
        <v>20.9</v>
      </c>
      <c r="S45" s="45">
        <v>20.100000000000001</v>
      </c>
      <c r="T45" s="45">
        <v>19.3</v>
      </c>
      <c r="U45" s="45">
        <v>18.7</v>
      </c>
    </row>
    <row r="46" spans="1:21" x14ac:dyDescent="0.25">
      <c r="A46" s="43">
        <v>35</v>
      </c>
      <c r="B46" s="45">
        <v>270.8</v>
      </c>
      <c r="C46" s="45">
        <v>137.9</v>
      </c>
      <c r="D46" s="45">
        <v>93.6</v>
      </c>
      <c r="E46" s="45">
        <v>71.5</v>
      </c>
      <c r="F46" s="45">
        <v>58.3</v>
      </c>
      <c r="G46" s="45">
        <v>49.5</v>
      </c>
      <c r="H46" s="45">
        <v>43.2</v>
      </c>
      <c r="I46" s="45">
        <v>38.5</v>
      </c>
      <c r="J46" s="45">
        <v>34.799999999999997</v>
      </c>
      <c r="K46" s="45">
        <v>31.9</v>
      </c>
      <c r="L46" s="45">
        <v>29.5</v>
      </c>
      <c r="M46" s="45">
        <v>27.5</v>
      </c>
      <c r="N46" s="45">
        <v>25.9</v>
      </c>
      <c r="O46" s="45">
        <v>24.4</v>
      </c>
      <c r="P46" s="45">
        <v>23.2</v>
      </c>
      <c r="Q46" s="45">
        <v>22.1</v>
      </c>
      <c r="R46" s="45">
        <v>21.2</v>
      </c>
      <c r="S46" s="45">
        <v>20.399999999999999</v>
      </c>
      <c r="T46" s="45">
        <v>19.600000000000001</v>
      </c>
      <c r="U46" s="45">
        <v>19</v>
      </c>
    </row>
    <row r="47" spans="1:21" x14ac:dyDescent="0.25">
      <c r="A47" s="43">
        <v>36</v>
      </c>
      <c r="B47" s="45">
        <v>274.60000000000002</v>
      </c>
      <c r="C47" s="45">
        <v>139.80000000000001</v>
      </c>
      <c r="D47" s="45">
        <v>95</v>
      </c>
      <c r="E47" s="45">
        <v>72.5</v>
      </c>
      <c r="F47" s="45">
        <v>59.1</v>
      </c>
      <c r="G47" s="45">
        <v>50.2</v>
      </c>
      <c r="H47" s="45">
        <v>43.8</v>
      </c>
      <c r="I47" s="45">
        <v>39</v>
      </c>
      <c r="J47" s="45">
        <v>35.299999999999997</v>
      </c>
      <c r="K47" s="45">
        <v>32.299999999999997</v>
      </c>
      <c r="L47" s="45">
        <v>29.9</v>
      </c>
      <c r="M47" s="45">
        <v>27.9</v>
      </c>
      <c r="N47" s="45">
        <v>26.2</v>
      </c>
      <c r="O47" s="45">
        <v>24.8</v>
      </c>
      <c r="P47" s="45">
        <v>23.5</v>
      </c>
      <c r="Q47" s="45">
        <v>22.5</v>
      </c>
      <c r="R47" s="45">
        <v>21.5</v>
      </c>
      <c r="S47" s="45">
        <v>20.7</v>
      </c>
      <c r="T47" s="45">
        <v>19.899999999999999</v>
      </c>
      <c r="U47" s="45">
        <v>19.2</v>
      </c>
    </row>
    <row r="48" spans="1:21" x14ac:dyDescent="0.25">
      <c r="A48" s="43">
        <v>37</v>
      </c>
      <c r="B48" s="45">
        <v>278.39999999999998</v>
      </c>
      <c r="C48" s="45">
        <v>141.80000000000001</v>
      </c>
      <c r="D48" s="45">
        <v>96.3</v>
      </c>
      <c r="E48" s="45">
        <v>73.599999999999994</v>
      </c>
      <c r="F48" s="45">
        <v>59.9</v>
      </c>
      <c r="G48" s="45">
        <v>50.9</v>
      </c>
      <c r="H48" s="45">
        <v>44.4</v>
      </c>
      <c r="I48" s="45">
        <v>39.6</v>
      </c>
      <c r="J48" s="45">
        <v>35.799999999999997</v>
      </c>
      <c r="K48" s="45">
        <v>32.799999999999997</v>
      </c>
      <c r="L48" s="45">
        <v>30.4</v>
      </c>
      <c r="M48" s="45">
        <v>28.3</v>
      </c>
      <c r="N48" s="45">
        <v>26.6</v>
      </c>
      <c r="O48" s="45">
        <v>25.1</v>
      </c>
      <c r="P48" s="45">
        <v>23.9</v>
      </c>
      <c r="Q48" s="45">
        <v>22.8</v>
      </c>
      <c r="R48" s="45">
        <v>21.8</v>
      </c>
      <c r="S48" s="45">
        <v>21</v>
      </c>
      <c r="T48" s="45">
        <v>20.2</v>
      </c>
      <c r="U48" s="45">
        <v>19.5</v>
      </c>
    </row>
    <row r="49" spans="1:21" x14ac:dyDescent="0.25">
      <c r="A49" s="43">
        <v>38</v>
      </c>
      <c r="B49" s="45">
        <v>282.3</v>
      </c>
      <c r="C49" s="45">
        <v>143.80000000000001</v>
      </c>
      <c r="D49" s="45">
        <v>97.7</v>
      </c>
      <c r="E49" s="45">
        <v>74.599999999999994</v>
      </c>
      <c r="F49" s="45">
        <v>60.8</v>
      </c>
      <c r="G49" s="45">
        <v>51.6</v>
      </c>
      <c r="H49" s="45">
        <v>45</v>
      </c>
      <c r="I49" s="45">
        <v>40.1</v>
      </c>
      <c r="J49" s="45">
        <v>36.299999999999997</v>
      </c>
      <c r="K49" s="45">
        <v>33.299999999999997</v>
      </c>
      <c r="L49" s="45">
        <v>30.8</v>
      </c>
      <c r="M49" s="45">
        <v>28.7</v>
      </c>
      <c r="N49" s="45">
        <v>27</v>
      </c>
      <c r="O49" s="45">
        <v>25.5</v>
      </c>
      <c r="P49" s="45">
        <v>24.2</v>
      </c>
      <c r="Q49" s="45">
        <v>23.1</v>
      </c>
      <c r="R49" s="45">
        <v>22.2</v>
      </c>
      <c r="S49" s="45">
        <v>21.3</v>
      </c>
      <c r="T49" s="45">
        <v>20.5</v>
      </c>
      <c r="U49" s="45">
        <v>19.8</v>
      </c>
    </row>
    <row r="50" spans="1:21" x14ac:dyDescent="0.25">
      <c r="A50" s="43">
        <v>39</v>
      </c>
      <c r="B50" s="45">
        <v>286.3</v>
      </c>
      <c r="C50" s="45">
        <v>145.80000000000001</v>
      </c>
      <c r="D50" s="45">
        <v>99</v>
      </c>
      <c r="E50" s="45">
        <v>75.7</v>
      </c>
      <c r="F50" s="45">
        <v>61.7</v>
      </c>
      <c r="G50" s="45">
        <v>52.3</v>
      </c>
      <c r="H50" s="45">
        <v>45.7</v>
      </c>
      <c r="I50" s="45">
        <v>40.700000000000003</v>
      </c>
      <c r="J50" s="45">
        <v>36.799999999999997</v>
      </c>
      <c r="K50" s="45">
        <v>33.799999999999997</v>
      </c>
      <c r="L50" s="45">
        <v>31.2</v>
      </c>
      <c r="M50" s="45">
        <v>29.2</v>
      </c>
      <c r="N50" s="45">
        <v>27.4</v>
      </c>
      <c r="O50" s="45">
        <v>25.9</v>
      </c>
      <c r="P50" s="45">
        <v>24.6</v>
      </c>
      <c r="Q50" s="45">
        <v>23.5</v>
      </c>
      <c r="R50" s="45">
        <v>22.5</v>
      </c>
      <c r="S50" s="45">
        <v>21.6</v>
      </c>
      <c r="T50" s="45">
        <v>20.8</v>
      </c>
      <c r="U50" s="45">
        <v>20.2</v>
      </c>
    </row>
    <row r="51" spans="1:21" x14ac:dyDescent="0.25">
      <c r="A51" s="43">
        <v>40</v>
      </c>
      <c r="B51" s="45">
        <v>290.3</v>
      </c>
      <c r="C51" s="45">
        <v>147.9</v>
      </c>
      <c r="D51" s="45">
        <v>100.4</v>
      </c>
      <c r="E51" s="45">
        <v>76.7</v>
      </c>
      <c r="F51" s="45">
        <v>62.5</v>
      </c>
      <c r="G51" s="45">
        <v>53.1</v>
      </c>
      <c r="H51" s="45">
        <v>46.3</v>
      </c>
      <c r="I51" s="45">
        <v>41.3</v>
      </c>
      <c r="J51" s="45">
        <v>37.4</v>
      </c>
      <c r="K51" s="45">
        <v>34.200000000000003</v>
      </c>
      <c r="L51" s="45">
        <v>31.7</v>
      </c>
      <c r="M51" s="45">
        <v>29.6</v>
      </c>
      <c r="N51" s="45">
        <v>27.8</v>
      </c>
      <c r="O51" s="45">
        <v>26.3</v>
      </c>
      <c r="P51" s="45">
        <v>25</v>
      </c>
      <c r="Q51" s="45">
        <v>23.8</v>
      </c>
      <c r="R51" s="45">
        <v>22.8</v>
      </c>
      <c r="S51" s="45">
        <v>21.9</v>
      </c>
      <c r="T51" s="45">
        <v>21.2</v>
      </c>
      <c r="U51" s="45">
        <v>20.5</v>
      </c>
    </row>
    <row r="52" spans="1:21" x14ac:dyDescent="0.25">
      <c r="A52" s="43">
        <v>41</v>
      </c>
      <c r="B52" s="45">
        <v>294.3</v>
      </c>
      <c r="C52" s="45">
        <v>150</v>
      </c>
      <c r="D52" s="45">
        <v>101.9</v>
      </c>
      <c r="E52" s="45">
        <v>77.8</v>
      </c>
      <c r="F52" s="45">
        <v>63.4</v>
      </c>
      <c r="G52" s="45">
        <v>53.8</v>
      </c>
      <c r="H52" s="45">
        <v>47</v>
      </c>
      <c r="I52" s="45">
        <v>41.9</v>
      </c>
      <c r="J52" s="45">
        <v>37.9</v>
      </c>
      <c r="K52" s="45">
        <v>34.700000000000003</v>
      </c>
      <c r="L52" s="45">
        <v>32.200000000000003</v>
      </c>
      <c r="M52" s="45">
        <v>30</v>
      </c>
      <c r="N52" s="45">
        <v>28.2</v>
      </c>
      <c r="O52" s="45">
        <v>26.7</v>
      </c>
      <c r="P52" s="45">
        <v>25.3</v>
      </c>
      <c r="Q52" s="45">
        <v>24.2</v>
      </c>
      <c r="R52" s="45">
        <v>23.2</v>
      </c>
      <c r="S52" s="45">
        <v>22.3</v>
      </c>
      <c r="T52" s="45">
        <v>21.5</v>
      </c>
      <c r="U52" s="45">
        <v>20.8</v>
      </c>
    </row>
    <row r="53" spans="1:21" x14ac:dyDescent="0.25">
      <c r="A53" s="43">
        <v>42</v>
      </c>
      <c r="B53" s="45">
        <v>298.39999999999998</v>
      </c>
      <c r="C53" s="45">
        <v>152.1</v>
      </c>
      <c r="D53" s="45">
        <v>103.3</v>
      </c>
      <c r="E53" s="45">
        <v>78.900000000000006</v>
      </c>
      <c r="F53" s="45">
        <v>64.3</v>
      </c>
      <c r="G53" s="45">
        <v>54.6</v>
      </c>
      <c r="H53" s="45">
        <v>47.7</v>
      </c>
      <c r="I53" s="45">
        <v>42.5</v>
      </c>
      <c r="J53" s="45">
        <v>38.5</v>
      </c>
      <c r="K53" s="45">
        <v>35.299999999999997</v>
      </c>
      <c r="L53" s="45">
        <v>32.6</v>
      </c>
      <c r="M53" s="45">
        <v>30.5</v>
      </c>
      <c r="N53" s="45">
        <v>28.6</v>
      </c>
      <c r="O53" s="45">
        <v>27.1</v>
      </c>
      <c r="P53" s="45">
        <v>25.7</v>
      </c>
      <c r="Q53" s="45">
        <v>24.6</v>
      </c>
      <c r="R53" s="45">
        <v>23.5</v>
      </c>
      <c r="S53" s="45">
        <v>22.6</v>
      </c>
      <c r="T53" s="45">
        <v>21.8</v>
      </c>
      <c r="U53" s="45">
        <v>21.1</v>
      </c>
    </row>
    <row r="54" spans="1:21" x14ac:dyDescent="0.25">
      <c r="A54" s="43">
        <v>43</v>
      </c>
      <c r="B54" s="45">
        <v>302.60000000000002</v>
      </c>
      <c r="C54" s="45">
        <v>154.19999999999999</v>
      </c>
      <c r="D54" s="45">
        <v>104.7</v>
      </c>
      <c r="E54" s="45">
        <v>80</v>
      </c>
      <c r="F54" s="45">
        <v>65.2</v>
      </c>
      <c r="G54" s="45">
        <v>55.4</v>
      </c>
      <c r="H54" s="45">
        <v>48.4</v>
      </c>
      <c r="I54" s="45">
        <v>43.1</v>
      </c>
      <c r="J54" s="45">
        <v>39</v>
      </c>
      <c r="K54" s="45">
        <v>35.799999999999997</v>
      </c>
      <c r="L54" s="45">
        <v>33.1</v>
      </c>
      <c r="M54" s="45">
        <v>30.9</v>
      </c>
      <c r="N54" s="45">
        <v>29.1</v>
      </c>
      <c r="O54" s="45">
        <v>27.5</v>
      </c>
      <c r="P54" s="45">
        <v>26.1</v>
      </c>
      <c r="Q54" s="45">
        <v>25</v>
      </c>
      <c r="R54" s="45">
        <v>23.9</v>
      </c>
      <c r="S54" s="45">
        <v>23</v>
      </c>
      <c r="T54" s="45">
        <v>22.2</v>
      </c>
      <c r="U54" s="45">
        <v>21.5</v>
      </c>
    </row>
    <row r="55" spans="1:21" x14ac:dyDescent="0.25">
      <c r="A55" s="43">
        <v>44</v>
      </c>
      <c r="B55" s="45">
        <v>306.8</v>
      </c>
      <c r="C55" s="45">
        <v>156.30000000000001</v>
      </c>
      <c r="D55" s="45">
        <v>106.2</v>
      </c>
      <c r="E55" s="45">
        <v>81.2</v>
      </c>
      <c r="F55" s="45">
        <v>66.2</v>
      </c>
      <c r="G55" s="45">
        <v>56.2</v>
      </c>
      <c r="H55" s="45">
        <v>49</v>
      </c>
      <c r="I55" s="45">
        <v>43.7</v>
      </c>
      <c r="J55" s="45">
        <v>39.6</v>
      </c>
      <c r="K55" s="45">
        <v>36.299999999999997</v>
      </c>
      <c r="L55" s="45">
        <v>33.6</v>
      </c>
      <c r="M55" s="45">
        <v>31.4</v>
      </c>
      <c r="N55" s="45">
        <v>29.5</v>
      </c>
      <c r="O55" s="45">
        <v>27.9</v>
      </c>
      <c r="P55" s="45">
        <v>26.5</v>
      </c>
      <c r="Q55" s="45">
        <v>25.4</v>
      </c>
      <c r="R55" s="45">
        <v>24.3</v>
      </c>
      <c r="S55" s="45">
        <v>23.4</v>
      </c>
      <c r="T55" s="45">
        <v>22.6</v>
      </c>
      <c r="U55" s="45">
        <v>21.8</v>
      </c>
    </row>
    <row r="56" spans="1:21" x14ac:dyDescent="0.25">
      <c r="A56" s="43">
        <v>45</v>
      </c>
      <c r="B56" s="45">
        <v>311.10000000000002</v>
      </c>
      <c r="C56" s="45">
        <v>158.5</v>
      </c>
      <c r="D56" s="45">
        <v>107.7</v>
      </c>
      <c r="E56" s="45">
        <v>82.3</v>
      </c>
      <c r="F56" s="45">
        <v>67.099999999999994</v>
      </c>
      <c r="G56" s="45">
        <v>57</v>
      </c>
      <c r="H56" s="45">
        <v>49.8</v>
      </c>
      <c r="I56" s="45">
        <v>44.4</v>
      </c>
      <c r="J56" s="45">
        <v>40.200000000000003</v>
      </c>
      <c r="K56" s="45">
        <v>36.799999999999997</v>
      </c>
      <c r="L56" s="45">
        <v>34.1</v>
      </c>
      <c r="M56" s="45">
        <v>31.9</v>
      </c>
      <c r="N56" s="45">
        <v>30</v>
      </c>
      <c r="O56" s="45">
        <v>28.4</v>
      </c>
      <c r="P56" s="45">
        <v>27</v>
      </c>
      <c r="Q56" s="45">
        <v>25.8</v>
      </c>
      <c r="R56" s="45">
        <v>24.7</v>
      </c>
      <c r="S56" s="45">
        <v>23.8</v>
      </c>
      <c r="T56" s="45">
        <v>22.9</v>
      </c>
      <c r="U56" s="45"/>
    </row>
    <row r="57" spans="1:21" x14ac:dyDescent="0.25">
      <c r="A57" s="43">
        <v>46</v>
      </c>
      <c r="B57" s="45">
        <v>315.39999999999998</v>
      </c>
      <c r="C57" s="45">
        <v>160.69999999999999</v>
      </c>
      <c r="D57" s="45">
        <v>109.2</v>
      </c>
      <c r="E57" s="45">
        <v>83.5</v>
      </c>
      <c r="F57" s="45">
        <v>68.099999999999994</v>
      </c>
      <c r="G57" s="45">
        <v>57.8</v>
      </c>
      <c r="H57" s="45">
        <v>50.5</v>
      </c>
      <c r="I57" s="45">
        <v>45</v>
      </c>
      <c r="J57" s="45">
        <v>40.799999999999997</v>
      </c>
      <c r="K57" s="45">
        <v>37.4</v>
      </c>
      <c r="L57" s="45">
        <v>34.6</v>
      </c>
      <c r="M57" s="45">
        <v>32.4</v>
      </c>
      <c r="N57" s="45">
        <v>30.4</v>
      </c>
      <c r="O57" s="45">
        <v>28.8</v>
      </c>
      <c r="P57" s="45">
        <v>27.4</v>
      </c>
      <c r="Q57" s="45">
        <v>26.2</v>
      </c>
      <c r="R57" s="45">
        <v>25.1</v>
      </c>
      <c r="S57" s="45">
        <v>24.2</v>
      </c>
      <c r="T57" s="45"/>
      <c r="U57" s="45"/>
    </row>
    <row r="58" spans="1:21" x14ac:dyDescent="0.25">
      <c r="A58" s="43">
        <v>47</v>
      </c>
      <c r="B58" s="45">
        <v>319.8</v>
      </c>
      <c r="C58" s="45">
        <v>163</v>
      </c>
      <c r="D58" s="45">
        <v>110.8</v>
      </c>
      <c r="E58" s="45">
        <v>84.7</v>
      </c>
      <c r="F58" s="45">
        <v>69</v>
      </c>
      <c r="G58" s="45">
        <v>58.6</v>
      </c>
      <c r="H58" s="45">
        <v>51.2</v>
      </c>
      <c r="I58" s="45">
        <v>45.7</v>
      </c>
      <c r="J58" s="45">
        <v>41.4</v>
      </c>
      <c r="K58" s="45">
        <v>38</v>
      </c>
      <c r="L58" s="45">
        <v>35.200000000000003</v>
      </c>
      <c r="M58" s="45">
        <v>32.9</v>
      </c>
      <c r="N58" s="45">
        <v>30.9</v>
      </c>
      <c r="O58" s="45">
        <v>29.3</v>
      </c>
      <c r="P58" s="45">
        <v>27.9</v>
      </c>
      <c r="Q58" s="45">
        <v>26.6</v>
      </c>
      <c r="R58" s="45">
        <v>25.5</v>
      </c>
      <c r="S58" s="45"/>
      <c r="T58" s="45"/>
      <c r="U58" s="45"/>
    </row>
    <row r="59" spans="1:21" x14ac:dyDescent="0.25">
      <c r="A59" s="43">
        <v>48</v>
      </c>
      <c r="B59" s="45">
        <v>324.3</v>
      </c>
      <c r="C59" s="45">
        <v>165.3</v>
      </c>
      <c r="D59" s="45">
        <v>112.3</v>
      </c>
      <c r="E59" s="45">
        <v>85.9</v>
      </c>
      <c r="F59" s="45">
        <v>70</v>
      </c>
      <c r="G59" s="45">
        <v>59.5</v>
      </c>
      <c r="H59" s="45">
        <v>52</v>
      </c>
      <c r="I59" s="45">
        <v>46.4</v>
      </c>
      <c r="J59" s="45">
        <v>42</v>
      </c>
      <c r="K59" s="45">
        <v>38.6</v>
      </c>
      <c r="L59" s="45">
        <v>35.700000000000003</v>
      </c>
      <c r="M59" s="45">
        <v>33.4</v>
      </c>
      <c r="N59" s="45">
        <v>31.4</v>
      </c>
      <c r="O59" s="45">
        <v>29.8</v>
      </c>
      <c r="P59" s="45">
        <v>28.3</v>
      </c>
      <c r="Q59" s="45">
        <v>27.1</v>
      </c>
      <c r="R59" s="45"/>
      <c r="S59" s="45"/>
      <c r="T59" s="45"/>
      <c r="U59" s="45"/>
    </row>
    <row r="60" spans="1:21" x14ac:dyDescent="0.25">
      <c r="A60" s="43">
        <v>49</v>
      </c>
      <c r="B60" s="45">
        <v>328.8</v>
      </c>
      <c r="C60" s="45">
        <v>167.6</v>
      </c>
      <c r="D60" s="45">
        <v>113.9</v>
      </c>
      <c r="E60" s="45">
        <v>87.1</v>
      </c>
      <c r="F60" s="45">
        <v>71.099999999999994</v>
      </c>
      <c r="G60" s="45">
        <v>60.4</v>
      </c>
      <c r="H60" s="45">
        <v>52.8</v>
      </c>
      <c r="I60" s="45">
        <v>47.1</v>
      </c>
      <c r="J60" s="45">
        <v>42.7</v>
      </c>
      <c r="K60" s="45">
        <v>39.200000000000003</v>
      </c>
      <c r="L60" s="45">
        <v>36.299999999999997</v>
      </c>
      <c r="M60" s="45">
        <v>34</v>
      </c>
      <c r="N60" s="45">
        <v>32</v>
      </c>
      <c r="O60" s="45">
        <v>30.3</v>
      </c>
      <c r="P60" s="45">
        <v>28.8</v>
      </c>
      <c r="Q60" s="45"/>
      <c r="R60" s="45"/>
      <c r="S60" s="45"/>
      <c r="T60" s="45"/>
      <c r="U60" s="45"/>
    </row>
    <row r="61" spans="1:21" x14ac:dyDescent="0.25">
      <c r="A61" s="43">
        <v>50</v>
      </c>
      <c r="B61" s="45">
        <v>333.5</v>
      </c>
      <c r="C61" s="45">
        <v>170.1</v>
      </c>
      <c r="D61" s="45">
        <v>115.6</v>
      </c>
      <c r="E61" s="45">
        <v>88.4</v>
      </c>
      <c r="F61" s="45">
        <v>72.2</v>
      </c>
      <c r="G61" s="45">
        <v>61.3</v>
      </c>
      <c r="H61" s="45">
        <v>53.6</v>
      </c>
      <c r="I61" s="45">
        <v>47.9</v>
      </c>
      <c r="J61" s="45">
        <v>43.4</v>
      </c>
      <c r="K61" s="45">
        <v>39.799999999999997</v>
      </c>
      <c r="L61" s="45">
        <v>36.9</v>
      </c>
      <c r="M61" s="45">
        <v>34.5</v>
      </c>
      <c r="N61" s="45">
        <v>32.5</v>
      </c>
      <c r="O61" s="45">
        <v>30.8</v>
      </c>
      <c r="P61" s="45"/>
      <c r="Q61" s="45"/>
      <c r="R61" s="45"/>
      <c r="S61" s="45"/>
      <c r="T61" s="45"/>
      <c r="U61" s="45"/>
    </row>
    <row r="62" spans="1:21" x14ac:dyDescent="0.25">
      <c r="A62" s="43">
        <v>51</v>
      </c>
      <c r="B62" s="45">
        <v>338.2</v>
      </c>
      <c r="C62" s="45">
        <v>172.5</v>
      </c>
      <c r="D62" s="45">
        <v>117.3</v>
      </c>
      <c r="E62" s="45">
        <v>89.8</v>
      </c>
      <c r="F62" s="45">
        <v>73.3</v>
      </c>
      <c r="G62" s="45">
        <v>62.3</v>
      </c>
      <c r="H62" s="45">
        <v>54.5</v>
      </c>
      <c r="I62" s="45">
        <v>48.6</v>
      </c>
      <c r="J62" s="45">
        <v>44.1</v>
      </c>
      <c r="K62" s="45">
        <v>40.5</v>
      </c>
      <c r="L62" s="45">
        <v>37.6</v>
      </c>
      <c r="M62" s="45">
        <v>35.1</v>
      </c>
      <c r="N62" s="45">
        <v>33.1</v>
      </c>
      <c r="O62" s="45"/>
      <c r="P62" s="45"/>
      <c r="Q62" s="45"/>
      <c r="R62" s="45"/>
      <c r="S62" s="45"/>
      <c r="T62" s="45"/>
      <c r="U62" s="45"/>
    </row>
    <row r="63" spans="1:21" x14ac:dyDescent="0.25">
      <c r="A63" s="43">
        <v>52</v>
      </c>
      <c r="B63" s="45">
        <v>343</v>
      </c>
      <c r="C63" s="45">
        <v>175</v>
      </c>
      <c r="D63" s="45">
        <v>119</v>
      </c>
      <c r="E63" s="45">
        <v>91.1</v>
      </c>
      <c r="F63" s="45">
        <v>74.400000000000006</v>
      </c>
      <c r="G63" s="45">
        <v>63.2</v>
      </c>
      <c r="H63" s="45">
        <v>55.3</v>
      </c>
      <c r="I63" s="45">
        <v>49.4</v>
      </c>
      <c r="J63" s="45">
        <v>44.8</v>
      </c>
      <c r="K63" s="45">
        <v>41.2</v>
      </c>
      <c r="L63" s="45">
        <v>38.200000000000003</v>
      </c>
      <c r="M63" s="45">
        <v>35.700000000000003</v>
      </c>
      <c r="N63" s="45"/>
      <c r="O63" s="45"/>
      <c r="P63" s="45"/>
      <c r="Q63" s="45"/>
      <c r="R63" s="45"/>
      <c r="S63" s="45"/>
      <c r="T63" s="45"/>
      <c r="U63" s="45"/>
    </row>
    <row r="64" spans="1:21" x14ac:dyDescent="0.25">
      <c r="A64" s="43">
        <v>53</v>
      </c>
      <c r="B64" s="45">
        <v>347.9</v>
      </c>
      <c r="C64" s="45">
        <v>177.5</v>
      </c>
      <c r="D64" s="45">
        <v>120.8</v>
      </c>
      <c r="E64" s="45">
        <v>92.5</v>
      </c>
      <c r="F64" s="45">
        <v>75.5</v>
      </c>
      <c r="G64" s="45">
        <v>64.2</v>
      </c>
      <c r="H64" s="45">
        <v>56.2</v>
      </c>
      <c r="I64" s="45">
        <v>50.2</v>
      </c>
      <c r="J64" s="45">
        <v>45.6</v>
      </c>
      <c r="K64" s="45">
        <v>41.9</v>
      </c>
      <c r="L64" s="45">
        <v>38.799999999999997</v>
      </c>
      <c r="M64" s="45"/>
      <c r="N64" s="45"/>
      <c r="O64" s="45"/>
      <c r="P64" s="45"/>
      <c r="Q64" s="45"/>
      <c r="R64" s="45"/>
      <c r="S64" s="45"/>
      <c r="T64" s="45"/>
      <c r="U64" s="45"/>
    </row>
    <row r="65" spans="1:21" x14ac:dyDescent="0.25">
      <c r="A65" s="43">
        <v>54</v>
      </c>
      <c r="B65" s="45">
        <v>352.9</v>
      </c>
      <c r="C65" s="45">
        <v>180.1</v>
      </c>
      <c r="D65" s="45">
        <v>122.6</v>
      </c>
      <c r="E65" s="45">
        <v>93.9</v>
      </c>
      <c r="F65" s="45">
        <v>76.7</v>
      </c>
      <c r="G65" s="45">
        <v>65.2</v>
      </c>
      <c r="H65" s="45">
        <v>57.1</v>
      </c>
      <c r="I65" s="45">
        <v>51</v>
      </c>
      <c r="J65" s="45">
        <v>46.3</v>
      </c>
      <c r="K65" s="45">
        <v>42.6</v>
      </c>
      <c r="L65" s="45"/>
      <c r="M65" s="45"/>
      <c r="N65" s="45"/>
      <c r="O65" s="45"/>
      <c r="P65" s="45"/>
      <c r="Q65" s="45"/>
      <c r="R65" s="45"/>
      <c r="S65" s="45"/>
      <c r="T65" s="45"/>
      <c r="U65" s="45"/>
    </row>
    <row r="66" spans="1:21" x14ac:dyDescent="0.25">
      <c r="A66" s="43">
        <v>55</v>
      </c>
      <c r="B66" s="45">
        <v>357.9</v>
      </c>
      <c r="C66" s="45">
        <v>182.7</v>
      </c>
      <c r="D66" s="45">
        <v>124.4</v>
      </c>
      <c r="E66" s="45">
        <v>95.3</v>
      </c>
      <c r="F66" s="45">
        <v>77.900000000000006</v>
      </c>
      <c r="G66" s="45">
        <v>66.3</v>
      </c>
      <c r="H66" s="45">
        <v>58</v>
      </c>
      <c r="I66" s="45">
        <v>51.9</v>
      </c>
      <c r="J66" s="45">
        <v>47.1</v>
      </c>
      <c r="K66" s="45"/>
      <c r="L66" s="45"/>
      <c r="M66" s="45"/>
      <c r="N66" s="45"/>
      <c r="O66" s="45"/>
      <c r="P66" s="45"/>
      <c r="Q66" s="45"/>
      <c r="R66" s="45"/>
      <c r="S66" s="45"/>
      <c r="T66" s="45"/>
      <c r="U66" s="45"/>
    </row>
    <row r="67" spans="1:21" x14ac:dyDescent="0.25">
      <c r="A67" s="43">
        <v>56</v>
      </c>
      <c r="B67" s="45">
        <v>363.1</v>
      </c>
      <c r="C67" s="45">
        <v>185.4</v>
      </c>
      <c r="D67" s="45">
        <v>126.3</v>
      </c>
      <c r="E67" s="45">
        <v>96.8</v>
      </c>
      <c r="F67" s="45">
        <v>79.099999999999994</v>
      </c>
      <c r="G67" s="45">
        <v>67.3</v>
      </c>
      <c r="H67" s="45">
        <v>59</v>
      </c>
      <c r="I67" s="45">
        <v>52.7</v>
      </c>
      <c r="J67" s="45"/>
      <c r="K67" s="45"/>
      <c r="L67" s="45"/>
      <c r="M67" s="45"/>
      <c r="N67" s="45"/>
      <c r="O67" s="45"/>
      <c r="P67" s="45"/>
      <c r="Q67" s="45"/>
      <c r="R67" s="45"/>
      <c r="S67" s="45"/>
      <c r="T67" s="45"/>
      <c r="U67" s="45"/>
    </row>
    <row r="68" spans="1:21" x14ac:dyDescent="0.25">
      <c r="A68" s="43">
        <v>57</v>
      </c>
      <c r="B68" s="45">
        <v>368.4</v>
      </c>
      <c r="C68" s="45">
        <v>188.2</v>
      </c>
      <c r="D68" s="45">
        <v>128.19999999999999</v>
      </c>
      <c r="E68" s="45">
        <v>98.3</v>
      </c>
      <c r="F68" s="45">
        <v>80.400000000000006</v>
      </c>
      <c r="G68" s="45">
        <v>68.400000000000006</v>
      </c>
      <c r="H68" s="45">
        <v>60</v>
      </c>
      <c r="I68" s="45"/>
      <c r="J68" s="45"/>
      <c r="K68" s="45"/>
      <c r="L68" s="45"/>
      <c r="M68" s="45"/>
      <c r="N68" s="45"/>
      <c r="O68" s="45"/>
      <c r="P68" s="45"/>
      <c r="Q68" s="45"/>
      <c r="R68" s="45"/>
      <c r="S68" s="45"/>
      <c r="T68" s="45"/>
      <c r="U68" s="45"/>
    </row>
    <row r="69" spans="1:21" x14ac:dyDescent="0.25">
      <c r="A69" s="43">
        <v>58</v>
      </c>
      <c r="B69" s="45">
        <v>373.9</v>
      </c>
      <c r="C69" s="45">
        <v>191.1</v>
      </c>
      <c r="D69" s="45">
        <v>130.19999999999999</v>
      </c>
      <c r="E69" s="45">
        <v>99.8</v>
      </c>
      <c r="F69" s="45">
        <v>81.7</v>
      </c>
      <c r="G69" s="45">
        <v>69.599999999999994</v>
      </c>
      <c r="H69" s="45"/>
      <c r="I69" s="45"/>
      <c r="J69" s="45"/>
      <c r="K69" s="45"/>
      <c r="L69" s="45"/>
      <c r="M69" s="45"/>
      <c r="N69" s="45"/>
      <c r="O69" s="45"/>
      <c r="P69" s="45"/>
      <c r="Q69" s="45"/>
      <c r="R69" s="45"/>
      <c r="S69" s="45"/>
      <c r="T69" s="45"/>
      <c r="U69" s="45"/>
    </row>
    <row r="70" spans="1:21" x14ac:dyDescent="0.25">
      <c r="A70" s="43">
        <v>59</v>
      </c>
      <c r="B70" s="45">
        <v>379.5</v>
      </c>
      <c r="C70" s="45">
        <v>194</v>
      </c>
      <c r="D70" s="45">
        <v>132.30000000000001</v>
      </c>
      <c r="E70" s="45">
        <v>101.4</v>
      </c>
      <c r="F70" s="45">
        <v>83</v>
      </c>
      <c r="G70" s="45"/>
      <c r="H70" s="45"/>
      <c r="I70" s="45"/>
      <c r="J70" s="45"/>
      <c r="K70" s="45"/>
      <c r="L70" s="45"/>
      <c r="M70" s="45"/>
      <c r="N70" s="45"/>
      <c r="O70" s="45"/>
      <c r="P70" s="45"/>
      <c r="Q70" s="45"/>
      <c r="R70" s="45"/>
      <c r="S70" s="45"/>
      <c r="T70" s="45"/>
      <c r="U70" s="45"/>
    </row>
    <row r="71" spans="1:21" x14ac:dyDescent="0.25">
      <c r="A71" s="43">
        <v>60</v>
      </c>
      <c r="B71" s="45">
        <v>385.4</v>
      </c>
      <c r="C71" s="45">
        <v>197.1</v>
      </c>
      <c r="D71" s="45">
        <v>134.4</v>
      </c>
      <c r="E71" s="45">
        <v>103.1</v>
      </c>
      <c r="F71" s="45"/>
      <c r="G71" s="45"/>
      <c r="H71" s="45"/>
      <c r="I71" s="45"/>
      <c r="J71" s="45"/>
      <c r="K71" s="45"/>
      <c r="L71" s="45"/>
      <c r="M71" s="45"/>
      <c r="N71" s="45"/>
      <c r="O71" s="45"/>
      <c r="P71" s="45"/>
      <c r="Q71" s="45"/>
      <c r="R71" s="45"/>
      <c r="S71" s="45"/>
      <c r="T71" s="45"/>
      <c r="U71" s="45"/>
    </row>
    <row r="72" spans="1:21" x14ac:dyDescent="0.25">
      <c r="A72" s="43">
        <v>61</v>
      </c>
      <c r="B72" s="45">
        <v>391.5</v>
      </c>
      <c r="C72" s="45">
        <v>200.3</v>
      </c>
      <c r="D72" s="45">
        <v>136.6</v>
      </c>
      <c r="E72" s="45"/>
      <c r="F72" s="45"/>
      <c r="G72" s="45"/>
      <c r="H72" s="45"/>
      <c r="I72" s="45"/>
      <c r="J72" s="45"/>
      <c r="K72" s="45"/>
      <c r="L72" s="45"/>
      <c r="M72" s="45"/>
      <c r="N72" s="45"/>
      <c r="O72" s="45"/>
      <c r="P72" s="45"/>
      <c r="Q72" s="45"/>
      <c r="R72" s="45"/>
      <c r="S72" s="45"/>
      <c r="T72" s="45"/>
      <c r="U72" s="45"/>
    </row>
    <row r="73" spans="1:21" x14ac:dyDescent="0.25">
      <c r="A73" s="43">
        <v>62</v>
      </c>
      <c r="B73" s="45">
        <v>398</v>
      </c>
      <c r="C73" s="45">
        <v>203.7</v>
      </c>
      <c r="D73" s="45"/>
      <c r="E73" s="45"/>
      <c r="F73" s="45"/>
      <c r="G73" s="45"/>
      <c r="H73" s="45"/>
      <c r="I73" s="45"/>
      <c r="J73" s="45"/>
      <c r="K73" s="45"/>
      <c r="L73" s="45"/>
      <c r="M73" s="45"/>
      <c r="N73" s="45"/>
      <c r="O73" s="45"/>
      <c r="P73" s="45"/>
      <c r="Q73" s="45"/>
      <c r="R73" s="45"/>
      <c r="S73" s="45"/>
      <c r="T73" s="45"/>
      <c r="U73" s="45"/>
    </row>
    <row r="74" spans="1:21" x14ac:dyDescent="0.25">
      <c r="A74" s="43">
        <v>63</v>
      </c>
      <c r="B74" s="45">
        <v>404.8</v>
      </c>
      <c r="C74" s="45"/>
      <c r="D74" s="45"/>
      <c r="E74" s="45"/>
      <c r="F74" s="45"/>
      <c r="G74" s="45"/>
      <c r="H74" s="45"/>
      <c r="I74" s="45"/>
      <c r="J74" s="45"/>
      <c r="K74" s="45"/>
      <c r="L74" s="45"/>
      <c r="M74" s="45"/>
      <c r="N74" s="45"/>
      <c r="O74" s="45"/>
      <c r="P74" s="45"/>
      <c r="Q74" s="45"/>
      <c r="R74" s="45"/>
      <c r="S74" s="45"/>
      <c r="T74" s="45"/>
      <c r="U74" s="45"/>
    </row>
  </sheetData>
  <sheetProtection algorithmName="SHA-512" hashValue="FRHZ3TtkzbsLnCwE5338CE+JIO3u1Xowk1UYLsGrCwTIdNGQTv6FXLavqfs9GoaXGgvBwZK5qKeu3ejSd/LeHA==" saltValue="s6Udz9UeD+qaeMulFSFINw==" spinCount="100000" sheet="1" objects="1" scenarios="1"/>
  <conditionalFormatting sqref="A6:A21">
    <cfRule type="expression" dxfId="435" priority="3" stopIfTrue="1">
      <formula>MOD(ROW(),2)=0</formula>
    </cfRule>
    <cfRule type="expression" dxfId="434" priority="4" stopIfTrue="1">
      <formula>MOD(ROW(),2)&lt;&gt;0</formula>
    </cfRule>
  </conditionalFormatting>
  <conditionalFormatting sqref="B6:M7 B9:M21 C8:M8">
    <cfRule type="expression" dxfId="433" priority="5" stopIfTrue="1">
      <formula>MOD(ROW(),2)=0</formula>
    </cfRule>
    <cfRule type="expression" dxfId="432" priority="6" stopIfTrue="1">
      <formula>MOD(ROW(),2)&lt;&gt;0</formula>
    </cfRule>
  </conditionalFormatting>
  <conditionalFormatting sqref="A26:A74">
    <cfRule type="expression" dxfId="431" priority="7" stopIfTrue="1">
      <formula>MOD(ROW(),2)=0</formula>
    </cfRule>
    <cfRule type="expression" dxfId="430" priority="8" stopIfTrue="1">
      <formula>MOD(ROW(),2)&lt;&gt;0</formula>
    </cfRule>
  </conditionalFormatting>
  <conditionalFormatting sqref="B26:U74">
    <cfRule type="expression" dxfId="429" priority="9" stopIfTrue="1">
      <formula>MOD(ROW(),2)=0</formula>
    </cfRule>
    <cfRule type="expression" dxfId="428" priority="10" stopIfTrue="1">
      <formula>MOD(ROW(),2)&lt;&gt;0</formula>
    </cfRule>
  </conditionalFormatting>
  <conditionalFormatting sqref="B8">
    <cfRule type="expression" dxfId="427" priority="1" stopIfTrue="1">
      <formula>MOD(ROW(),2)=0</formula>
    </cfRule>
    <cfRule type="expression" dxfId="426" priority="2" stopIfTrue="1">
      <formula>MOD(ROW(),2)&lt;&gt;0</formula>
    </cfRule>
  </conditionalFormatting>
  <pageMargins left="0.7" right="0.7" top="0.75" bottom="0.75" header="0.3" footer="0.3"/>
  <tableParts count="1">
    <tablePart r:id="rId1"/>
  </tablePart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70DC5-0354-4F54-94CC-2A2927665DE9}">
  <sheetPr codeName="Sheet80"/>
  <dimension ref="A1:U69"/>
  <sheetViews>
    <sheetView showGridLines="0" workbookViewId="0">
      <selection activeCell="A6" sqref="A6"/>
    </sheetView>
  </sheetViews>
  <sheetFormatPr defaultRowHeight="12.5" x14ac:dyDescent="0.25"/>
  <cols>
    <col min="1" max="1" width="31.54296875" customWidth="1"/>
    <col min="2" max="21"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Added pension - x-708</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t="s">
        <v>227</v>
      </c>
      <c r="C8" s="46"/>
      <c r="D8" s="46"/>
      <c r="E8" s="46"/>
      <c r="F8" s="46"/>
      <c r="G8" s="46"/>
      <c r="H8" s="46"/>
      <c r="I8" s="46"/>
      <c r="J8" s="46"/>
      <c r="K8" s="46"/>
      <c r="L8" s="46"/>
      <c r="M8" s="46"/>
    </row>
    <row r="9" spans="1:13" x14ac:dyDescent="0.25">
      <c r="A9" s="40" t="s">
        <v>142</v>
      </c>
      <c r="B9" s="46" t="s">
        <v>394</v>
      </c>
      <c r="C9" s="46"/>
      <c r="D9" s="46"/>
      <c r="E9" s="46"/>
      <c r="F9" s="46"/>
      <c r="G9" s="46"/>
      <c r="H9" s="46"/>
      <c r="I9" s="46"/>
      <c r="J9" s="46"/>
      <c r="K9" s="46"/>
      <c r="L9" s="46"/>
      <c r="M9" s="46"/>
    </row>
    <row r="10" spans="1:13" x14ac:dyDescent="0.25">
      <c r="A10" s="40" t="s">
        <v>6</v>
      </c>
      <c r="B10" s="46" t="s">
        <v>412</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400</v>
      </c>
      <c r="C12" s="46"/>
      <c r="D12" s="46"/>
      <c r="E12" s="46"/>
      <c r="F12" s="46"/>
      <c r="G12" s="46"/>
      <c r="H12" s="46"/>
      <c r="I12" s="46"/>
      <c r="J12" s="46"/>
      <c r="K12" s="46"/>
      <c r="L12" s="46"/>
      <c r="M12" s="46"/>
    </row>
    <row r="13" spans="1:13" x14ac:dyDescent="0.25">
      <c r="A13" s="40" t="s">
        <v>538</v>
      </c>
      <c r="B13" s="46">
        <v>1</v>
      </c>
      <c r="C13" s="46"/>
      <c r="D13" s="46"/>
      <c r="E13" s="46"/>
      <c r="F13" s="46"/>
      <c r="G13" s="46"/>
      <c r="H13" s="46"/>
      <c r="I13" s="46"/>
      <c r="J13" s="46"/>
      <c r="K13" s="46"/>
      <c r="L13" s="46"/>
      <c r="M13" s="46"/>
    </row>
    <row r="14" spans="1:13" x14ac:dyDescent="0.25">
      <c r="A14" s="40" t="s">
        <v>146</v>
      </c>
      <c r="B14" s="46">
        <v>708</v>
      </c>
      <c r="C14" s="46"/>
      <c r="D14" s="46"/>
      <c r="E14" s="46"/>
      <c r="F14" s="46"/>
      <c r="G14" s="46"/>
      <c r="H14" s="46"/>
      <c r="I14" s="46"/>
      <c r="J14" s="46"/>
      <c r="K14" s="46"/>
      <c r="L14" s="46"/>
      <c r="M14" s="46"/>
    </row>
    <row r="15" spans="1:13" x14ac:dyDescent="0.25">
      <c r="A15" s="40" t="s">
        <v>539</v>
      </c>
      <c r="B15" s="46" t="s">
        <v>413</v>
      </c>
      <c r="C15" s="46"/>
      <c r="D15" s="46"/>
      <c r="E15" s="46"/>
      <c r="F15" s="46"/>
      <c r="G15" s="46"/>
      <c r="H15" s="46"/>
      <c r="I15" s="46"/>
      <c r="J15" s="46"/>
      <c r="K15" s="46"/>
      <c r="L15" s="46"/>
      <c r="M15" s="46"/>
    </row>
    <row r="16" spans="1:13" x14ac:dyDescent="0.25">
      <c r="A16" s="40" t="s">
        <v>148</v>
      </c>
      <c r="B16" s="46" t="s">
        <v>414</v>
      </c>
      <c r="C16" s="46"/>
      <c r="D16" s="46"/>
      <c r="E16" s="46"/>
      <c r="F16" s="46"/>
      <c r="G16" s="46"/>
      <c r="H16" s="46"/>
      <c r="I16" s="46"/>
      <c r="J16" s="46"/>
      <c r="K16" s="46"/>
      <c r="L16" s="46"/>
      <c r="M16" s="46"/>
    </row>
    <row r="17" spans="1:21" x14ac:dyDescent="0.25">
      <c r="A17" s="41" t="s">
        <v>540</v>
      </c>
      <c r="B17" s="46"/>
      <c r="C17" s="46"/>
      <c r="D17" s="46"/>
      <c r="E17" s="46"/>
      <c r="F17" s="46"/>
      <c r="G17" s="46"/>
      <c r="H17" s="46"/>
      <c r="I17" s="46"/>
      <c r="J17" s="46"/>
      <c r="K17" s="46"/>
      <c r="L17" s="46"/>
      <c r="M17" s="46"/>
    </row>
    <row r="18" spans="1:21" x14ac:dyDescent="0.25">
      <c r="A18" s="40" t="s">
        <v>150</v>
      </c>
      <c r="B18" s="48">
        <v>45202</v>
      </c>
      <c r="C18" s="48"/>
      <c r="D18" s="48"/>
      <c r="E18" s="48"/>
      <c r="F18" s="48"/>
      <c r="G18" s="48"/>
      <c r="H18" s="48"/>
      <c r="I18" s="48"/>
      <c r="J18" s="48"/>
      <c r="K18" s="48"/>
      <c r="L18" s="48"/>
      <c r="M18" s="48"/>
    </row>
    <row r="19" spans="1:21" x14ac:dyDescent="0.25">
      <c r="A19" s="40" t="s">
        <v>151</v>
      </c>
      <c r="B19" s="48">
        <v>45383</v>
      </c>
      <c r="C19" s="48"/>
      <c r="D19" s="48"/>
      <c r="E19" s="48"/>
      <c r="F19" s="48"/>
      <c r="G19" s="48"/>
      <c r="H19" s="48"/>
      <c r="I19" s="48"/>
      <c r="J19" s="48"/>
      <c r="K19" s="48"/>
      <c r="L19" s="48"/>
      <c r="M19" s="48"/>
    </row>
    <row r="20" spans="1:21" x14ac:dyDescent="0.25">
      <c r="A20" s="40" t="s">
        <v>152</v>
      </c>
      <c r="B20" s="46" t="s">
        <v>160</v>
      </c>
      <c r="C20" s="46"/>
      <c r="D20" s="46"/>
      <c r="E20" s="46"/>
      <c r="F20" s="46"/>
      <c r="G20" s="46"/>
      <c r="H20" s="46"/>
      <c r="I20" s="46"/>
      <c r="J20" s="46"/>
      <c r="K20" s="46"/>
      <c r="L20" s="46"/>
      <c r="M20" s="46"/>
    </row>
    <row r="21" spans="1:21" x14ac:dyDescent="0.25">
      <c r="A21" s="40" t="s">
        <v>541</v>
      </c>
      <c r="B21" s="46" t="s">
        <v>76</v>
      </c>
      <c r="C21" s="46"/>
      <c r="D21" s="46"/>
      <c r="E21" s="46"/>
      <c r="F21" s="46"/>
      <c r="G21" s="46"/>
      <c r="H21" s="46"/>
      <c r="I21" s="46"/>
      <c r="J21" s="46"/>
      <c r="K21" s="46"/>
      <c r="L21" s="46"/>
      <c r="M21" s="46"/>
    </row>
    <row r="23" spans="1:21" x14ac:dyDescent="0.25">
      <c r="A23" s="23" t="str">
        <f>HYPERLINK("#'Factor List'!A1", "Back to Factor List")</f>
        <v>Back to Factor List</v>
      </c>
      <c r="B23" s="23" t="str">
        <f>HYPERLINK("#'Assumptions'!A1", "Assumptions")</f>
        <v>Assumptions</v>
      </c>
    </row>
    <row r="26" spans="1:21" s="55" customFormat="1" ht="13" x14ac:dyDescent="0.25">
      <c r="A26" s="54" t="s">
        <v>263</v>
      </c>
      <c r="B26" s="54" t="s">
        <v>593</v>
      </c>
      <c r="C26" s="54" t="s">
        <v>594</v>
      </c>
      <c r="D26" s="54" t="s">
        <v>595</v>
      </c>
      <c r="E26" s="54" t="s">
        <v>596</v>
      </c>
      <c r="F26" s="54" t="s">
        <v>597</v>
      </c>
      <c r="G26" s="54" t="s">
        <v>598</v>
      </c>
      <c r="H26" s="54" t="s">
        <v>599</v>
      </c>
      <c r="I26" s="54" t="s">
        <v>600</v>
      </c>
      <c r="J26" s="54" t="s">
        <v>601</v>
      </c>
      <c r="K26" s="54" t="s">
        <v>602</v>
      </c>
      <c r="L26" s="54" t="s">
        <v>603</v>
      </c>
      <c r="M26" s="54" t="s">
        <v>604</v>
      </c>
      <c r="N26" s="54" t="s">
        <v>605</v>
      </c>
      <c r="O26" s="54" t="s">
        <v>606</v>
      </c>
      <c r="P26" s="54" t="s">
        <v>607</v>
      </c>
      <c r="Q26" s="54" t="s">
        <v>608</v>
      </c>
      <c r="R26" s="54" t="s">
        <v>609</v>
      </c>
      <c r="S26" s="54" t="s">
        <v>610</v>
      </c>
      <c r="T26" s="54" t="s">
        <v>611</v>
      </c>
      <c r="U26" s="54" t="s">
        <v>612</v>
      </c>
    </row>
    <row r="27" spans="1:21" x14ac:dyDescent="0.25">
      <c r="A27" s="43">
        <v>16</v>
      </c>
      <c r="B27" s="45">
        <v>261.7</v>
      </c>
      <c r="C27" s="45">
        <v>133.30000000000001</v>
      </c>
      <c r="D27" s="45">
        <v>90.5</v>
      </c>
      <c r="E27" s="45">
        <v>69.099999999999994</v>
      </c>
      <c r="F27" s="45">
        <v>56.3</v>
      </c>
      <c r="G27" s="45">
        <v>47.7</v>
      </c>
      <c r="H27" s="45">
        <v>41.7</v>
      </c>
      <c r="I27" s="45">
        <v>37.1</v>
      </c>
      <c r="J27" s="45">
        <v>33.6</v>
      </c>
      <c r="K27" s="45">
        <v>30.7</v>
      </c>
      <c r="L27" s="45">
        <v>28.4</v>
      </c>
      <c r="M27" s="45">
        <v>26.5</v>
      </c>
      <c r="N27" s="45">
        <v>24.9</v>
      </c>
      <c r="O27" s="45">
        <v>23.5</v>
      </c>
      <c r="P27" s="45">
        <v>22.3</v>
      </c>
      <c r="Q27" s="45">
        <v>21.3</v>
      </c>
      <c r="R27" s="45">
        <v>20.399999999999999</v>
      </c>
      <c r="S27" s="45">
        <v>19.5</v>
      </c>
      <c r="T27" s="45">
        <v>18.8</v>
      </c>
      <c r="U27" s="45">
        <v>18.2</v>
      </c>
    </row>
    <row r="28" spans="1:21" x14ac:dyDescent="0.25">
      <c r="A28" s="43">
        <v>17</v>
      </c>
      <c r="B28" s="45">
        <v>265.39999999999998</v>
      </c>
      <c r="C28" s="45">
        <v>135.1</v>
      </c>
      <c r="D28" s="45">
        <v>91.8</v>
      </c>
      <c r="E28" s="45">
        <v>70.099999999999994</v>
      </c>
      <c r="F28" s="45">
        <v>57.1</v>
      </c>
      <c r="G28" s="45">
        <v>48.4</v>
      </c>
      <c r="H28" s="45">
        <v>42.2</v>
      </c>
      <c r="I28" s="45">
        <v>37.6</v>
      </c>
      <c r="J28" s="45">
        <v>34</v>
      </c>
      <c r="K28" s="45">
        <v>31.2</v>
      </c>
      <c r="L28" s="45">
        <v>28.8</v>
      </c>
      <c r="M28" s="45">
        <v>26.9</v>
      </c>
      <c r="N28" s="45">
        <v>25.2</v>
      </c>
      <c r="O28" s="45">
        <v>23.8</v>
      </c>
      <c r="P28" s="45">
        <v>22.6</v>
      </c>
      <c r="Q28" s="45">
        <v>21.6</v>
      </c>
      <c r="R28" s="45">
        <v>20.6</v>
      </c>
      <c r="S28" s="45">
        <v>19.8</v>
      </c>
      <c r="T28" s="45">
        <v>19.100000000000001</v>
      </c>
      <c r="U28" s="45">
        <v>18.399999999999999</v>
      </c>
    </row>
    <row r="29" spans="1:21" x14ac:dyDescent="0.25">
      <c r="A29" s="43">
        <v>18</v>
      </c>
      <c r="B29" s="45">
        <v>269.10000000000002</v>
      </c>
      <c r="C29" s="45">
        <v>137</v>
      </c>
      <c r="D29" s="45">
        <v>93</v>
      </c>
      <c r="E29" s="45">
        <v>71.099999999999994</v>
      </c>
      <c r="F29" s="45">
        <v>57.9</v>
      </c>
      <c r="G29" s="45">
        <v>49.1</v>
      </c>
      <c r="H29" s="45">
        <v>42.8</v>
      </c>
      <c r="I29" s="45">
        <v>38.200000000000003</v>
      </c>
      <c r="J29" s="45">
        <v>34.5</v>
      </c>
      <c r="K29" s="45">
        <v>31.6</v>
      </c>
      <c r="L29" s="45">
        <v>29.2</v>
      </c>
      <c r="M29" s="45">
        <v>27.3</v>
      </c>
      <c r="N29" s="45">
        <v>25.6</v>
      </c>
      <c r="O29" s="45">
        <v>24.2</v>
      </c>
      <c r="P29" s="45">
        <v>23</v>
      </c>
      <c r="Q29" s="45">
        <v>21.9</v>
      </c>
      <c r="R29" s="45">
        <v>20.9</v>
      </c>
      <c r="S29" s="45">
        <v>20.100000000000001</v>
      </c>
      <c r="T29" s="45">
        <v>19.399999999999999</v>
      </c>
      <c r="U29" s="45">
        <v>18.7</v>
      </c>
    </row>
    <row r="30" spans="1:21" x14ac:dyDescent="0.25">
      <c r="A30" s="43">
        <v>19</v>
      </c>
      <c r="B30" s="45">
        <v>272.89999999999998</v>
      </c>
      <c r="C30" s="45">
        <v>139</v>
      </c>
      <c r="D30" s="45">
        <v>94.3</v>
      </c>
      <c r="E30" s="45">
        <v>72.099999999999994</v>
      </c>
      <c r="F30" s="45">
        <v>58.7</v>
      </c>
      <c r="G30" s="45">
        <v>49.8</v>
      </c>
      <c r="H30" s="45">
        <v>43.4</v>
      </c>
      <c r="I30" s="45">
        <v>38.700000000000003</v>
      </c>
      <c r="J30" s="45">
        <v>35</v>
      </c>
      <c r="K30" s="45">
        <v>32.1</v>
      </c>
      <c r="L30" s="45">
        <v>29.6</v>
      </c>
      <c r="M30" s="45">
        <v>27.6</v>
      </c>
      <c r="N30" s="45">
        <v>26</v>
      </c>
      <c r="O30" s="45">
        <v>24.5</v>
      </c>
      <c r="P30" s="45">
        <v>23.3</v>
      </c>
      <c r="Q30" s="45">
        <v>22.2</v>
      </c>
      <c r="R30" s="45">
        <v>21.2</v>
      </c>
      <c r="S30" s="45">
        <v>20.399999999999999</v>
      </c>
      <c r="T30" s="45">
        <v>19.600000000000001</v>
      </c>
      <c r="U30" s="45">
        <v>19</v>
      </c>
    </row>
    <row r="31" spans="1:21" x14ac:dyDescent="0.25">
      <c r="A31" s="43">
        <v>20</v>
      </c>
      <c r="B31" s="45">
        <v>276.7</v>
      </c>
      <c r="C31" s="45">
        <v>140.9</v>
      </c>
      <c r="D31" s="45">
        <v>95.7</v>
      </c>
      <c r="E31" s="45">
        <v>73.099999999999994</v>
      </c>
      <c r="F31" s="45">
        <v>59.5</v>
      </c>
      <c r="G31" s="45">
        <v>50.5</v>
      </c>
      <c r="H31" s="45">
        <v>44</v>
      </c>
      <c r="I31" s="45">
        <v>39.200000000000003</v>
      </c>
      <c r="J31" s="45">
        <v>35.5</v>
      </c>
      <c r="K31" s="45">
        <v>32.5</v>
      </c>
      <c r="L31" s="45">
        <v>30.1</v>
      </c>
      <c r="M31" s="45">
        <v>28</v>
      </c>
      <c r="N31" s="45">
        <v>26.3</v>
      </c>
      <c r="O31" s="45">
        <v>24.9</v>
      </c>
      <c r="P31" s="45">
        <v>23.6</v>
      </c>
      <c r="Q31" s="45">
        <v>22.5</v>
      </c>
      <c r="R31" s="45">
        <v>21.5</v>
      </c>
      <c r="S31" s="45">
        <v>20.7</v>
      </c>
      <c r="T31" s="45">
        <v>19.899999999999999</v>
      </c>
      <c r="U31" s="45">
        <v>19.2</v>
      </c>
    </row>
    <row r="32" spans="1:21" x14ac:dyDescent="0.25">
      <c r="A32" s="43">
        <v>21</v>
      </c>
      <c r="B32" s="45">
        <v>280.5</v>
      </c>
      <c r="C32" s="45">
        <v>142.9</v>
      </c>
      <c r="D32" s="45">
        <v>97</v>
      </c>
      <c r="E32" s="45">
        <v>74.099999999999994</v>
      </c>
      <c r="F32" s="45">
        <v>60.3</v>
      </c>
      <c r="G32" s="45">
        <v>51.2</v>
      </c>
      <c r="H32" s="45">
        <v>44.7</v>
      </c>
      <c r="I32" s="45">
        <v>39.799999999999997</v>
      </c>
      <c r="J32" s="45">
        <v>36</v>
      </c>
      <c r="K32" s="45">
        <v>33</v>
      </c>
      <c r="L32" s="45">
        <v>30.5</v>
      </c>
      <c r="M32" s="45">
        <v>28.4</v>
      </c>
      <c r="N32" s="45">
        <v>26.7</v>
      </c>
      <c r="O32" s="45">
        <v>25.2</v>
      </c>
      <c r="P32" s="45">
        <v>23.9</v>
      </c>
      <c r="Q32" s="45">
        <v>22.8</v>
      </c>
      <c r="R32" s="45">
        <v>21.8</v>
      </c>
      <c r="S32" s="45">
        <v>21</v>
      </c>
      <c r="T32" s="45">
        <v>20.2</v>
      </c>
      <c r="U32" s="45">
        <v>19.5</v>
      </c>
    </row>
    <row r="33" spans="1:21" x14ac:dyDescent="0.25">
      <c r="A33" s="43">
        <v>22</v>
      </c>
      <c r="B33" s="45">
        <v>284.39999999999998</v>
      </c>
      <c r="C33" s="45">
        <v>144.9</v>
      </c>
      <c r="D33" s="45">
        <v>98.3</v>
      </c>
      <c r="E33" s="45">
        <v>75.099999999999994</v>
      </c>
      <c r="F33" s="45">
        <v>61.2</v>
      </c>
      <c r="G33" s="45">
        <v>51.9</v>
      </c>
      <c r="H33" s="45">
        <v>45.3</v>
      </c>
      <c r="I33" s="45">
        <v>40.299999999999997</v>
      </c>
      <c r="J33" s="45">
        <v>36.5</v>
      </c>
      <c r="K33" s="45">
        <v>33.4</v>
      </c>
      <c r="L33" s="45">
        <v>30.9</v>
      </c>
      <c r="M33" s="45">
        <v>28.8</v>
      </c>
      <c r="N33" s="45">
        <v>27.1</v>
      </c>
      <c r="O33" s="45">
        <v>25.6</v>
      </c>
      <c r="P33" s="45">
        <v>24.3</v>
      </c>
      <c r="Q33" s="45">
        <v>23.1</v>
      </c>
      <c r="R33" s="45">
        <v>22.1</v>
      </c>
      <c r="S33" s="45">
        <v>21.3</v>
      </c>
      <c r="T33" s="45">
        <v>20.5</v>
      </c>
      <c r="U33" s="45">
        <v>19.8</v>
      </c>
    </row>
    <row r="34" spans="1:21" x14ac:dyDescent="0.25">
      <c r="A34" s="43">
        <v>23</v>
      </c>
      <c r="B34" s="45">
        <v>288.39999999999998</v>
      </c>
      <c r="C34" s="45">
        <v>146.9</v>
      </c>
      <c r="D34" s="45">
        <v>99.7</v>
      </c>
      <c r="E34" s="45">
        <v>76.099999999999994</v>
      </c>
      <c r="F34" s="45">
        <v>62</v>
      </c>
      <c r="G34" s="45">
        <v>52.6</v>
      </c>
      <c r="H34" s="45">
        <v>45.9</v>
      </c>
      <c r="I34" s="45">
        <v>40.9</v>
      </c>
      <c r="J34" s="45">
        <v>37</v>
      </c>
      <c r="K34" s="45">
        <v>33.9</v>
      </c>
      <c r="L34" s="45">
        <v>31.3</v>
      </c>
      <c r="M34" s="45">
        <v>29.2</v>
      </c>
      <c r="N34" s="45">
        <v>27.4</v>
      </c>
      <c r="O34" s="45">
        <v>25.9</v>
      </c>
      <c r="P34" s="45">
        <v>24.6</v>
      </c>
      <c r="Q34" s="45">
        <v>23.5</v>
      </c>
      <c r="R34" s="45">
        <v>22.5</v>
      </c>
      <c r="S34" s="45">
        <v>21.6</v>
      </c>
      <c r="T34" s="45">
        <v>20.8</v>
      </c>
      <c r="U34" s="45">
        <v>20.100000000000001</v>
      </c>
    </row>
    <row r="35" spans="1:21" x14ac:dyDescent="0.25">
      <c r="A35" s="43">
        <v>24</v>
      </c>
      <c r="B35" s="45">
        <v>292.39999999999998</v>
      </c>
      <c r="C35" s="45">
        <v>148.9</v>
      </c>
      <c r="D35" s="45">
        <v>101.1</v>
      </c>
      <c r="E35" s="45">
        <v>77.2</v>
      </c>
      <c r="F35" s="45">
        <v>62.9</v>
      </c>
      <c r="G35" s="45">
        <v>53.4</v>
      </c>
      <c r="H35" s="45">
        <v>46.6</v>
      </c>
      <c r="I35" s="45">
        <v>41.5</v>
      </c>
      <c r="J35" s="45">
        <v>37.5</v>
      </c>
      <c r="K35" s="45">
        <v>34.4</v>
      </c>
      <c r="L35" s="45">
        <v>31.8</v>
      </c>
      <c r="M35" s="45">
        <v>29.6</v>
      </c>
      <c r="N35" s="45">
        <v>27.8</v>
      </c>
      <c r="O35" s="45">
        <v>26.3</v>
      </c>
      <c r="P35" s="45">
        <v>25</v>
      </c>
      <c r="Q35" s="45">
        <v>23.8</v>
      </c>
      <c r="R35" s="45">
        <v>22.8</v>
      </c>
      <c r="S35" s="45">
        <v>21.9</v>
      </c>
      <c r="T35" s="45">
        <v>21.1</v>
      </c>
      <c r="U35" s="45">
        <v>20.3</v>
      </c>
    </row>
    <row r="36" spans="1:21" x14ac:dyDescent="0.25">
      <c r="A36" s="43">
        <v>25</v>
      </c>
      <c r="B36" s="45">
        <v>296.39999999999998</v>
      </c>
      <c r="C36" s="45">
        <v>151</v>
      </c>
      <c r="D36" s="45">
        <v>102.5</v>
      </c>
      <c r="E36" s="45">
        <v>78.3</v>
      </c>
      <c r="F36" s="45">
        <v>63.8</v>
      </c>
      <c r="G36" s="45">
        <v>54.1</v>
      </c>
      <c r="H36" s="45">
        <v>47.2</v>
      </c>
      <c r="I36" s="45">
        <v>42</v>
      </c>
      <c r="J36" s="45">
        <v>38</v>
      </c>
      <c r="K36" s="45">
        <v>34.799999999999997</v>
      </c>
      <c r="L36" s="45">
        <v>32.200000000000003</v>
      </c>
      <c r="M36" s="45">
        <v>30</v>
      </c>
      <c r="N36" s="45">
        <v>28.2</v>
      </c>
      <c r="O36" s="45">
        <v>26.7</v>
      </c>
      <c r="P36" s="45">
        <v>25.3</v>
      </c>
      <c r="Q36" s="45">
        <v>24.1</v>
      </c>
      <c r="R36" s="45">
        <v>23.1</v>
      </c>
      <c r="S36" s="45">
        <v>22.2</v>
      </c>
      <c r="T36" s="45">
        <v>21.4</v>
      </c>
      <c r="U36" s="45">
        <v>20.6</v>
      </c>
    </row>
    <row r="37" spans="1:21" x14ac:dyDescent="0.25">
      <c r="A37" s="43">
        <v>26</v>
      </c>
      <c r="B37" s="45">
        <v>300.5</v>
      </c>
      <c r="C37" s="45">
        <v>153.1</v>
      </c>
      <c r="D37" s="45">
        <v>103.9</v>
      </c>
      <c r="E37" s="45">
        <v>79.400000000000006</v>
      </c>
      <c r="F37" s="45">
        <v>64.599999999999994</v>
      </c>
      <c r="G37" s="45">
        <v>54.8</v>
      </c>
      <c r="H37" s="45">
        <v>47.9</v>
      </c>
      <c r="I37" s="45">
        <v>42.6</v>
      </c>
      <c r="J37" s="45">
        <v>38.6</v>
      </c>
      <c r="K37" s="45">
        <v>35.299999999999997</v>
      </c>
      <c r="L37" s="45">
        <v>32.700000000000003</v>
      </c>
      <c r="M37" s="45">
        <v>30.5</v>
      </c>
      <c r="N37" s="45">
        <v>28.6</v>
      </c>
      <c r="O37" s="45">
        <v>27</v>
      </c>
      <c r="P37" s="45">
        <v>25.7</v>
      </c>
      <c r="Q37" s="45">
        <v>24.5</v>
      </c>
      <c r="R37" s="45">
        <v>23.4</v>
      </c>
      <c r="S37" s="45">
        <v>22.5</v>
      </c>
      <c r="T37" s="45">
        <v>21.7</v>
      </c>
      <c r="U37" s="45">
        <v>20.9</v>
      </c>
    </row>
    <row r="38" spans="1:21" x14ac:dyDescent="0.25">
      <c r="A38" s="43">
        <v>27</v>
      </c>
      <c r="B38" s="45">
        <v>304.7</v>
      </c>
      <c r="C38" s="45">
        <v>155.19999999999999</v>
      </c>
      <c r="D38" s="45">
        <v>105.4</v>
      </c>
      <c r="E38" s="45">
        <v>80.5</v>
      </c>
      <c r="F38" s="45">
        <v>65.5</v>
      </c>
      <c r="G38" s="45">
        <v>55.6</v>
      </c>
      <c r="H38" s="45">
        <v>48.5</v>
      </c>
      <c r="I38" s="45">
        <v>43.2</v>
      </c>
      <c r="J38" s="45">
        <v>39.1</v>
      </c>
      <c r="K38" s="45">
        <v>35.799999999999997</v>
      </c>
      <c r="L38" s="45">
        <v>33.1</v>
      </c>
      <c r="M38" s="45">
        <v>30.9</v>
      </c>
      <c r="N38" s="45">
        <v>29</v>
      </c>
      <c r="O38" s="45">
        <v>27.4</v>
      </c>
      <c r="P38" s="45">
        <v>26</v>
      </c>
      <c r="Q38" s="45">
        <v>24.8</v>
      </c>
      <c r="R38" s="45">
        <v>23.8</v>
      </c>
      <c r="S38" s="45">
        <v>22.8</v>
      </c>
      <c r="T38" s="45">
        <v>22</v>
      </c>
      <c r="U38" s="45">
        <v>21.2</v>
      </c>
    </row>
    <row r="39" spans="1:21" x14ac:dyDescent="0.25">
      <c r="A39" s="43">
        <v>28</v>
      </c>
      <c r="B39" s="45">
        <v>308.89999999999998</v>
      </c>
      <c r="C39" s="45">
        <v>157.30000000000001</v>
      </c>
      <c r="D39" s="45">
        <v>106.8</v>
      </c>
      <c r="E39" s="45">
        <v>81.599999999999994</v>
      </c>
      <c r="F39" s="45">
        <v>66.400000000000006</v>
      </c>
      <c r="G39" s="45">
        <v>56.4</v>
      </c>
      <c r="H39" s="45">
        <v>49.2</v>
      </c>
      <c r="I39" s="45">
        <v>43.8</v>
      </c>
      <c r="J39" s="45">
        <v>39.6</v>
      </c>
      <c r="K39" s="45">
        <v>36.299999999999997</v>
      </c>
      <c r="L39" s="45">
        <v>33.6</v>
      </c>
      <c r="M39" s="45">
        <v>31.3</v>
      </c>
      <c r="N39" s="45">
        <v>29.4</v>
      </c>
      <c r="O39" s="45">
        <v>27.8</v>
      </c>
      <c r="P39" s="45">
        <v>26.4</v>
      </c>
      <c r="Q39" s="45">
        <v>25.2</v>
      </c>
      <c r="R39" s="45">
        <v>24.1</v>
      </c>
      <c r="S39" s="45">
        <v>23.1</v>
      </c>
      <c r="T39" s="45">
        <v>22.3</v>
      </c>
      <c r="U39" s="45">
        <v>21.5</v>
      </c>
    </row>
    <row r="40" spans="1:21" x14ac:dyDescent="0.25">
      <c r="A40" s="43">
        <v>29</v>
      </c>
      <c r="B40" s="45">
        <v>313.2</v>
      </c>
      <c r="C40" s="45">
        <v>159.5</v>
      </c>
      <c r="D40" s="45">
        <v>108.3</v>
      </c>
      <c r="E40" s="45">
        <v>82.7</v>
      </c>
      <c r="F40" s="45">
        <v>67.400000000000006</v>
      </c>
      <c r="G40" s="45">
        <v>57.2</v>
      </c>
      <c r="H40" s="45">
        <v>49.9</v>
      </c>
      <c r="I40" s="45">
        <v>44.4</v>
      </c>
      <c r="J40" s="45">
        <v>40.200000000000003</v>
      </c>
      <c r="K40" s="45">
        <v>36.799999999999997</v>
      </c>
      <c r="L40" s="45">
        <v>34.1</v>
      </c>
      <c r="M40" s="45">
        <v>31.8</v>
      </c>
      <c r="N40" s="45">
        <v>29.8</v>
      </c>
      <c r="O40" s="45">
        <v>28.2</v>
      </c>
      <c r="P40" s="45">
        <v>26.8</v>
      </c>
      <c r="Q40" s="45">
        <v>25.5</v>
      </c>
      <c r="R40" s="45">
        <v>24.4</v>
      </c>
      <c r="S40" s="45">
        <v>23.5</v>
      </c>
      <c r="T40" s="45">
        <v>22.6</v>
      </c>
      <c r="U40" s="45">
        <v>21.8</v>
      </c>
    </row>
    <row r="41" spans="1:21" x14ac:dyDescent="0.25">
      <c r="A41" s="43">
        <v>30</v>
      </c>
      <c r="B41" s="45">
        <v>317.5</v>
      </c>
      <c r="C41" s="45">
        <v>161.69999999999999</v>
      </c>
      <c r="D41" s="45">
        <v>109.8</v>
      </c>
      <c r="E41" s="45">
        <v>83.9</v>
      </c>
      <c r="F41" s="45">
        <v>68.3</v>
      </c>
      <c r="G41" s="45">
        <v>58</v>
      </c>
      <c r="H41" s="45">
        <v>50.6</v>
      </c>
      <c r="I41" s="45">
        <v>45</v>
      </c>
      <c r="J41" s="45">
        <v>40.799999999999997</v>
      </c>
      <c r="K41" s="45">
        <v>37.299999999999997</v>
      </c>
      <c r="L41" s="45">
        <v>34.5</v>
      </c>
      <c r="M41" s="45">
        <v>32.200000000000003</v>
      </c>
      <c r="N41" s="45">
        <v>30.3</v>
      </c>
      <c r="O41" s="45">
        <v>28.6</v>
      </c>
      <c r="P41" s="45">
        <v>27.1</v>
      </c>
      <c r="Q41" s="45">
        <v>25.9</v>
      </c>
      <c r="R41" s="45">
        <v>24.8</v>
      </c>
      <c r="S41" s="45">
        <v>23.8</v>
      </c>
      <c r="T41" s="45">
        <v>22.9</v>
      </c>
      <c r="U41" s="45">
        <v>22.1</v>
      </c>
    </row>
    <row r="42" spans="1:21" x14ac:dyDescent="0.25">
      <c r="A42" s="43">
        <v>31</v>
      </c>
      <c r="B42" s="45">
        <v>321.89999999999998</v>
      </c>
      <c r="C42" s="45">
        <v>163.9</v>
      </c>
      <c r="D42" s="45">
        <v>111.3</v>
      </c>
      <c r="E42" s="45">
        <v>85</v>
      </c>
      <c r="F42" s="45">
        <v>69.3</v>
      </c>
      <c r="G42" s="45">
        <v>58.8</v>
      </c>
      <c r="H42" s="45">
        <v>51.3</v>
      </c>
      <c r="I42" s="45">
        <v>45.7</v>
      </c>
      <c r="J42" s="45">
        <v>41.3</v>
      </c>
      <c r="K42" s="45">
        <v>37.9</v>
      </c>
      <c r="L42" s="45">
        <v>35</v>
      </c>
      <c r="M42" s="45">
        <v>32.700000000000003</v>
      </c>
      <c r="N42" s="45">
        <v>30.7</v>
      </c>
      <c r="O42" s="45">
        <v>29</v>
      </c>
      <c r="P42" s="45">
        <v>27.5</v>
      </c>
      <c r="Q42" s="45">
        <v>26.3</v>
      </c>
      <c r="R42" s="45">
        <v>25.1</v>
      </c>
      <c r="S42" s="45">
        <v>24.1</v>
      </c>
      <c r="T42" s="45">
        <v>23.3</v>
      </c>
      <c r="U42" s="45">
        <v>22.5</v>
      </c>
    </row>
    <row r="43" spans="1:21" x14ac:dyDescent="0.25">
      <c r="A43" s="43">
        <v>32</v>
      </c>
      <c r="B43" s="45">
        <v>326.3</v>
      </c>
      <c r="C43" s="45">
        <v>166.2</v>
      </c>
      <c r="D43" s="45">
        <v>112.9</v>
      </c>
      <c r="E43" s="45">
        <v>86.2</v>
      </c>
      <c r="F43" s="45">
        <v>70.2</v>
      </c>
      <c r="G43" s="45">
        <v>59.6</v>
      </c>
      <c r="H43" s="45">
        <v>52</v>
      </c>
      <c r="I43" s="45">
        <v>46.3</v>
      </c>
      <c r="J43" s="45">
        <v>41.9</v>
      </c>
      <c r="K43" s="45">
        <v>38.4</v>
      </c>
      <c r="L43" s="45">
        <v>35.5</v>
      </c>
      <c r="M43" s="45">
        <v>33.1</v>
      </c>
      <c r="N43" s="45">
        <v>31.1</v>
      </c>
      <c r="O43" s="45">
        <v>29.4</v>
      </c>
      <c r="P43" s="45">
        <v>27.9</v>
      </c>
      <c r="Q43" s="45">
        <v>26.6</v>
      </c>
      <c r="R43" s="45">
        <v>25.5</v>
      </c>
      <c r="S43" s="45">
        <v>24.5</v>
      </c>
      <c r="T43" s="45">
        <v>23.6</v>
      </c>
      <c r="U43" s="45">
        <v>22.8</v>
      </c>
    </row>
    <row r="44" spans="1:21" x14ac:dyDescent="0.25">
      <c r="A44" s="43">
        <v>33</v>
      </c>
      <c r="B44" s="45">
        <v>330.8</v>
      </c>
      <c r="C44" s="45">
        <v>168.5</v>
      </c>
      <c r="D44" s="45">
        <v>114.4</v>
      </c>
      <c r="E44" s="45">
        <v>87.4</v>
      </c>
      <c r="F44" s="45">
        <v>71.2</v>
      </c>
      <c r="G44" s="45">
        <v>60.4</v>
      </c>
      <c r="H44" s="45">
        <v>52.7</v>
      </c>
      <c r="I44" s="45">
        <v>47</v>
      </c>
      <c r="J44" s="45">
        <v>42.5</v>
      </c>
      <c r="K44" s="45">
        <v>38.9</v>
      </c>
      <c r="L44" s="45">
        <v>36</v>
      </c>
      <c r="M44" s="45">
        <v>33.6</v>
      </c>
      <c r="N44" s="45">
        <v>31.6</v>
      </c>
      <c r="O44" s="45">
        <v>29.8</v>
      </c>
      <c r="P44" s="45">
        <v>28.3</v>
      </c>
      <c r="Q44" s="45">
        <v>27</v>
      </c>
      <c r="R44" s="45">
        <v>25.9</v>
      </c>
      <c r="S44" s="45">
        <v>24.8</v>
      </c>
      <c r="T44" s="45">
        <v>23.9</v>
      </c>
      <c r="U44" s="45">
        <v>23.1</v>
      </c>
    </row>
    <row r="45" spans="1:21" x14ac:dyDescent="0.25">
      <c r="A45" s="43">
        <v>34</v>
      </c>
      <c r="B45" s="45">
        <v>335.4</v>
      </c>
      <c r="C45" s="45">
        <v>170.8</v>
      </c>
      <c r="D45" s="45">
        <v>116</v>
      </c>
      <c r="E45" s="45">
        <v>88.6</v>
      </c>
      <c r="F45" s="45">
        <v>72.2</v>
      </c>
      <c r="G45" s="45">
        <v>61.3</v>
      </c>
      <c r="H45" s="45">
        <v>53.5</v>
      </c>
      <c r="I45" s="45">
        <v>47.6</v>
      </c>
      <c r="J45" s="45">
        <v>43.1</v>
      </c>
      <c r="K45" s="45">
        <v>39.5</v>
      </c>
      <c r="L45" s="45">
        <v>36.5</v>
      </c>
      <c r="M45" s="45">
        <v>34.1</v>
      </c>
      <c r="N45" s="45">
        <v>32</v>
      </c>
      <c r="O45" s="45">
        <v>30.2</v>
      </c>
      <c r="P45" s="45">
        <v>28.7</v>
      </c>
      <c r="Q45" s="45">
        <v>27.4</v>
      </c>
      <c r="R45" s="45">
        <v>26.2</v>
      </c>
      <c r="S45" s="45">
        <v>25.2</v>
      </c>
      <c r="T45" s="45">
        <v>24.3</v>
      </c>
      <c r="U45" s="45">
        <v>23.5</v>
      </c>
    </row>
    <row r="46" spans="1:21" x14ac:dyDescent="0.25">
      <c r="A46" s="43">
        <v>35</v>
      </c>
      <c r="B46" s="45">
        <v>340</v>
      </c>
      <c r="C46" s="45">
        <v>173.2</v>
      </c>
      <c r="D46" s="45">
        <v>117.6</v>
      </c>
      <c r="E46" s="45">
        <v>89.8</v>
      </c>
      <c r="F46" s="45">
        <v>73.2</v>
      </c>
      <c r="G46" s="45">
        <v>62.1</v>
      </c>
      <c r="H46" s="45">
        <v>54.2</v>
      </c>
      <c r="I46" s="45">
        <v>48.3</v>
      </c>
      <c r="J46" s="45">
        <v>43.7</v>
      </c>
      <c r="K46" s="45">
        <v>40</v>
      </c>
      <c r="L46" s="45">
        <v>37</v>
      </c>
      <c r="M46" s="45">
        <v>34.6</v>
      </c>
      <c r="N46" s="45">
        <v>32.5</v>
      </c>
      <c r="O46" s="45">
        <v>30.7</v>
      </c>
      <c r="P46" s="45">
        <v>29.1</v>
      </c>
      <c r="Q46" s="45">
        <v>27.8</v>
      </c>
      <c r="R46" s="45">
        <v>26.6</v>
      </c>
      <c r="S46" s="45">
        <v>25.6</v>
      </c>
      <c r="T46" s="45">
        <v>24.6</v>
      </c>
      <c r="U46" s="45">
        <v>23.8</v>
      </c>
    </row>
    <row r="47" spans="1:21" x14ac:dyDescent="0.25">
      <c r="A47" s="43">
        <v>36</v>
      </c>
      <c r="B47" s="45">
        <v>344.7</v>
      </c>
      <c r="C47" s="45">
        <v>175.6</v>
      </c>
      <c r="D47" s="45">
        <v>119.2</v>
      </c>
      <c r="E47" s="45">
        <v>91.1</v>
      </c>
      <c r="F47" s="45">
        <v>74.2</v>
      </c>
      <c r="G47" s="45">
        <v>63</v>
      </c>
      <c r="H47" s="45">
        <v>55</v>
      </c>
      <c r="I47" s="45">
        <v>49</v>
      </c>
      <c r="J47" s="45">
        <v>44.3</v>
      </c>
      <c r="K47" s="45">
        <v>40.6</v>
      </c>
      <c r="L47" s="45">
        <v>37.6</v>
      </c>
      <c r="M47" s="45">
        <v>35.1</v>
      </c>
      <c r="N47" s="45">
        <v>32.9</v>
      </c>
      <c r="O47" s="45">
        <v>31.1</v>
      </c>
      <c r="P47" s="45">
        <v>29.6</v>
      </c>
      <c r="Q47" s="45">
        <v>28.2</v>
      </c>
      <c r="R47" s="45">
        <v>27</v>
      </c>
      <c r="S47" s="45">
        <v>25.9</v>
      </c>
      <c r="T47" s="45">
        <v>25</v>
      </c>
      <c r="U47" s="45">
        <v>24.2</v>
      </c>
    </row>
    <row r="48" spans="1:21" x14ac:dyDescent="0.25">
      <c r="A48" s="43">
        <v>37</v>
      </c>
      <c r="B48" s="45">
        <v>349.4</v>
      </c>
      <c r="C48" s="45">
        <v>178</v>
      </c>
      <c r="D48" s="45">
        <v>120.9</v>
      </c>
      <c r="E48" s="45">
        <v>92.3</v>
      </c>
      <c r="F48" s="45">
        <v>75.2</v>
      </c>
      <c r="G48" s="45">
        <v>63.9</v>
      </c>
      <c r="H48" s="45">
        <v>55.7</v>
      </c>
      <c r="I48" s="45">
        <v>49.7</v>
      </c>
      <c r="J48" s="45">
        <v>44.9</v>
      </c>
      <c r="K48" s="45">
        <v>41.2</v>
      </c>
      <c r="L48" s="45">
        <v>38.1</v>
      </c>
      <c r="M48" s="45">
        <v>35.6</v>
      </c>
      <c r="N48" s="45">
        <v>33.4</v>
      </c>
      <c r="O48" s="45">
        <v>31.6</v>
      </c>
      <c r="P48" s="45">
        <v>30</v>
      </c>
      <c r="Q48" s="45">
        <v>28.6</v>
      </c>
      <c r="R48" s="45">
        <v>27.4</v>
      </c>
      <c r="S48" s="45">
        <v>26.3</v>
      </c>
      <c r="T48" s="45">
        <v>25.4</v>
      </c>
      <c r="U48" s="45">
        <v>24.5</v>
      </c>
    </row>
    <row r="49" spans="1:21" x14ac:dyDescent="0.25">
      <c r="A49" s="43">
        <v>38</v>
      </c>
      <c r="B49" s="45">
        <v>354.3</v>
      </c>
      <c r="C49" s="45">
        <v>180.5</v>
      </c>
      <c r="D49" s="45">
        <v>122.6</v>
      </c>
      <c r="E49" s="45">
        <v>93.6</v>
      </c>
      <c r="F49" s="45">
        <v>76.3</v>
      </c>
      <c r="G49" s="45">
        <v>64.7</v>
      </c>
      <c r="H49" s="45">
        <v>56.5</v>
      </c>
      <c r="I49" s="45">
        <v>50.4</v>
      </c>
      <c r="J49" s="45">
        <v>45.6</v>
      </c>
      <c r="K49" s="45">
        <v>41.8</v>
      </c>
      <c r="L49" s="45">
        <v>38.6</v>
      </c>
      <c r="M49" s="45">
        <v>36.1</v>
      </c>
      <c r="N49" s="45">
        <v>33.9</v>
      </c>
      <c r="O49" s="45">
        <v>32</v>
      </c>
      <c r="P49" s="45">
        <v>30.4</v>
      </c>
      <c r="Q49" s="45">
        <v>29</v>
      </c>
      <c r="R49" s="45">
        <v>27.8</v>
      </c>
      <c r="S49" s="45">
        <v>26.7</v>
      </c>
      <c r="T49" s="45">
        <v>25.8</v>
      </c>
      <c r="U49" s="45">
        <v>24.9</v>
      </c>
    </row>
    <row r="50" spans="1:21" x14ac:dyDescent="0.25">
      <c r="A50" s="43">
        <v>39</v>
      </c>
      <c r="B50" s="45">
        <v>359.2</v>
      </c>
      <c r="C50" s="45">
        <v>183</v>
      </c>
      <c r="D50" s="45">
        <v>124.3</v>
      </c>
      <c r="E50" s="45">
        <v>94.9</v>
      </c>
      <c r="F50" s="45">
        <v>77.400000000000006</v>
      </c>
      <c r="G50" s="45">
        <v>65.7</v>
      </c>
      <c r="H50" s="45">
        <v>57.3</v>
      </c>
      <c r="I50" s="45">
        <v>51.1</v>
      </c>
      <c r="J50" s="45">
        <v>46.2</v>
      </c>
      <c r="K50" s="45">
        <v>42.4</v>
      </c>
      <c r="L50" s="45">
        <v>39.200000000000003</v>
      </c>
      <c r="M50" s="45">
        <v>36.6</v>
      </c>
      <c r="N50" s="45">
        <v>34.4</v>
      </c>
      <c r="O50" s="45">
        <v>32.5</v>
      </c>
      <c r="P50" s="45">
        <v>30.9</v>
      </c>
      <c r="Q50" s="45">
        <v>29.5</v>
      </c>
      <c r="R50" s="45">
        <v>28.2</v>
      </c>
      <c r="S50" s="45">
        <v>27.1</v>
      </c>
      <c r="T50" s="45">
        <v>26.1</v>
      </c>
      <c r="U50" s="45">
        <v>25.3</v>
      </c>
    </row>
    <row r="51" spans="1:21" x14ac:dyDescent="0.25">
      <c r="A51" s="43">
        <v>40</v>
      </c>
      <c r="B51" s="45">
        <v>364.1</v>
      </c>
      <c r="C51" s="45">
        <v>185.5</v>
      </c>
      <c r="D51" s="45">
        <v>126</v>
      </c>
      <c r="E51" s="45">
        <v>96.3</v>
      </c>
      <c r="F51" s="45">
        <v>78.5</v>
      </c>
      <c r="G51" s="45">
        <v>66.599999999999994</v>
      </c>
      <c r="H51" s="45">
        <v>58.1</v>
      </c>
      <c r="I51" s="45">
        <v>51.8</v>
      </c>
      <c r="J51" s="45">
        <v>46.9</v>
      </c>
      <c r="K51" s="45">
        <v>43</v>
      </c>
      <c r="L51" s="45">
        <v>39.799999999999997</v>
      </c>
      <c r="M51" s="45">
        <v>37.1</v>
      </c>
      <c r="N51" s="45">
        <v>34.9</v>
      </c>
      <c r="O51" s="45">
        <v>33</v>
      </c>
      <c r="P51" s="45">
        <v>31.3</v>
      </c>
      <c r="Q51" s="45">
        <v>29.9</v>
      </c>
      <c r="R51" s="45">
        <v>28.6</v>
      </c>
      <c r="S51" s="45">
        <v>27.5</v>
      </c>
      <c r="T51" s="45">
        <v>26.6</v>
      </c>
      <c r="U51" s="45"/>
    </row>
    <row r="52" spans="1:21" x14ac:dyDescent="0.25">
      <c r="A52" s="43">
        <v>41</v>
      </c>
      <c r="B52" s="45">
        <v>369.2</v>
      </c>
      <c r="C52" s="45">
        <v>188.1</v>
      </c>
      <c r="D52" s="45">
        <v>127.8</v>
      </c>
      <c r="E52" s="45">
        <v>97.6</v>
      </c>
      <c r="F52" s="45">
        <v>79.599999999999994</v>
      </c>
      <c r="G52" s="45">
        <v>67.5</v>
      </c>
      <c r="H52" s="45">
        <v>59</v>
      </c>
      <c r="I52" s="45">
        <v>52.5</v>
      </c>
      <c r="J52" s="45">
        <v>47.6</v>
      </c>
      <c r="K52" s="45">
        <v>43.6</v>
      </c>
      <c r="L52" s="45">
        <v>40.299999999999997</v>
      </c>
      <c r="M52" s="45">
        <v>37.700000000000003</v>
      </c>
      <c r="N52" s="45">
        <v>35.4</v>
      </c>
      <c r="O52" s="45">
        <v>33.5</v>
      </c>
      <c r="P52" s="45">
        <v>31.8</v>
      </c>
      <c r="Q52" s="45">
        <v>30.3</v>
      </c>
      <c r="R52" s="45">
        <v>29.1</v>
      </c>
      <c r="S52" s="45">
        <v>28</v>
      </c>
      <c r="T52" s="45"/>
      <c r="U52" s="45"/>
    </row>
    <row r="53" spans="1:21" x14ac:dyDescent="0.25">
      <c r="A53" s="43">
        <v>42</v>
      </c>
      <c r="B53" s="45">
        <v>374.3</v>
      </c>
      <c r="C53" s="45">
        <v>190.7</v>
      </c>
      <c r="D53" s="45">
        <v>129.6</v>
      </c>
      <c r="E53" s="45">
        <v>99</v>
      </c>
      <c r="F53" s="45">
        <v>80.7</v>
      </c>
      <c r="G53" s="45">
        <v>68.5</v>
      </c>
      <c r="H53" s="45">
        <v>59.8</v>
      </c>
      <c r="I53" s="45">
        <v>53.3</v>
      </c>
      <c r="J53" s="45">
        <v>48.2</v>
      </c>
      <c r="K53" s="45">
        <v>44.2</v>
      </c>
      <c r="L53" s="45">
        <v>40.9</v>
      </c>
      <c r="M53" s="45">
        <v>38.200000000000003</v>
      </c>
      <c r="N53" s="45">
        <v>35.9</v>
      </c>
      <c r="O53" s="45">
        <v>34</v>
      </c>
      <c r="P53" s="45">
        <v>32.299999999999997</v>
      </c>
      <c r="Q53" s="45">
        <v>30.8</v>
      </c>
      <c r="R53" s="45">
        <v>29.5</v>
      </c>
      <c r="S53" s="45"/>
      <c r="T53" s="45"/>
      <c r="U53" s="45"/>
    </row>
    <row r="54" spans="1:21" x14ac:dyDescent="0.25">
      <c r="A54" s="43">
        <v>43</v>
      </c>
      <c r="B54" s="45">
        <v>379.6</v>
      </c>
      <c r="C54" s="45">
        <v>193.4</v>
      </c>
      <c r="D54" s="45">
        <v>131.4</v>
      </c>
      <c r="E54" s="45">
        <v>100.4</v>
      </c>
      <c r="F54" s="45">
        <v>81.8</v>
      </c>
      <c r="G54" s="45">
        <v>69.5</v>
      </c>
      <c r="H54" s="45">
        <v>60.7</v>
      </c>
      <c r="I54" s="45">
        <v>54.1</v>
      </c>
      <c r="J54" s="45">
        <v>48.9</v>
      </c>
      <c r="K54" s="45">
        <v>44.9</v>
      </c>
      <c r="L54" s="45">
        <v>41.5</v>
      </c>
      <c r="M54" s="45">
        <v>38.799999999999997</v>
      </c>
      <c r="N54" s="45">
        <v>36.5</v>
      </c>
      <c r="O54" s="45">
        <v>34.5</v>
      </c>
      <c r="P54" s="45">
        <v>32.799999999999997</v>
      </c>
      <c r="Q54" s="45">
        <v>31.3</v>
      </c>
      <c r="R54" s="45"/>
      <c r="S54" s="45"/>
      <c r="T54" s="45"/>
      <c r="U54" s="45"/>
    </row>
    <row r="55" spans="1:21" x14ac:dyDescent="0.25">
      <c r="A55" s="43">
        <v>44</v>
      </c>
      <c r="B55" s="45">
        <v>384.9</v>
      </c>
      <c r="C55" s="45">
        <v>196.1</v>
      </c>
      <c r="D55" s="45">
        <v>133.19999999999999</v>
      </c>
      <c r="E55" s="45">
        <v>101.8</v>
      </c>
      <c r="F55" s="45">
        <v>83</v>
      </c>
      <c r="G55" s="45">
        <v>70.5</v>
      </c>
      <c r="H55" s="45">
        <v>61.5</v>
      </c>
      <c r="I55" s="45">
        <v>54.8</v>
      </c>
      <c r="J55" s="45">
        <v>49.7</v>
      </c>
      <c r="K55" s="45">
        <v>45.5</v>
      </c>
      <c r="L55" s="45">
        <v>42.2</v>
      </c>
      <c r="M55" s="45">
        <v>39.4</v>
      </c>
      <c r="N55" s="45">
        <v>37</v>
      </c>
      <c r="O55" s="45">
        <v>35</v>
      </c>
      <c r="P55" s="45">
        <v>33.299999999999997</v>
      </c>
      <c r="Q55" s="45"/>
      <c r="R55" s="45"/>
      <c r="S55" s="45"/>
      <c r="T55" s="45"/>
      <c r="U55" s="45"/>
    </row>
    <row r="56" spans="1:21" x14ac:dyDescent="0.25">
      <c r="A56" s="43">
        <v>45</v>
      </c>
      <c r="B56" s="45">
        <v>390.3</v>
      </c>
      <c r="C56" s="45">
        <v>198.9</v>
      </c>
      <c r="D56" s="45">
        <v>135.1</v>
      </c>
      <c r="E56" s="45">
        <v>103.3</v>
      </c>
      <c r="F56" s="45">
        <v>84.2</v>
      </c>
      <c r="G56" s="45">
        <v>71.5</v>
      </c>
      <c r="H56" s="45">
        <v>62.4</v>
      </c>
      <c r="I56" s="45">
        <v>55.6</v>
      </c>
      <c r="J56" s="45">
        <v>50.4</v>
      </c>
      <c r="K56" s="45">
        <v>46.2</v>
      </c>
      <c r="L56" s="45">
        <v>42.8</v>
      </c>
      <c r="M56" s="45">
        <v>40</v>
      </c>
      <c r="N56" s="45">
        <v>37.6</v>
      </c>
      <c r="O56" s="45">
        <v>35.6</v>
      </c>
      <c r="P56" s="45"/>
      <c r="Q56" s="45"/>
      <c r="R56" s="45"/>
      <c r="S56" s="45"/>
      <c r="T56" s="45"/>
      <c r="U56" s="45"/>
    </row>
    <row r="57" spans="1:21" x14ac:dyDescent="0.25">
      <c r="A57" s="43">
        <v>46</v>
      </c>
      <c r="B57" s="45">
        <v>395.8</v>
      </c>
      <c r="C57" s="45">
        <v>201.7</v>
      </c>
      <c r="D57" s="45">
        <v>137</v>
      </c>
      <c r="E57" s="45">
        <v>104.7</v>
      </c>
      <c r="F57" s="45">
        <v>85.4</v>
      </c>
      <c r="G57" s="45">
        <v>72.5</v>
      </c>
      <c r="H57" s="45">
        <v>63.3</v>
      </c>
      <c r="I57" s="45">
        <v>56.5</v>
      </c>
      <c r="J57" s="45">
        <v>51.2</v>
      </c>
      <c r="K57" s="45">
        <v>46.9</v>
      </c>
      <c r="L57" s="45">
        <v>43.5</v>
      </c>
      <c r="M57" s="45">
        <v>40.6</v>
      </c>
      <c r="N57" s="45">
        <v>38.200000000000003</v>
      </c>
      <c r="O57" s="45"/>
      <c r="P57" s="45"/>
      <c r="Q57" s="45"/>
      <c r="R57" s="45"/>
      <c r="S57" s="45"/>
      <c r="T57" s="45"/>
      <c r="U57" s="45"/>
    </row>
    <row r="58" spans="1:21" x14ac:dyDescent="0.25">
      <c r="A58" s="43">
        <v>47</v>
      </c>
      <c r="B58" s="45">
        <v>401.4</v>
      </c>
      <c r="C58" s="45">
        <v>204.6</v>
      </c>
      <c r="D58" s="45">
        <v>139</v>
      </c>
      <c r="E58" s="45">
        <v>106.2</v>
      </c>
      <c r="F58" s="45">
        <v>86.6</v>
      </c>
      <c r="G58" s="45">
        <v>73.599999999999994</v>
      </c>
      <c r="H58" s="45">
        <v>64.3</v>
      </c>
      <c r="I58" s="45">
        <v>57.3</v>
      </c>
      <c r="J58" s="45">
        <v>51.9</v>
      </c>
      <c r="K58" s="45">
        <v>47.6</v>
      </c>
      <c r="L58" s="45">
        <v>44.2</v>
      </c>
      <c r="M58" s="45">
        <v>41.3</v>
      </c>
      <c r="N58" s="45"/>
      <c r="O58" s="45"/>
      <c r="P58" s="45"/>
      <c r="Q58" s="45"/>
      <c r="R58" s="45"/>
      <c r="S58" s="45"/>
      <c r="T58" s="45"/>
      <c r="U58" s="45"/>
    </row>
    <row r="59" spans="1:21" x14ac:dyDescent="0.25">
      <c r="A59" s="43">
        <v>48</v>
      </c>
      <c r="B59" s="45">
        <v>407.1</v>
      </c>
      <c r="C59" s="45">
        <v>207.5</v>
      </c>
      <c r="D59" s="45">
        <v>141</v>
      </c>
      <c r="E59" s="45">
        <v>107.8</v>
      </c>
      <c r="F59" s="45">
        <v>87.9</v>
      </c>
      <c r="G59" s="45">
        <v>74.7</v>
      </c>
      <c r="H59" s="45">
        <v>65.3</v>
      </c>
      <c r="I59" s="45">
        <v>58.2</v>
      </c>
      <c r="J59" s="45">
        <v>52.8</v>
      </c>
      <c r="K59" s="45">
        <v>48.4</v>
      </c>
      <c r="L59" s="45">
        <v>44.9</v>
      </c>
      <c r="M59" s="45"/>
      <c r="N59" s="45"/>
      <c r="O59" s="45"/>
      <c r="P59" s="45"/>
      <c r="Q59" s="45"/>
      <c r="R59" s="45"/>
      <c r="S59" s="45"/>
      <c r="T59" s="45"/>
      <c r="U59" s="45"/>
    </row>
    <row r="60" spans="1:21" x14ac:dyDescent="0.25">
      <c r="A60" s="43">
        <v>49</v>
      </c>
      <c r="B60" s="45">
        <v>412.9</v>
      </c>
      <c r="C60" s="45">
        <v>210.5</v>
      </c>
      <c r="D60" s="45">
        <v>143.1</v>
      </c>
      <c r="E60" s="45">
        <v>109.4</v>
      </c>
      <c r="F60" s="45">
        <v>89.2</v>
      </c>
      <c r="G60" s="45">
        <v>75.8</v>
      </c>
      <c r="H60" s="45">
        <v>66.3</v>
      </c>
      <c r="I60" s="45">
        <v>59.1</v>
      </c>
      <c r="J60" s="45">
        <v>53.6</v>
      </c>
      <c r="K60" s="45">
        <v>49.2</v>
      </c>
      <c r="L60" s="45"/>
      <c r="M60" s="45"/>
      <c r="N60" s="45"/>
      <c r="O60" s="45"/>
      <c r="P60" s="45"/>
      <c r="Q60" s="45"/>
      <c r="R60" s="45"/>
      <c r="S60" s="45"/>
      <c r="T60" s="45"/>
      <c r="U60" s="45"/>
    </row>
    <row r="61" spans="1:21" x14ac:dyDescent="0.25">
      <c r="A61" s="43">
        <v>50</v>
      </c>
      <c r="B61" s="45">
        <v>418.9</v>
      </c>
      <c r="C61" s="45">
        <v>213.6</v>
      </c>
      <c r="D61" s="45">
        <v>145.19999999999999</v>
      </c>
      <c r="E61" s="45">
        <v>111.1</v>
      </c>
      <c r="F61" s="45">
        <v>90.6</v>
      </c>
      <c r="G61" s="45">
        <v>77</v>
      </c>
      <c r="H61" s="45">
        <v>67.3</v>
      </c>
      <c r="I61" s="45">
        <v>60.1</v>
      </c>
      <c r="J61" s="45">
        <v>54.5</v>
      </c>
      <c r="K61" s="45"/>
      <c r="L61" s="45"/>
      <c r="M61" s="45"/>
      <c r="N61" s="45"/>
      <c r="O61" s="45"/>
      <c r="P61" s="45"/>
      <c r="Q61" s="45"/>
      <c r="R61" s="45"/>
      <c r="S61" s="45"/>
      <c r="T61" s="45"/>
      <c r="U61" s="45"/>
    </row>
    <row r="62" spans="1:21" x14ac:dyDescent="0.25">
      <c r="A62" s="43">
        <v>51</v>
      </c>
      <c r="B62" s="45">
        <v>425</v>
      </c>
      <c r="C62" s="45">
        <v>216.8</v>
      </c>
      <c r="D62" s="45">
        <v>147.4</v>
      </c>
      <c r="E62" s="45">
        <v>112.8</v>
      </c>
      <c r="F62" s="45">
        <v>92.1</v>
      </c>
      <c r="G62" s="45">
        <v>78.3</v>
      </c>
      <c r="H62" s="45">
        <v>68.400000000000006</v>
      </c>
      <c r="I62" s="45">
        <v>61.1</v>
      </c>
      <c r="J62" s="45"/>
      <c r="K62" s="45"/>
      <c r="L62" s="45"/>
      <c r="M62" s="45"/>
      <c r="N62" s="45"/>
      <c r="O62" s="45"/>
      <c r="P62" s="45"/>
      <c r="Q62" s="45"/>
      <c r="R62" s="45"/>
      <c r="S62" s="45"/>
      <c r="T62" s="45"/>
      <c r="U62" s="45"/>
    </row>
    <row r="63" spans="1:21" x14ac:dyDescent="0.25">
      <c r="A63" s="43">
        <v>52</v>
      </c>
      <c r="B63" s="45">
        <v>431.3</v>
      </c>
      <c r="C63" s="45">
        <v>220</v>
      </c>
      <c r="D63" s="45">
        <v>149.69999999999999</v>
      </c>
      <c r="E63" s="45">
        <v>114.5</v>
      </c>
      <c r="F63" s="45">
        <v>93.5</v>
      </c>
      <c r="G63" s="45">
        <v>79.5</v>
      </c>
      <c r="H63" s="45">
        <v>69.5</v>
      </c>
      <c r="I63" s="45"/>
      <c r="J63" s="45"/>
      <c r="K63" s="45"/>
      <c r="L63" s="45"/>
      <c r="M63" s="45"/>
      <c r="N63" s="45"/>
      <c r="O63" s="45"/>
      <c r="P63" s="45"/>
      <c r="Q63" s="45"/>
      <c r="R63" s="45"/>
      <c r="S63" s="45"/>
      <c r="T63" s="45"/>
      <c r="U63" s="45"/>
    </row>
    <row r="64" spans="1:21" x14ac:dyDescent="0.25">
      <c r="A64" s="43">
        <v>53</v>
      </c>
      <c r="B64" s="45">
        <v>437.7</v>
      </c>
      <c r="C64" s="45">
        <v>223.3</v>
      </c>
      <c r="D64" s="45">
        <v>152</v>
      </c>
      <c r="E64" s="45">
        <v>116.3</v>
      </c>
      <c r="F64" s="45">
        <v>95</v>
      </c>
      <c r="G64" s="45">
        <v>80.8</v>
      </c>
      <c r="H64" s="45"/>
      <c r="I64" s="45"/>
      <c r="J64" s="45"/>
      <c r="K64" s="45"/>
      <c r="L64" s="45"/>
      <c r="M64" s="45"/>
      <c r="N64" s="45"/>
      <c r="O64" s="45"/>
      <c r="P64" s="45"/>
      <c r="Q64" s="45"/>
      <c r="R64" s="45"/>
      <c r="S64" s="45"/>
      <c r="T64" s="45"/>
      <c r="U64" s="45"/>
    </row>
    <row r="65" spans="1:21" x14ac:dyDescent="0.25">
      <c r="A65" s="43">
        <v>54</v>
      </c>
      <c r="B65" s="45">
        <v>442.3</v>
      </c>
      <c r="C65" s="45">
        <v>225.7</v>
      </c>
      <c r="D65" s="45">
        <v>153.6</v>
      </c>
      <c r="E65" s="45">
        <v>117.7</v>
      </c>
      <c r="F65" s="45">
        <v>96.1</v>
      </c>
      <c r="G65" s="45"/>
      <c r="H65" s="45"/>
      <c r="I65" s="45"/>
      <c r="J65" s="45"/>
      <c r="K65" s="45"/>
      <c r="L65" s="45"/>
      <c r="M65" s="45"/>
      <c r="N65" s="45"/>
      <c r="O65" s="45"/>
      <c r="P65" s="45"/>
      <c r="Q65" s="45"/>
      <c r="R65" s="45"/>
      <c r="S65" s="45"/>
      <c r="T65" s="45"/>
      <c r="U65" s="45"/>
    </row>
    <row r="66" spans="1:21" x14ac:dyDescent="0.25">
      <c r="A66" s="43">
        <v>55</v>
      </c>
      <c r="B66" s="45">
        <v>444.4</v>
      </c>
      <c r="C66" s="45">
        <v>226.9</v>
      </c>
      <c r="D66" s="45">
        <v>154.5</v>
      </c>
      <c r="E66" s="45">
        <v>118.3</v>
      </c>
      <c r="F66" s="45"/>
      <c r="G66" s="45"/>
      <c r="H66" s="45"/>
      <c r="I66" s="45"/>
      <c r="J66" s="45"/>
      <c r="K66" s="45"/>
      <c r="L66" s="45"/>
      <c r="M66" s="45"/>
      <c r="N66" s="45"/>
      <c r="O66" s="45"/>
      <c r="P66" s="45"/>
      <c r="Q66" s="45"/>
      <c r="R66" s="45"/>
      <c r="S66" s="45"/>
      <c r="T66" s="45"/>
      <c r="U66" s="45"/>
    </row>
    <row r="67" spans="1:21" x14ac:dyDescent="0.25">
      <c r="A67" s="43">
        <v>56</v>
      </c>
      <c r="B67" s="45">
        <v>446.7</v>
      </c>
      <c r="C67" s="45">
        <v>228.2</v>
      </c>
      <c r="D67" s="45">
        <v>155.4</v>
      </c>
      <c r="E67" s="45"/>
      <c r="F67" s="45"/>
      <c r="G67" s="45"/>
      <c r="H67" s="45"/>
      <c r="I67" s="45"/>
      <c r="J67" s="45"/>
      <c r="K67" s="45"/>
      <c r="L67" s="45"/>
      <c r="M67" s="45"/>
      <c r="N67" s="45"/>
      <c r="O67" s="45"/>
      <c r="P67" s="45"/>
      <c r="Q67" s="45"/>
      <c r="R67" s="45"/>
      <c r="S67" s="45"/>
      <c r="T67" s="45"/>
      <c r="U67" s="45"/>
    </row>
    <row r="68" spans="1:21" x14ac:dyDescent="0.25">
      <c r="A68" s="43">
        <v>57</v>
      </c>
      <c r="B68" s="45">
        <v>449.6</v>
      </c>
      <c r="C68" s="45">
        <v>229.7</v>
      </c>
      <c r="D68" s="45"/>
      <c r="E68" s="45"/>
      <c r="F68" s="45"/>
      <c r="G68" s="45"/>
      <c r="H68" s="45"/>
      <c r="I68" s="45"/>
      <c r="J68" s="45"/>
      <c r="K68" s="45"/>
      <c r="L68" s="45"/>
      <c r="M68" s="45"/>
      <c r="N68" s="45"/>
      <c r="O68" s="45"/>
      <c r="P68" s="45"/>
      <c r="Q68" s="45"/>
      <c r="R68" s="45"/>
      <c r="S68" s="45"/>
      <c r="T68" s="45"/>
      <c r="U68" s="45"/>
    </row>
    <row r="69" spans="1:21" x14ac:dyDescent="0.25">
      <c r="A69" s="43">
        <v>58</v>
      </c>
      <c r="B69" s="45">
        <v>452.2</v>
      </c>
      <c r="C69" s="45"/>
      <c r="D69" s="45"/>
      <c r="E69" s="45"/>
      <c r="F69" s="45"/>
      <c r="G69" s="45"/>
      <c r="H69" s="45"/>
      <c r="I69" s="45"/>
      <c r="J69" s="45"/>
      <c r="K69" s="45"/>
      <c r="L69" s="45"/>
      <c r="M69" s="45"/>
      <c r="N69" s="45"/>
      <c r="O69" s="45"/>
      <c r="P69" s="45"/>
      <c r="Q69" s="45"/>
      <c r="R69" s="45"/>
      <c r="S69" s="45"/>
      <c r="T69" s="45"/>
      <c r="U69" s="45"/>
    </row>
  </sheetData>
  <sheetProtection algorithmName="SHA-512" hashValue="ddlg6EK1pHXDJbp0ZBxUogiX8Gaf/pSaSt+Rwb3pBmoYmsbspG3RP0lvkTX3HAbZ3sBEzz6OejUIz59TPLJoUg==" saltValue="bLeJ46gG3ZajZXY7dCnbCg==" spinCount="100000" sheet="1" objects="1" scenarios="1"/>
  <conditionalFormatting sqref="A6:A21">
    <cfRule type="expression" dxfId="423" priority="3" stopIfTrue="1">
      <formula>MOD(ROW(),2)=0</formula>
    </cfRule>
    <cfRule type="expression" dxfId="422" priority="4" stopIfTrue="1">
      <formula>MOD(ROW(),2)&lt;&gt;0</formula>
    </cfRule>
  </conditionalFormatting>
  <conditionalFormatting sqref="B6:M7 B9:M21 C8:M8">
    <cfRule type="expression" dxfId="421" priority="5" stopIfTrue="1">
      <formula>MOD(ROW(),2)=0</formula>
    </cfRule>
    <cfRule type="expression" dxfId="420" priority="6" stopIfTrue="1">
      <formula>MOD(ROW(),2)&lt;&gt;0</formula>
    </cfRule>
  </conditionalFormatting>
  <conditionalFormatting sqref="A26:A69">
    <cfRule type="expression" dxfId="419" priority="7" stopIfTrue="1">
      <formula>MOD(ROW(),2)=0</formula>
    </cfRule>
    <cfRule type="expression" dxfId="418" priority="8" stopIfTrue="1">
      <formula>MOD(ROW(),2)&lt;&gt;0</formula>
    </cfRule>
  </conditionalFormatting>
  <conditionalFormatting sqref="B26:U69">
    <cfRule type="expression" dxfId="417" priority="9" stopIfTrue="1">
      <formula>MOD(ROW(),2)=0</formula>
    </cfRule>
    <cfRule type="expression" dxfId="416" priority="10" stopIfTrue="1">
      <formula>MOD(ROW(),2)&lt;&gt;0</formula>
    </cfRule>
  </conditionalFormatting>
  <conditionalFormatting sqref="B8">
    <cfRule type="expression" dxfId="415" priority="1" stopIfTrue="1">
      <formula>MOD(ROW(),2)=0</formula>
    </cfRule>
    <cfRule type="expression" dxfId="414" priority="2" stopIfTrue="1">
      <formula>MOD(ROW(),2)&lt;&gt;0</formula>
    </cfRule>
  </conditionalFormatting>
  <pageMargins left="0.7" right="0.7" top="0.75" bottom="0.75" header="0.3" footer="0.3"/>
  <tableParts count="1">
    <tablePart r:id="rId1"/>
  </tablePart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7A0AB-D474-4534-AB23-30507E57CB90}">
  <sheetPr codeName="Sheet81"/>
  <dimension ref="A1:U69"/>
  <sheetViews>
    <sheetView showGridLines="0" workbookViewId="0">
      <selection activeCell="A6" sqref="A6"/>
    </sheetView>
  </sheetViews>
  <sheetFormatPr defaultRowHeight="12.5" x14ac:dyDescent="0.25"/>
  <cols>
    <col min="1" max="1" width="31.54296875" customWidth="1"/>
    <col min="2" max="21"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Added pension - x-709</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t="s">
        <v>227</v>
      </c>
      <c r="C8" s="46"/>
      <c r="D8" s="46"/>
      <c r="E8" s="46"/>
      <c r="F8" s="46"/>
      <c r="G8" s="46"/>
      <c r="H8" s="46"/>
      <c r="I8" s="46"/>
      <c r="J8" s="46"/>
      <c r="K8" s="46"/>
      <c r="L8" s="46"/>
      <c r="M8" s="46"/>
    </row>
    <row r="9" spans="1:13" x14ac:dyDescent="0.25">
      <c r="A9" s="40" t="s">
        <v>142</v>
      </c>
      <c r="B9" s="46" t="s">
        <v>394</v>
      </c>
      <c r="C9" s="46"/>
      <c r="D9" s="46"/>
      <c r="E9" s="46"/>
      <c r="F9" s="46"/>
      <c r="G9" s="46"/>
      <c r="H9" s="46"/>
      <c r="I9" s="46"/>
      <c r="J9" s="46"/>
      <c r="K9" s="46"/>
      <c r="L9" s="46"/>
      <c r="M9" s="46"/>
    </row>
    <row r="10" spans="1:13" x14ac:dyDescent="0.25">
      <c r="A10" s="40" t="s">
        <v>6</v>
      </c>
      <c r="B10" s="46" t="s">
        <v>415</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400</v>
      </c>
      <c r="C12" s="46"/>
      <c r="D12" s="46"/>
      <c r="E12" s="46"/>
      <c r="F12" s="46"/>
      <c r="G12" s="46"/>
      <c r="H12" s="46"/>
      <c r="I12" s="46"/>
      <c r="J12" s="46"/>
      <c r="K12" s="46"/>
      <c r="L12" s="46"/>
      <c r="M12" s="46"/>
    </row>
    <row r="13" spans="1:13" x14ac:dyDescent="0.25">
      <c r="A13" s="40" t="s">
        <v>538</v>
      </c>
      <c r="B13" s="46">
        <v>1</v>
      </c>
      <c r="C13" s="46"/>
      <c r="D13" s="46"/>
      <c r="E13" s="46"/>
      <c r="F13" s="46"/>
      <c r="G13" s="46"/>
      <c r="H13" s="46"/>
      <c r="I13" s="46"/>
      <c r="J13" s="46"/>
      <c r="K13" s="46"/>
      <c r="L13" s="46"/>
      <c r="M13" s="46"/>
    </row>
    <row r="14" spans="1:13" x14ac:dyDescent="0.25">
      <c r="A14" s="40" t="s">
        <v>146</v>
      </c>
      <c r="B14" s="46">
        <v>709</v>
      </c>
      <c r="C14" s="46"/>
      <c r="D14" s="46"/>
      <c r="E14" s="46"/>
      <c r="F14" s="46"/>
      <c r="G14" s="46"/>
      <c r="H14" s="46"/>
      <c r="I14" s="46"/>
      <c r="J14" s="46"/>
      <c r="K14" s="46"/>
      <c r="L14" s="46"/>
      <c r="M14" s="46"/>
    </row>
    <row r="15" spans="1:13" x14ac:dyDescent="0.25">
      <c r="A15" s="40" t="s">
        <v>539</v>
      </c>
      <c r="B15" s="46" t="s">
        <v>416</v>
      </c>
      <c r="C15" s="46"/>
      <c r="D15" s="46"/>
      <c r="E15" s="46"/>
      <c r="F15" s="46"/>
      <c r="G15" s="46"/>
      <c r="H15" s="46"/>
      <c r="I15" s="46"/>
      <c r="J15" s="46"/>
      <c r="K15" s="46"/>
      <c r="L15" s="46"/>
      <c r="M15" s="46"/>
    </row>
    <row r="16" spans="1:13" x14ac:dyDescent="0.25">
      <c r="A16" s="40" t="s">
        <v>148</v>
      </c>
      <c r="B16" s="46" t="s">
        <v>417</v>
      </c>
      <c r="C16" s="46"/>
      <c r="D16" s="46"/>
      <c r="E16" s="46"/>
      <c r="F16" s="46"/>
      <c r="G16" s="46"/>
      <c r="H16" s="46"/>
      <c r="I16" s="46"/>
      <c r="J16" s="46"/>
      <c r="K16" s="46"/>
      <c r="L16" s="46"/>
      <c r="M16" s="46"/>
    </row>
    <row r="17" spans="1:21" x14ac:dyDescent="0.25">
      <c r="A17" s="41" t="s">
        <v>540</v>
      </c>
      <c r="B17" s="46"/>
      <c r="C17" s="46"/>
      <c r="D17" s="46"/>
      <c r="E17" s="46"/>
      <c r="F17" s="46"/>
      <c r="G17" s="46"/>
      <c r="H17" s="46"/>
      <c r="I17" s="46"/>
      <c r="J17" s="46"/>
      <c r="K17" s="46"/>
      <c r="L17" s="46"/>
      <c r="M17" s="46"/>
    </row>
    <row r="18" spans="1:21" x14ac:dyDescent="0.25">
      <c r="A18" s="40" t="s">
        <v>150</v>
      </c>
      <c r="B18" s="48">
        <v>45202</v>
      </c>
      <c r="C18" s="48"/>
      <c r="D18" s="48"/>
      <c r="E18" s="48"/>
      <c r="F18" s="48"/>
      <c r="G18" s="48"/>
      <c r="H18" s="48"/>
      <c r="I18" s="48"/>
      <c r="J18" s="48"/>
      <c r="K18" s="48"/>
      <c r="L18" s="48"/>
      <c r="M18" s="48"/>
    </row>
    <row r="19" spans="1:21" x14ac:dyDescent="0.25">
      <c r="A19" s="40" t="s">
        <v>151</v>
      </c>
      <c r="B19" s="48">
        <v>45383</v>
      </c>
      <c r="C19" s="48"/>
      <c r="D19" s="48"/>
      <c r="E19" s="48"/>
      <c r="F19" s="48"/>
      <c r="G19" s="48"/>
      <c r="H19" s="48"/>
      <c r="I19" s="48"/>
      <c r="J19" s="48"/>
      <c r="K19" s="48"/>
      <c r="L19" s="48"/>
      <c r="M19" s="48"/>
    </row>
    <row r="20" spans="1:21" x14ac:dyDescent="0.25">
      <c r="A20" s="40" t="s">
        <v>152</v>
      </c>
      <c r="B20" s="46" t="s">
        <v>160</v>
      </c>
      <c r="C20" s="46"/>
      <c r="D20" s="46"/>
      <c r="E20" s="46"/>
      <c r="F20" s="46"/>
      <c r="G20" s="46"/>
      <c r="H20" s="46"/>
      <c r="I20" s="46"/>
      <c r="J20" s="46"/>
      <c r="K20" s="46"/>
      <c r="L20" s="46"/>
      <c r="M20" s="46"/>
    </row>
    <row r="21" spans="1:21" x14ac:dyDescent="0.25">
      <c r="A21" s="40" t="s">
        <v>541</v>
      </c>
      <c r="B21" s="46" t="s">
        <v>76</v>
      </c>
      <c r="C21" s="46"/>
      <c r="D21" s="46"/>
      <c r="E21" s="46"/>
      <c r="F21" s="46"/>
      <c r="G21" s="46"/>
      <c r="H21" s="46"/>
      <c r="I21" s="46"/>
      <c r="J21" s="46"/>
      <c r="K21" s="46"/>
      <c r="L21" s="46"/>
      <c r="M21" s="46"/>
    </row>
    <row r="23" spans="1:21" x14ac:dyDescent="0.25">
      <c r="A23" s="23" t="str">
        <f>HYPERLINK("#'Factor List'!A1", "Back to Factor List")</f>
        <v>Back to Factor List</v>
      </c>
      <c r="B23" s="23" t="str">
        <f>HYPERLINK("#'Assumptions'!A1", "Assumptions")</f>
        <v>Assumptions</v>
      </c>
    </row>
    <row r="26" spans="1:21" s="55" customFormat="1" ht="13" x14ac:dyDescent="0.25">
      <c r="A26" s="54" t="s">
        <v>263</v>
      </c>
      <c r="B26" s="54" t="s">
        <v>593</v>
      </c>
      <c r="C26" s="54" t="s">
        <v>594</v>
      </c>
      <c r="D26" s="54" t="s">
        <v>595</v>
      </c>
      <c r="E26" s="54" t="s">
        <v>596</v>
      </c>
      <c r="F26" s="54" t="s">
        <v>597</v>
      </c>
      <c r="G26" s="54" t="s">
        <v>598</v>
      </c>
      <c r="H26" s="54" t="s">
        <v>599</v>
      </c>
      <c r="I26" s="54" t="s">
        <v>600</v>
      </c>
      <c r="J26" s="54" t="s">
        <v>601</v>
      </c>
      <c r="K26" s="54" t="s">
        <v>602</v>
      </c>
      <c r="L26" s="54" t="s">
        <v>603</v>
      </c>
      <c r="M26" s="54" t="s">
        <v>604</v>
      </c>
      <c r="N26" s="54" t="s">
        <v>605</v>
      </c>
      <c r="O26" s="54" t="s">
        <v>606</v>
      </c>
      <c r="P26" s="54" t="s">
        <v>607</v>
      </c>
      <c r="Q26" s="54" t="s">
        <v>608</v>
      </c>
      <c r="R26" s="54" t="s">
        <v>609</v>
      </c>
      <c r="S26" s="54" t="s">
        <v>610</v>
      </c>
      <c r="T26" s="54" t="s">
        <v>611</v>
      </c>
      <c r="U26" s="54" t="s">
        <v>612</v>
      </c>
    </row>
    <row r="27" spans="1:21" x14ac:dyDescent="0.25">
      <c r="A27" s="43">
        <v>16</v>
      </c>
      <c r="B27" s="45">
        <v>276.10000000000002</v>
      </c>
      <c r="C27" s="45">
        <v>140.6</v>
      </c>
      <c r="D27" s="45">
        <v>95.5</v>
      </c>
      <c r="E27" s="45">
        <v>72.900000000000006</v>
      </c>
      <c r="F27" s="45">
        <v>59.4</v>
      </c>
      <c r="G27" s="45">
        <v>50.4</v>
      </c>
      <c r="H27" s="45">
        <v>43.9</v>
      </c>
      <c r="I27" s="45">
        <v>39.1</v>
      </c>
      <c r="J27" s="45">
        <v>35.4</v>
      </c>
      <c r="K27" s="45">
        <v>32.4</v>
      </c>
      <c r="L27" s="45">
        <v>30</v>
      </c>
      <c r="M27" s="45">
        <v>28</v>
      </c>
      <c r="N27" s="45">
        <v>26.3</v>
      </c>
      <c r="O27" s="45">
        <v>24.8</v>
      </c>
      <c r="P27" s="45">
        <v>23.5</v>
      </c>
      <c r="Q27" s="45">
        <v>22.4</v>
      </c>
      <c r="R27" s="45">
        <v>21.5</v>
      </c>
      <c r="S27" s="45">
        <v>20.6</v>
      </c>
      <c r="T27" s="45">
        <v>19.899999999999999</v>
      </c>
      <c r="U27" s="45">
        <v>19.2</v>
      </c>
    </row>
    <row r="28" spans="1:21" x14ac:dyDescent="0.25">
      <c r="A28" s="43">
        <v>17</v>
      </c>
      <c r="B28" s="45">
        <v>280.3</v>
      </c>
      <c r="C28" s="45">
        <v>142.80000000000001</v>
      </c>
      <c r="D28" s="45">
        <v>96.9</v>
      </c>
      <c r="E28" s="45">
        <v>74</v>
      </c>
      <c r="F28" s="45">
        <v>60.3</v>
      </c>
      <c r="G28" s="45">
        <v>51.1</v>
      </c>
      <c r="H28" s="45">
        <v>44.6</v>
      </c>
      <c r="I28" s="45">
        <v>39.700000000000003</v>
      </c>
      <c r="J28" s="45">
        <v>35.9</v>
      </c>
      <c r="K28" s="45">
        <v>32.9</v>
      </c>
      <c r="L28" s="45">
        <v>30.5</v>
      </c>
      <c r="M28" s="45">
        <v>28.4</v>
      </c>
      <c r="N28" s="45">
        <v>26.7</v>
      </c>
      <c r="O28" s="45">
        <v>25.2</v>
      </c>
      <c r="P28" s="45">
        <v>23.9</v>
      </c>
      <c r="Q28" s="45">
        <v>22.8</v>
      </c>
      <c r="R28" s="45">
        <v>21.8</v>
      </c>
      <c r="S28" s="45">
        <v>20.9</v>
      </c>
      <c r="T28" s="45">
        <v>20.2</v>
      </c>
      <c r="U28" s="45">
        <v>19.5</v>
      </c>
    </row>
    <row r="29" spans="1:21" x14ac:dyDescent="0.25">
      <c r="A29" s="43">
        <v>18</v>
      </c>
      <c r="B29" s="45">
        <v>284.7</v>
      </c>
      <c r="C29" s="45">
        <v>145</v>
      </c>
      <c r="D29" s="45">
        <v>98.4</v>
      </c>
      <c r="E29" s="45">
        <v>75.2</v>
      </c>
      <c r="F29" s="45">
        <v>61.2</v>
      </c>
      <c r="G29" s="45">
        <v>51.9</v>
      </c>
      <c r="H29" s="45">
        <v>45.3</v>
      </c>
      <c r="I29" s="45">
        <v>40.4</v>
      </c>
      <c r="J29" s="45">
        <v>36.5</v>
      </c>
      <c r="K29" s="45">
        <v>33.4</v>
      </c>
      <c r="L29" s="45">
        <v>30.9</v>
      </c>
      <c r="M29" s="45">
        <v>28.8</v>
      </c>
      <c r="N29" s="45">
        <v>27.1</v>
      </c>
      <c r="O29" s="45">
        <v>25.6</v>
      </c>
      <c r="P29" s="45">
        <v>24.3</v>
      </c>
      <c r="Q29" s="45">
        <v>23.1</v>
      </c>
      <c r="R29" s="45">
        <v>22.2</v>
      </c>
      <c r="S29" s="45">
        <v>21.3</v>
      </c>
      <c r="T29" s="45">
        <v>20.5</v>
      </c>
      <c r="U29" s="45">
        <v>19.8</v>
      </c>
    </row>
    <row r="30" spans="1:21" x14ac:dyDescent="0.25">
      <c r="A30" s="43">
        <v>19</v>
      </c>
      <c r="B30" s="45">
        <v>289</v>
      </c>
      <c r="C30" s="45">
        <v>147.19999999999999</v>
      </c>
      <c r="D30" s="45">
        <v>99.9</v>
      </c>
      <c r="E30" s="45">
        <v>76.3</v>
      </c>
      <c r="F30" s="45">
        <v>62.1</v>
      </c>
      <c r="G30" s="45">
        <v>52.7</v>
      </c>
      <c r="H30" s="45">
        <v>46</v>
      </c>
      <c r="I30" s="45">
        <v>41</v>
      </c>
      <c r="J30" s="45">
        <v>37.1</v>
      </c>
      <c r="K30" s="45">
        <v>33.9</v>
      </c>
      <c r="L30" s="45">
        <v>31.4</v>
      </c>
      <c r="M30" s="45">
        <v>29.3</v>
      </c>
      <c r="N30" s="45">
        <v>27.5</v>
      </c>
      <c r="O30" s="45">
        <v>26</v>
      </c>
      <c r="P30" s="45">
        <v>24.6</v>
      </c>
      <c r="Q30" s="45">
        <v>23.5</v>
      </c>
      <c r="R30" s="45">
        <v>22.5</v>
      </c>
      <c r="S30" s="45">
        <v>21.6</v>
      </c>
      <c r="T30" s="45">
        <v>20.8</v>
      </c>
      <c r="U30" s="45">
        <v>20.100000000000001</v>
      </c>
    </row>
    <row r="31" spans="1:21" x14ac:dyDescent="0.25">
      <c r="A31" s="43">
        <v>20</v>
      </c>
      <c r="B31" s="45">
        <v>293</v>
      </c>
      <c r="C31" s="45">
        <v>149.19999999999999</v>
      </c>
      <c r="D31" s="45">
        <v>101.3</v>
      </c>
      <c r="E31" s="45">
        <v>77.400000000000006</v>
      </c>
      <c r="F31" s="45">
        <v>63</v>
      </c>
      <c r="G31" s="45">
        <v>53.5</v>
      </c>
      <c r="H31" s="45">
        <v>46.6</v>
      </c>
      <c r="I31" s="45">
        <v>41.5</v>
      </c>
      <c r="J31" s="45">
        <v>37.6</v>
      </c>
      <c r="K31" s="45">
        <v>34.4</v>
      </c>
      <c r="L31" s="45">
        <v>31.8</v>
      </c>
      <c r="M31" s="45">
        <v>29.7</v>
      </c>
      <c r="N31" s="45">
        <v>27.9</v>
      </c>
      <c r="O31" s="45">
        <v>26.3</v>
      </c>
      <c r="P31" s="45">
        <v>25</v>
      </c>
      <c r="Q31" s="45">
        <v>23.8</v>
      </c>
      <c r="R31" s="45">
        <v>22.8</v>
      </c>
      <c r="S31" s="45">
        <v>21.9</v>
      </c>
      <c r="T31" s="45">
        <v>21.1</v>
      </c>
      <c r="U31" s="45">
        <v>20.399999999999999</v>
      </c>
    </row>
    <row r="32" spans="1:21" x14ac:dyDescent="0.25">
      <c r="A32" s="43">
        <v>21</v>
      </c>
      <c r="B32" s="45">
        <v>297</v>
      </c>
      <c r="C32" s="45">
        <v>151.30000000000001</v>
      </c>
      <c r="D32" s="45">
        <v>102.7</v>
      </c>
      <c r="E32" s="45">
        <v>78.400000000000006</v>
      </c>
      <c r="F32" s="45">
        <v>63.9</v>
      </c>
      <c r="G32" s="45">
        <v>54.2</v>
      </c>
      <c r="H32" s="45">
        <v>47.3</v>
      </c>
      <c r="I32" s="45">
        <v>42.1</v>
      </c>
      <c r="J32" s="45">
        <v>38.1</v>
      </c>
      <c r="K32" s="45">
        <v>34.9</v>
      </c>
      <c r="L32" s="45">
        <v>32.299999999999997</v>
      </c>
      <c r="M32" s="45">
        <v>30.1</v>
      </c>
      <c r="N32" s="45">
        <v>28.3</v>
      </c>
      <c r="O32" s="45">
        <v>26.7</v>
      </c>
      <c r="P32" s="45">
        <v>25.3</v>
      </c>
      <c r="Q32" s="45">
        <v>24.2</v>
      </c>
      <c r="R32" s="45">
        <v>23.1</v>
      </c>
      <c r="S32" s="45">
        <v>22.2</v>
      </c>
      <c r="T32" s="45">
        <v>21.4</v>
      </c>
      <c r="U32" s="45">
        <v>20.7</v>
      </c>
    </row>
    <row r="33" spans="1:21" x14ac:dyDescent="0.25">
      <c r="A33" s="43">
        <v>22</v>
      </c>
      <c r="B33" s="45">
        <v>301.10000000000002</v>
      </c>
      <c r="C33" s="45">
        <v>153.30000000000001</v>
      </c>
      <c r="D33" s="45">
        <v>104.1</v>
      </c>
      <c r="E33" s="45">
        <v>79.5</v>
      </c>
      <c r="F33" s="45">
        <v>64.8</v>
      </c>
      <c r="G33" s="45">
        <v>54.9</v>
      </c>
      <c r="H33" s="45">
        <v>47.9</v>
      </c>
      <c r="I33" s="45">
        <v>42.7</v>
      </c>
      <c r="J33" s="45">
        <v>38.6</v>
      </c>
      <c r="K33" s="45">
        <v>35.4</v>
      </c>
      <c r="L33" s="45">
        <v>32.700000000000003</v>
      </c>
      <c r="M33" s="45">
        <v>30.5</v>
      </c>
      <c r="N33" s="45">
        <v>28.7</v>
      </c>
      <c r="O33" s="45">
        <v>27.1</v>
      </c>
      <c r="P33" s="45">
        <v>25.7</v>
      </c>
      <c r="Q33" s="45">
        <v>24.5</v>
      </c>
      <c r="R33" s="45">
        <v>23.4</v>
      </c>
      <c r="S33" s="45">
        <v>22.5</v>
      </c>
      <c r="T33" s="45">
        <v>21.7</v>
      </c>
      <c r="U33" s="45">
        <v>20.9</v>
      </c>
    </row>
    <row r="34" spans="1:21" x14ac:dyDescent="0.25">
      <c r="A34" s="43">
        <v>23</v>
      </c>
      <c r="B34" s="45">
        <v>305.3</v>
      </c>
      <c r="C34" s="45">
        <v>155.5</v>
      </c>
      <c r="D34" s="45">
        <v>105.5</v>
      </c>
      <c r="E34" s="45">
        <v>80.599999999999994</v>
      </c>
      <c r="F34" s="45">
        <v>65.7</v>
      </c>
      <c r="G34" s="45">
        <v>55.7</v>
      </c>
      <c r="H34" s="45">
        <v>48.6</v>
      </c>
      <c r="I34" s="45">
        <v>43.3</v>
      </c>
      <c r="J34" s="45">
        <v>39.200000000000003</v>
      </c>
      <c r="K34" s="45">
        <v>35.9</v>
      </c>
      <c r="L34" s="45">
        <v>33.200000000000003</v>
      </c>
      <c r="M34" s="45">
        <v>30.9</v>
      </c>
      <c r="N34" s="45">
        <v>29.1</v>
      </c>
      <c r="O34" s="45">
        <v>27.4</v>
      </c>
      <c r="P34" s="45">
        <v>26</v>
      </c>
      <c r="Q34" s="45">
        <v>24.8</v>
      </c>
      <c r="R34" s="45">
        <v>23.8</v>
      </c>
      <c r="S34" s="45">
        <v>22.8</v>
      </c>
      <c r="T34" s="45">
        <v>22</v>
      </c>
      <c r="U34" s="45">
        <v>21.2</v>
      </c>
    </row>
    <row r="35" spans="1:21" x14ac:dyDescent="0.25">
      <c r="A35" s="43">
        <v>24</v>
      </c>
      <c r="B35" s="45">
        <v>309.5</v>
      </c>
      <c r="C35" s="45">
        <v>157.6</v>
      </c>
      <c r="D35" s="45">
        <v>107</v>
      </c>
      <c r="E35" s="45">
        <v>81.7</v>
      </c>
      <c r="F35" s="45">
        <v>66.599999999999994</v>
      </c>
      <c r="G35" s="45">
        <v>56.5</v>
      </c>
      <c r="H35" s="45">
        <v>49.3</v>
      </c>
      <c r="I35" s="45">
        <v>43.9</v>
      </c>
      <c r="J35" s="45">
        <v>39.700000000000003</v>
      </c>
      <c r="K35" s="45">
        <v>36.4</v>
      </c>
      <c r="L35" s="45">
        <v>33.6</v>
      </c>
      <c r="M35" s="45">
        <v>31.4</v>
      </c>
      <c r="N35" s="45">
        <v>29.5</v>
      </c>
      <c r="O35" s="45">
        <v>27.8</v>
      </c>
      <c r="P35" s="45">
        <v>26.4</v>
      </c>
      <c r="Q35" s="45">
        <v>25.2</v>
      </c>
      <c r="R35" s="45">
        <v>24.1</v>
      </c>
      <c r="S35" s="45">
        <v>23.1</v>
      </c>
      <c r="T35" s="45">
        <v>22.3</v>
      </c>
      <c r="U35" s="45">
        <v>21.5</v>
      </c>
    </row>
    <row r="36" spans="1:21" x14ac:dyDescent="0.25">
      <c r="A36" s="43">
        <v>25</v>
      </c>
      <c r="B36" s="45">
        <v>313.7</v>
      </c>
      <c r="C36" s="45">
        <v>159.80000000000001</v>
      </c>
      <c r="D36" s="45">
        <v>108.5</v>
      </c>
      <c r="E36" s="45">
        <v>82.8</v>
      </c>
      <c r="F36" s="45">
        <v>67.5</v>
      </c>
      <c r="G36" s="45">
        <v>57.2</v>
      </c>
      <c r="H36" s="45">
        <v>49.9</v>
      </c>
      <c r="I36" s="45">
        <v>44.5</v>
      </c>
      <c r="J36" s="45">
        <v>40.200000000000003</v>
      </c>
      <c r="K36" s="45">
        <v>36.9</v>
      </c>
      <c r="L36" s="45">
        <v>34.1</v>
      </c>
      <c r="M36" s="45">
        <v>31.8</v>
      </c>
      <c r="N36" s="45">
        <v>29.9</v>
      </c>
      <c r="O36" s="45">
        <v>28.2</v>
      </c>
      <c r="P36" s="45">
        <v>26.8</v>
      </c>
      <c r="Q36" s="45">
        <v>25.5</v>
      </c>
      <c r="R36" s="45">
        <v>24.4</v>
      </c>
      <c r="S36" s="45">
        <v>23.5</v>
      </c>
      <c r="T36" s="45">
        <v>22.6</v>
      </c>
      <c r="U36" s="45">
        <v>21.8</v>
      </c>
    </row>
    <row r="37" spans="1:21" x14ac:dyDescent="0.25">
      <c r="A37" s="43">
        <v>26</v>
      </c>
      <c r="B37" s="45">
        <v>318</v>
      </c>
      <c r="C37" s="45">
        <v>162</v>
      </c>
      <c r="D37" s="45">
        <v>110</v>
      </c>
      <c r="E37" s="45">
        <v>84</v>
      </c>
      <c r="F37" s="45">
        <v>68.400000000000006</v>
      </c>
      <c r="G37" s="45">
        <v>58</v>
      </c>
      <c r="H37" s="45">
        <v>50.6</v>
      </c>
      <c r="I37" s="45">
        <v>45.1</v>
      </c>
      <c r="J37" s="45">
        <v>40.799999999999997</v>
      </c>
      <c r="K37" s="45">
        <v>37.4</v>
      </c>
      <c r="L37" s="45">
        <v>34.6</v>
      </c>
      <c r="M37" s="45">
        <v>32.200000000000003</v>
      </c>
      <c r="N37" s="45">
        <v>30.3</v>
      </c>
      <c r="O37" s="45">
        <v>28.6</v>
      </c>
      <c r="P37" s="45">
        <v>27.2</v>
      </c>
      <c r="Q37" s="45">
        <v>25.9</v>
      </c>
      <c r="R37" s="45">
        <v>24.8</v>
      </c>
      <c r="S37" s="45">
        <v>23.8</v>
      </c>
      <c r="T37" s="45">
        <v>22.9</v>
      </c>
      <c r="U37" s="45">
        <v>22.1</v>
      </c>
    </row>
    <row r="38" spans="1:21" x14ac:dyDescent="0.25">
      <c r="A38" s="43">
        <v>27</v>
      </c>
      <c r="B38" s="45">
        <v>322.39999999999998</v>
      </c>
      <c r="C38" s="45">
        <v>164.2</v>
      </c>
      <c r="D38" s="45">
        <v>111.5</v>
      </c>
      <c r="E38" s="45">
        <v>85.1</v>
      </c>
      <c r="F38" s="45">
        <v>69.3</v>
      </c>
      <c r="G38" s="45">
        <v>58.8</v>
      </c>
      <c r="H38" s="45">
        <v>51.3</v>
      </c>
      <c r="I38" s="45">
        <v>45.7</v>
      </c>
      <c r="J38" s="45">
        <v>41.4</v>
      </c>
      <c r="K38" s="45">
        <v>37.9</v>
      </c>
      <c r="L38" s="45">
        <v>35.1</v>
      </c>
      <c r="M38" s="45">
        <v>32.700000000000003</v>
      </c>
      <c r="N38" s="45">
        <v>30.7</v>
      </c>
      <c r="O38" s="45">
        <v>29</v>
      </c>
      <c r="P38" s="45">
        <v>27.5</v>
      </c>
      <c r="Q38" s="45">
        <v>26.3</v>
      </c>
      <c r="R38" s="45">
        <v>25.1</v>
      </c>
      <c r="S38" s="45">
        <v>24.1</v>
      </c>
      <c r="T38" s="45">
        <v>23.2</v>
      </c>
      <c r="U38" s="45">
        <v>22.5</v>
      </c>
    </row>
    <row r="39" spans="1:21" x14ac:dyDescent="0.25">
      <c r="A39" s="43">
        <v>28</v>
      </c>
      <c r="B39" s="45">
        <v>326.8</v>
      </c>
      <c r="C39" s="45">
        <v>166.4</v>
      </c>
      <c r="D39" s="45">
        <v>113</v>
      </c>
      <c r="E39" s="45">
        <v>86.3</v>
      </c>
      <c r="F39" s="45">
        <v>70.3</v>
      </c>
      <c r="G39" s="45">
        <v>59.6</v>
      </c>
      <c r="H39" s="45">
        <v>52</v>
      </c>
      <c r="I39" s="45">
        <v>46.4</v>
      </c>
      <c r="J39" s="45">
        <v>41.9</v>
      </c>
      <c r="K39" s="45">
        <v>38.4</v>
      </c>
      <c r="L39" s="45">
        <v>35.5</v>
      </c>
      <c r="M39" s="45">
        <v>33.1</v>
      </c>
      <c r="N39" s="45">
        <v>31.1</v>
      </c>
      <c r="O39" s="45">
        <v>29.4</v>
      </c>
      <c r="P39" s="45">
        <v>27.9</v>
      </c>
      <c r="Q39" s="45">
        <v>26.6</v>
      </c>
      <c r="R39" s="45">
        <v>25.5</v>
      </c>
      <c r="S39" s="45">
        <v>24.5</v>
      </c>
      <c r="T39" s="45">
        <v>23.6</v>
      </c>
      <c r="U39" s="45">
        <v>22.8</v>
      </c>
    </row>
    <row r="40" spans="1:21" x14ac:dyDescent="0.25">
      <c r="A40" s="43">
        <v>29</v>
      </c>
      <c r="B40" s="45">
        <v>331.3</v>
      </c>
      <c r="C40" s="45">
        <v>168.7</v>
      </c>
      <c r="D40" s="45">
        <v>114.6</v>
      </c>
      <c r="E40" s="45">
        <v>87.5</v>
      </c>
      <c r="F40" s="45">
        <v>71.3</v>
      </c>
      <c r="G40" s="45">
        <v>60.5</v>
      </c>
      <c r="H40" s="45">
        <v>52.8</v>
      </c>
      <c r="I40" s="45">
        <v>47</v>
      </c>
      <c r="J40" s="45">
        <v>42.5</v>
      </c>
      <c r="K40" s="45">
        <v>39</v>
      </c>
      <c r="L40" s="45">
        <v>36</v>
      </c>
      <c r="M40" s="45">
        <v>33.6</v>
      </c>
      <c r="N40" s="45">
        <v>31.6</v>
      </c>
      <c r="O40" s="45">
        <v>29.8</v>
      </c>
      <c r="P40" s="45">
        <v>28.3</v>
      </c>
      <c r="Q40" s="45">
        <v>27</v>
      </c>
      <c r="R40" s="45">
        <v>25.8</v>
      </c>
      <c r="S40" s="45">
        <v>24.8</v>
      </c>
      <c r="T40" s="45">
        <v>23.9</v>
      </c>
      <c r="U40" s="45">
        <v>23.1</v>
      </c>
    </row>
    <row r="41" spans="1:21" x14ac:dyDescent="0.25">
      <c r="A41" s="43">
        <v>30</v>
      </c>
      <c r="B41" s="45">
        <v>335.8</v>
      </c>
      <c r="C41" s="45">
        <v>171</v>
      </c>
      <c r="D41" s="45">
        <v>116.1</v>
      </c>
      <c r="E41" s="45">
        <v>88.7</v>
      </c>
      <c r="F41" s="45">
        <v>72.3</v>
      </c>
      <c r="G41" s="45">
        <v>61.3</v>
      </c>
      <c r="H41" s="45">
        <v>53.5</v>
      </c>
      <c r="I41" s="45">
        <v>47.7</v>
      </c>
      <c r="J41" s="45">
        <v>43.1</v>
      </c>
      <c r="K41" s="45">
        <v>39.5</v>
      </c>
      <c r="L41" s="45">
        <v>36.5</v>
      </c>
      <c r="M41" s="45">
        <v>34.1</v>
      </c>
      <c r="N41" s="45">
        <v>32</v>
      </c>
      <c r="O41" s="45">
        <v>30.2</v>
      </c>
      <c r="P41" s="45">
        <v>28.7</v>
      </c>
      <c r="Q41" s="45">
        <v>27.4</v>
      </c>
      <c r="R41" s="45">
        <v>26.2</v>
      </c>
      <c r="S41" s="45">
        <v>25.2</v>
      </c>
      <c r="T41" s="45">
        <v>24.3</v>
      </c>
      <c r="U41" s="45">
        <v>23.4</v>
      </c>
    </row>
    <row r="42" spans="1:21" x14ac:dyDescent="0.25">
      <c r="A42" s="43">
        <v>31</v>
      </c>
      <c r="B42" s="45">
        <v>340.4</v>
      </c>
      <c r="C42" s="45">
        <v>173.4</v>
      </c>
      <c r="D42" s="45">
        <v>117.7</v>
      </c>
      <c r="E42" s="45">
        <v>89.9</v>
      </c>
      <c r="F42" s="45">
        <v>73.3</v>
      </c>
      <c r="G42" s="45">
        <v>62.2</v>
      </c>
      <c r="H42" s="45">
        <v>54.2</v>
      </c>
      <c r="I42" s="45">
        <v>48.3</v>
      </c>
      <c r="J42" s="45">
        <v>43.7</v>
      </c>
      <c r="K42" s="45">
        <v>40</v>
      </c>
      <c r="L42" s="45">
        <v>37</v>
      </c>
      <c r="M42" s="45">
        <v>34.6</v>
      </c>
      <c r="N42" s="45">
        <v>32.5</v>
      </c>
      <c r="O42" s="45">
        <v>30.7</v>
      </c>
      <c r="P42" s="45">
        <v>29.1</v>
      </c>
      <c r="Q42" s="45">
        <v>27.8</v>
      </c>
      <c r="R42" s="45">
        <v>26.6</v>
      </c>
      <c r="S42" s="45">
        <v>25.5</v>
      </c>
      <c r="T42" s="45">
        <v>24.6</v>
      </c>
      <c r="U42" s="45">
        <v>23.8</v>
      </c>
    </row>
    <row r="43" spans="1:21" x14ac:dyDescent="0.25">
      <c r="A43" s="43">
        <v>32</v>
      </c>
      <c r="B43" s="45">
        <v>345.1</v>
      </c>
      <c r="C43" s="45">
        <v>175.8</v>
      </c>
      <c r="D43" s="45">
        <v>119.4</v>
      </c>
      <c r="E43" s="45">
        <v>91.2</v>
      </c>
      <c r="F43" s="45">
        <v>74.3</v>
      </c>
      <c r="G43" s="45">
        <v>63</v>
      </c>
      <c r="H43" s="45">
        <v>55</v>
      </c>
      <c r="I43" s="45">
        <v>49</v>
      </c>
      <c r="J43" s="45">
        <v>44.3</v>
      </c>
      <c r="K43" s="45">
        <v>40.6</v>
      </c>
      <c r="L43" s="45">
        <v>37.6</v>
      </c>
      <c r="M43" s="45">
        <v>35</v>
      </c>
      <c r="N43" s="45">
        <v>32.9</v>
      </c>
      <c r="O43" s="45">
        <v>31.1</v>
      </c>
      <c r="P43" s="45">
        <v>29.5</v>
      </c>
      <c r="Q43" s="45">
        <v>28.2</v>
      </c>
      <c r="R43" s="45">
        <v>27</v>
      </c>
      <c r="S43" s="45">
        <v>25.9</v>
      </c>
      <c r="T43" s="45">
        <v>25</v>
      </c>
      <c r="U43" s="45">
        <v>24.1</v>
      </c>
    </row>
    <row r="44" spans="1:21" x14ac:dyDescent="0.25">
      <c r="A44" s="43">
        <v>33</v>
      </c>
      <c r="B44" s="45">
        <v>349.8</v>
      </c>
      <c r="C44" s="45">
        <v>178.2</v>
      </c>
      <c r="D44" s="45">
        <v>121</v>
      </c>
      <c r="E44" s="45">
        <v>92.4</v>
      </c>
      <c r="F44" s="45">
        <v>75.3</v>
      </c>
      <c r="G44" s="45">
        <v>63.9</v>
      </c>
      <c r="H44" s="45">
        <v>55.8</v>
      </c>
      <c r="I44" s="45">
        <v>49.7</v>
      </c>
      <c r="J44" s="45">
        <v>44.9</v>
      </c>
      <c r="K44" s="45">
        <v>41.2</v>
      </c>
      <c r="L44" s="45">
        <v>38.1</v>
      </c>
      <c r="M44" s="45">
        <v>35.5</v>
      </c>
      <c r="N44" s="45">
        <v>33.4</v>
      </c>
      <c r="O44" s="45">
        <v>31.5</v>
      </c>
      <c r="P44" s="45">
        <v>29.9</v>
      </c>
      <c r="Q44" s="45">
        <v>28.6</v>
      </c>
      <c r="R44" s="45">
        <v>27.3</v>
      </c>
      <c r="S44" s="45">
        <v>26.3</v>
      </c>
      <c r="T44" s="45">
        <v>25.3</v>
      </c>
      <c r="U44" s="45">
        <v>24.5</v>
      </c>
    </row>
    <row r="45" spans="1:21" x14ac:dyDescent="0.25">
      <c r="A45" s="43">
        <v>34</v>
      </c>
      <c r="B45" s="45">
        <v>354.6</v>
      </c>
      <c r="C45" s="45">
        <v>180.6</v>
      </c>
      <c r="D45" s="45">
        <v>122.6</v>
      </c>
      <c r="E45" s="45">
        <v>93.7</v>
      </c>
      <c r="F45" s="45">
        <v>76.3</v>
      </c>
      <c r="G45" s="45">
        <v>64.8</v>
      </c>
      <c r="H45" s="45">
        <v>56.5</v>
      </c>
      <c r="I45" s="45">
        <v>50.4</v>
      </c>
      <c r="J45" s="45">
        <v>45.6</v>
      </c>
      <c r="K45" s="45">
        <v>41.7</v>
      </c>
      <c r="L45" s="45">
        <v>38.6</v>
      </c>
      <c r="M45" s="45">
        <v>36</v>
      </c>
      <c r="N45" s="45">
        <v>33.799999999999997</v>
      </c>
      <c r="O45" s="45">
        <v>32</v>
      </c>
      <c r="P45" s="45">
        <v>30.4</v>
      </c>
      <c r="Q45" s="45">
        <v>29</v>
      </c>
      <c r="R45" s="45">
        <v>27.7</v>
      </c>
      <c r="S45" s="45">
        <v>26.6</v>
      </c>
      <c r="T45" s="45">
        <v>25.7</v>
      </c>
      <c r="U45" s="45">
        <v>24.8</v>
      </c>
    </row>
    <row r="46" spans="1:21" x14ac:dyDescent="0.25">
      <c r="A46" s="43">
        <v>35</v>
      </c>
      <c r="B46" s="45">
        <v>359.4</v>
      </c>
      <c r="C46" s="45">
        <v>183.1</v>
      </c>
      <c r="D46" s="45">
        <v>124.3</v>
      </c>
      <c r="E46" s="45">
        <v>95</v>
      </c>
      <c r="F46" s="45">
        <v>77.400000000000006</v>
      </c>
      <c r="G46" s="45">
        <v>65.7</v>
      </c>
      <c r="H46" s="45">
        <v>57.3</v>
      </c>
      <c r="I46" s="45">
        <v>51</v>
      </c>
      <c r="J46" s="45">
        <v>46.2</v>
      </c>
      <c r="K46" s="45">
        <v>42.3</v>
      </c>
      <c r="L46" s="45">
        <v>39.200000000000003</v>
      </c>
      <c r="M46" s="45">
        <v>36.5</v>
      </c>
      <c r="N46" s="45">
        <v>34.299999999999997</v>
      </c>
      <c r="O46" s="45">
        <v>32.4</v>
      </c>
      <c r="P46" s="45">
        <v>30.8</v>
      </c>
      <c r="Q46" s="45">
        <v>29.4</v>
      </c>
      <c r="R46" s="45">
        <v>28.1</v>
      </c>
      <c r="S46" s="45">
        <v>27</v>
      </c>
      <c r="T46" s="45">
        <v>26</v>
      </c>
      <c r="U46" s="45">
        <v>25.2</v>
      </c>
    </row>
    <row r="47" spans="1:21" x14ac:dyDescent="0.25">
      <c r="A47" s="43">
        <v>36</v>
      </c>
      <c r="B47" s="45">
        <v>364.3</v>
      </c>
      <c r="C47" s="45">
        <v>185.6</v>
      </c>
      <c r="D47" s="45">
        <v>126</v>
      </c>
      <c r="E47" s="45">
        <v>96.3</v>
      </c>
      <c r="F47" s="45">
        <v>78.400000000000006</v>
      </c>
      <c r="G47" s="45">
        <v>66.599999999999994</v>
      </c>
      <c r="H47" s="45">
        <v>58.1</v>
      </c>
      <c r="I47" s="45">
        <v>51.8</v>
      </c>
      <c r="J47" s="45">
        <v>46.8</v>
      </c>
      <c r="K47" s="45">
        <v>42.9</v>
      </c>
      <c r="L47" s="45">
        <v>39.700000000000003</v>
      </c>
      <c r="M47" s="45">
        <v>37</v>
      </c>
      <c r="N47" s="45">
        <v>34.799999999999997</v>
      </c>
      <c r="O47" s="45">
        <v>32.9</v>
      </c>
      <c r="P47" s="45">
        <v>31.2</v>
      </c>
      <c r="Q47" s="45">
        <v>29.8</v>
      </c>
      <c r="R47" s="45">
        <v>28.5</v>
      </c>
      <c r="S47" s="45">
        <v>27.4</v>
      </c>
      <c r="T47" s="45">
        <v>26.4</v>
      </c>
      <c r="U47" s="45">
        <v>25.5</v>
      </c>
    </row>
    <row r="48" spans="1:21" x14ac:dyDescent="0.25">
      <c r="A48" s="43">
        <v>37</v>
      </c>
      <c r="B48" s="45">
        <v>369.3</v>
      </c>
      <c r="C48" s="45">
        <v>188.1</v>
      </c>
      <c r="D48" s="45">
        <v>127.7</v>
      </c>
      <c r="E48" s="45">
        <v>97.6</v>
      </c>
      <c r="F48" s="45">
        <v>79.5</v>
      </c>
      <c r="G48" s="45">
        <v>67.5</v>
      </c>
      <c r="H48" s="45">
        <v>58.9</v>
      </c>
      <c r="I48" s="45">
        <v>52.5</v>
      </c>
      <c r="J48" s="45">
        <v>47.5</v>
      </c>
      <c r="K48" s="45">
        <v>43.5</v>
      </c>
      <c r="L48" s="45">
        <v>40.299999999999997</v>
      </c>
      <c r="M48" s="45">
        <v>37.6</v>
      </c>
      <c r="N48" s="45">
        <v>35.299999999999997</v>
      </c>
      <c r="O48" s="45">
        <v>33.4</v>
      </c>
      <c r="P48" s="45">
        <v>31.7</v>
      </c>
      <c r="Q48" s="45">
        <v>30.2</v>
      </c>
      <c r="R48" s="45">
        <v>28.9</v>
      </c>
      <c r="S48" s="45">
        <v>27.8</v>
      </c>
      <c r="T48" s="45">
        <v>26.8</v>
      </c>
      <c r="U48" s="45">
        <v>25.9</v>
      </c>
    </row>
    <row r="49" spans="1:21" x14ac:dyDescent="0.25">
      <c r="A49" s="43">
        <v>38</v>
      </c>
      <c r="B49" s="45">
        <v>374.3</v>
      </c>
      <c r="C49" s="45">
        <v>190.7</v>
      </c>
      <c r="D49" s="45">
        <v>129.5</v>
      </c>
      <c r="E49" s="45">
        <v>98.9</v>
      </c>
      <c r="F49" s="45">
        <v>80.599999999999994</v>
      </c>
      <c r="G49" s="45">
        <v>68.400000000000006</v>
      </c>
      <c r="H49" s="45">
        <v>59.7</v>
      </c>
      <c r="I49" s="45">
        <v>53.2</v>
      </c>
      <c r="J49" s="45">
        <v>48.2</v>
      </c>
      <c r="K49" s="45">
        <v>44.1</v>
      </c>
      <c r="L49" s="45">
        <v>40.799999999999997</v>
      </c>
      <c r="M49" s="45">
        <v>38.1</v>
      </c>
      <c r="N49" s="45">
        <v>35.799999999999997</v>
      </c>
      <c r="O49" s="45">
        <v>33.799999999999997</v>
      </c>
      <c r="P49" s="45">
        <v>32.1</v>
      </c>
      <c r="Q49" s="45">
        <v>30.7</v>
      </c>
      <c r="R49" s="45">
        <v>29.4</v>
      </c>
      <c r="S49" s="45">
        <v>28.2</v>
      </c>
      <c r="T49" s="45">
        <v>27.2</v>
      </c>
      <c r="U49" s="45">
        <v>26.3</v>
      </c>
    </row>
    <row r="50" spans="1:21" x14ac:dyDescent="0.25">
      <c r="A50" s="43">
        <v>39</v>
      </c>
      <c r="B50" s="45">
        <v>379.4</v>
      </c>
      <c r="C50" s="45">
        <v>193.3</v>
      </c>
      <c r="D50" s="45">
        <v>131.30000000000001</v>
      </c>
      <c r="E50" s="45">
        <v>100.3</v>
      </c>
      <c r="F50" s="45">
        <v>81.7</v>
      </c>
      <c r="G50" s="45">
        <v>69.400000000000006</v>
      </c>
      <c r="H50" s="45">
        <v>60.5</v>
      </c>
      <c r="I50" s="45">
        <v>53.9</v>
      </c>
      <c r="J50" s="45">
        <v>48.8</v>
      </c>
      <c r="K50" s="45">
        <v>44.7</v>
      </c>
      <c r="L50" s="45">
        <v>41.4</v>
      </c>
      <c r="M50" s="45">
        <v>38.6</v>
      </c>
      <c r="N50" s="45">
        <v>36.299999999999997</v>
      </c>
      <c r="O50" s="45">
        <v>34.299999999999997</v>
      </c>
      <c r="P50" s="45">
        <v>32.6</v>
      </c>
      <c r="Q50" s="45">
        <v>31.1</v>
      </c>
      <c r="R50" s="45">
        <v>29.8</v>
      </c>
      <c r="S50" s="45">
        <v>28.6</v>
      </c>
      <c r="T50" s="45">
        <v>27.6</v>
      </c>
      <c r="U50" s="45">
        <v>26.7</v>
      </c>
    </row>
    <row r="51" spans="1:21" x14ac:dyDescent="0.25">
      <c r="A51" s="43">
        <v>40</v>
      </c>
      <c r="B51" s="45">
        <v>384.6</v>
      </c>
      <c r="C51" s="45">
        <v>195.9</v>
      </c>
      <c r="D51" s="45">
        <v>133.1</v>
      </c>
      <c r="E51" s="45">
        <v>101.7</v>
      </c>
      <c r="F51" s="45">
        <v>82.9</v>
      </c>
      <c r="G51" s="45">
        <v>70.3</v>
      </c>
      <c r="H51" s="45">
        <v>61.4</v>
      </c>
      <c r="I51" s="45">
        <v>54.7</v>
      </c>
      <c r="J51" s="45">
        <v>49.5</v>
      </c>
      <c r="K51" s="45">
        <v>45.4</v>
      </c>
      <c r="L51" s="45">
        <v>42</v>
      </c>
      <c r="M51" s="45">
        <v>39.200000000000003</v>
      </c>
      <c r="N51" s="45">
        <v>36.799999999999997</v>
      </c>
      <c r="O51" s="45">
        <v>34.799999999999997</v>
      </c>
      <c r="P51" s="45">
        <v>33.1</v>
      </c>
      <c r="Q51" s="45">
        <v>31.6</v>
      </c>
      <c r="R51" s="45">
        <v>30.2</v>
      </c>
      <c r="S51" s="45">
        <v>29.1</v>
      </c>
      <c r="T51" s="45">
        <v>28</v>
      </c>
      <c r="U51" s="45"/>
    </row>
    <row r="52" spans="1:21" x14ac:dyDescent="0.25">
      <c r="A52" s="43">
        <v>41</v>
      </c>
      <c r="B52" s="45">
        <v>389.8</v>
      </c>
      <c r="C52" s="45">
        <v>198.6</v>
      </c>
      <c r="D52" s="45">
        <v>134.9</v>
      </c>
      <c r="E52" s="45">
        <v>103.1</v>
      </c>
      <c r="F52" s="45">
        <v>84</v>
      </c>
      <c r="G52" s="45">
        <v>71.3</v>
      </c>
      <c r="H52" s="45">
        <v>62.3</v>
      </c>
      <c r="I52" s="45">
        <v>55.5</v>
      </c>
      <c r="J52" s="45">
        <v>50.2</v>
      </c>
      <c r="K52" s="45">
        <v>46</v>
      </c>
      <c r="L52" s="45">
        <v>42.6</v>
      </c>
      <c r="M52" s="45">
        <v>39.799999999999997</v>
      </c>
      <c r="N52" s="45">
        <v>37.4</v>
      </c>
      <c r="O52" s="45">
        <v>35.299999999999997</v>
      </c>
      <c r="P52" s="45">
        <v>33.6</v>
      </c>
      <c r="Q52" s="45">
        <v>32</v>
      </c>
      <c r="R52" s="45">
        <v>30.7</v>
      </c>
      <c r="S52" s="45">
        <v>29.5</v>
      </c>
      <c r="T52" s="45"/>
      <c r="U52" s="45"/>
    </row>
    <row r="53" spans="1:21" x14ac:dyDescent="0.25">
      <c r="A53" s="43">
        <v>42</v>
      </c>
      <c r="B53" s="45">
        <v>395.2</v>
      </c>
      <c r="C53" s="45">
        <v>201.3</v>
      </c>
      <c r="D53" s="45">
        <v>136.80000000000001</v>
      </c>
      <c r="E53" s="45">
        <v>104.5</v>
      </c>
      <c r="F53" s="45">
        <v>85.2</v>
      </c>
      <c r="G53" s="45">
        <v>72.3</v>
      </c>
      <c r="H53" s="45">
        <v>63.1</v>
      </c>
      <c r="I53" s="45">
        <v>56.3</v>
      </c>
      <c r="J53" s="45">
        <v>50.9</v>
      </c>
      <c r="K53" s="45">
        <v>46.7</v>
      </c>
      <c r="L53" s="45">
        <v>43.2</v>
      </c>
      <c r="M53" s="45">
        <v>40.299999999999997</v>
      </c>
      <c r="N53" s="45">
        <v>37.9</v>
      </c>
      <c r="O53" s="45">
        <v>35.9</v>
      </c>
      <c r="P53" s="45">
        <v>34.1</v>
      </c>
      <c r="Q53" s="45">
        <v>32.5</v>
      </c>
      <c r="R53" s="45">
        <v>31.2</v>
      </c>
      <c r="S53" s="45"/>
      <c r="T53" s="45"/>
      <c r="U53" s="45"/>
    </row>
    <row r="54" spans="1:21" x14ac:dyDescent="0.25">
      <c r="A54" s="43">
        <v>43</v>
      </c>
      <c r="B54" s="45">
        <v>400.6</v>
      </c>
      <c r="C54" s="45">
        <v>204.1</v>
      </c>
      <c r="D54" s="45">
        <v>138.6</v>
      </c>
      <c r="E54" s="45">
        <v>106</v>
      </c>
      <c r="F54" s="45">
        <v>86.4</v>
      </c>
      <c r="G54" s="45">
        <v>73.3</v>
      </c>
      <c r="H54" s="45">
        <v>64</v>
      </c>
      <c r="I54" s="45">
        <v>57</v>
      </c>
      <c r="J54" s="45">
        <v>51.7</v>
      </c>
      <c r="K54" s="45">
        <v>47.3</v>
      </c>
      <c r="L54" s="45">
        <v>43.8</v>
      </c>
      <c r="M54" s="45">
        <v>40.9</v>
      </c>
      <c r="N54" s="45">
        <v>38.5</v>
      </c>
      <c r="O54" s="45">
        <v>36.4</v>
      </c>
      <c r="P54" s="45">
        <v>34.6</v>
      </c>
      <c r="Q54" s="45">
        <v>33</v>
      </c>
      <c r="R54" s="45"/>
      <c r="S54" s="45"/>
      <c r="T54" s="45"/>
      <c r="U54" s="45"/>
    </row>
    <row r="55" spans="1:21" x14ac:dyDescent="0.25">
      <c r="A55" s="43">
        <v>44</v>
      </c>
      <c r="B55" s="45">
        <v>406</v>
      </c>
      <c r="C55" s="45">
        <v>206.9</v>
      </c>
      <c r="D55" s="45">
        <v>140.6</v>
      </c>
      <c r="E55" s="45">
        <v>107.4</v>
      </c>
      <c r="F55" s="45">
        <v>87.6</v>
      </c>
      <c r="G55" s="45">
        <v>74.3</v>
      </c>
      <c r="H55" s="45">
        <v>64.900000000000006</v>
      </c>
      <c r="I55" s="45">
        <v>57.9</v>
      </c>
      <c r="J55" s="45">
        <v>52.4</v>
      </c>
      <c r="K55" s="45">
        <v>48</v>
      </c>
      <c r="L55" s="45">
        <v>44.5</v>
      </c>
      <c r="M55" s="45">
        <v>41.5</v>
      </c>
      <c r="N55" s="45">
        <v>39.1</v>
      </c>
      <c r="O55" s="45">
        <v>36.9</v>
      </c>
      <c r="P55" s="45">
        <v>35.1</v>
      </c>
      <c r="Q55" s="45"/>
      <c r="R55" s="45"/>
      <c r="S55" s="45"/>
      <c r="T55" s="45"/>
      <c r="U55" s="45"/>
    </row>
    <row r="56" spans="1:21" x14ac:dyDescent="0.25">
      <c r="A56" s="43">
        <v>45</v>
      </c>
      <c r="B56" s="45">
        <v>411.6</v>
      </c>
      <c r="C56" s="45">
        <v>209.8</v>
      </c>
      <c r="D56" s="45">
        <v>142.5</v>
      </c>
      <c r="E56" s="45">
        <v>108.9</v>
      </c>
      <c r="F56" s="45">
        <v>88.8</v>
      </c>
      <c r="G56" s="45">
        <v>75.400000000000006</v>
      </c>
      <c r="H56" s="45">
        <v>65.8</v>
      </c>
      <c r="I56" s="45">
        <v>58.7</v>
      </c>
      <c r="J56" s="45">
        <v>53.2</v>
      </c>
      <c r="K56" s="45">
        <v>48.7</v>
      </c>
      <c r="L56" s="45">
        <v>45.1</v>
      </c>
      <c r="M56" s="45">
        <v>42.2</v>
      </c>
      <c r="N56" s="45">
        <v>39.700000000000003</v>
      </c>
      <c r="O56" s="45">
        <v>37.5</v>
      </c>
      <c r="P56" s="45"/>
      <c r="Q56" s="45"/>
      <c r="R56" s="45"/>
      <c r="S56" s="45"/>
      <c r="T56" s="45"/>
      <c r="U56" s="45"/>
    </row>
    <row r="57" spans="1:21" x14ac:dyDescent="0.25">
      <c r="A57" s="43">
        <v>46</v>
      </c>
      <c r="B57" s="45">
        <v>417.3</v>
      </c>
      <c r="C57" s="45">
        <v>212.6</v>
      </c>
      <c r="D57" s="45">
        <v>144.5</v>
      </c>
      <c r="E57" s="45">
        <v>110.4</v>
      </c>
      <c r="F57" s="45">
        <v>90</v>
      </c>
      <c r="G57" s="45">
        <v>76.5</v>
      </c>
      <c r="H57" s="45">
        <v>66.8</v>
      </c>
      <c r="I57" s="45">
        <v>59.5</v>
      </c>
      <c r="J57" s="45">
        <v>53.9</v>
      </c>
      <c r="K57" s="45">
        <v>49.5</v>
      </c>
      <c r="L57" s="45">
        <v>45.8</v>
      </c>
      <c r="M57" s="45">
        <v>42.8</v>
      </c>
      <c r="N57" s="45">
        <v>40.299999999999997</v>
      </c>
      <c r="O57" s="45"/>
      <c r="P57" s="45"/>
      <c r="Q57" s="45"/>
      <c r="R57" s="45"/>
      <c r="S57" s="45"/>
      <c r="T57" s="45"/>
      <c r="U57" s="45"/>
    </row>
    <row r="58" spans="1:21" x14ac:dyDescent="0.25">
      <c r="A58" s="43">
        <v>47</v>
      </c>
      <c r="B58" s="45">
        <v>423</v>
      </c>
      <c r="C58" s="45">
        <v>215.6</v>
      </c>
      <c r="D58" s="45">
        <v>146.5</v>
      </c>
      <c r="E58" s="45">
        <v>112</v>
      </c>
      <c r="F58" s="45">
        <v>91.3</v>
      </c>
      <c r="G58" s="45">
        <v>77.599999999999994</v>
      </c>
      <c r="H58" s="45">
        <v>67.8</v>
      </c>
      <c r="I58" s="45">
        <v>60.4</v>
      </c>
      <c r="J58" s="45">
        <v>54.7</v>
      </c>
      <c r="K58" s="45">
        <v>50.2</v>
      </c>
      <c r="L58" s="45">
        <v>46.5</v>
      </c>
      <c r="M58" s="45">
        <v>43.5</v>
      </c>
      <c r="N58" s="45"/>
      <c r="O58" s="45"/>
      <c r="P58" s="45"/>
      <c r="Q58" s="45"/>
      <c r="R58" s="45"/>
      <c r="S58" s="45"/>
      <c r="T58" s="45"/>
      <c r="U58" s="45"/>
    </row>
    <row r="59" spans="1:21" x14ac:dyDescent="0.25">
      <c r="A59" s="43">
        <v>48</v>
      </c>
      <c r="B59" s="45">
        <v>428.9</v>
      </c>
      <c r="C59" s="45">
        <v>218.6</v>
      </c>
      <c r="D59" s="45">
        <v>148.6</v>
      </c>
      <c r="E59" s="45">
        <v>113.6</v>
      </c>
      <c r="F59" s="45">
        <v>92.6</v>
      </c>
      <c r="G59" s="45">
        <v>78.7</v>
      </c>
      <c r="H59" s="45">
        <v>68.8</v>
      </c>
      <c r="I59" s="45">
        <v>61.3</v>
      </c>
      <c r="J59" s="45">
        <v>55.6</v>
      </c>
      <c r="K59" s="45">
        <v>51</v>
      </c>
      <c r="L59" s="45">
        <v>47.3</v>
      </c>
      <c r="M59" s="45"/>
      <c r="N59" s="45"/>
      <c r="O59" s="45"/>
      <c r="P59" s="45"/>
      <c r="Q59" s="45"/>
      <c r="R59" s="45"/>
      <c r="S59" s="45"/>
      <c r="T59" s="45"/>
      <c r="U59" s="45"/>
    </row>
    <row r="60" spans="1:21" x14ac:dyDescent="0.25">
      <c r="A60" s="43">
        <v>49</v>
      </c>
      <c r="B60" s="45">
        <v>434.8</v>
      </c>
      <c r="C60" s="45">
        <v>221.7</v>
      </c>
      <c r="D60" s="45">
        <v>150.69999999999999</v>
      </c>
      <c r="E60" s="45">
        <v>115.2</v>
      </c>
      <c r="F60" s="45">
        <v>94</v>
      </c>
      <c r="G60" s="45">
        <v>79.900000000000006</v>
      </c>
      <c r="H60" s="45">
        <v>69.8</v>
      </c>
      <c r="I60" s="45">
        <v>62.3</v>
      </c>
      <c r="J60" s="45">
        <v>56.5</v>
      </c>
      <c r="K60" s="45">
        <v>51.8</v>
      </c>
      <c r="L60" s="45"/>
      <c r="M60" s="45"/>
      <c r="N60" s="45"/>
      <c r="O60" s="45"/>
      <c r="P60" s="45"/>
      <c r="Q60" s="45"/>
      <c r="R60" s="45"/>
      <c r="S60" s="45"/>
      <c r="T60" s="45"/>
      <c r="U60" s="45"/>
    </row>
    <row r="61" spans="1:21" x14ac:dyDescent="0.25">
      <c r="A61" s="43">
        <v>50</v>
      </c>
      <c r="B61" s="45">
        <v>441</v>
      </c>
      <c r="C61" s="45">
        <v>224.9</v>
      </c>
      <c r="D61" s="45">
        <v>152.9</v>
      </c>
      <c r="E61" s="45">
        <v>116.9</v>
      </c>
      <c r="F61" s="45">
        <v>95.4</v>
      </c>
      <c r="G61" s="45">
        <v>81.099999999999994</v>
      </c>
      <c r="H61" s="45">
        <v>70.900000000000006</v>
      </c>
      <c r="I61" s="45">
        <v>63.3</v>
      </c>
      <c r="J61" s="45">
        <v>57.4</v>
      </c>
      <c r="K61" s="45"/>
      <c r="L61" s="45"/>
      <c r="M61" s="45"/>
      <c r="N61" s="45"/>
      <c r="O61" s="45"/>
      <c r="P61" s="45"/>
      <c r="Q61" s="45"/>
      <c r="R61" s="45"/>
      <c r="S61" s="45"/>
      <c r="T61" s="45"/>
      <c r="U61" s="45"/>
    </row>
    <row r="62" spans="1:21" x14ac:dyDescent="0.25">
      <c r="A62" s="43">
        <v>51</v>
      </c>
      <c r="B62" s="45">
        <v>447.2</v>
      </c>
      <c r="C62" s="45">
        <v>228.1</v>
      </c>
      <c r="D62" s="45">
        <v>155.1</v>
      </c>
      <c r="E62" s="45">
        <v>118.7</v>
      </c>
      <c r="F62" s="45">
        <v>96.9</v>
      </c>
      <c r="G62" s="45">
        <v>82.3</v>
      </c>
      <c r="H62" s="45">
        <v>72</v>
      </c>
      <c r="I62" s="45">
        <v>64.3</v>
      </c>
      <c r="J62" s="45"/>
      <c r="K62" s="45"/>
      <c r="L62" s="45"/>
      <c r="M62" s="45"/>
      <c r="N62" s="45"/>
      <c r="O62" s="45"/>
      <c r="P62" s="45"/>
      <c r="Q62" s="45"/>
      <c r="R62" s="45"/>
      <c r="S62" s="45"/>
      <c r="T62" s="45"/>
      <c r="U62" s="45"/>
    </row>
    <row r="63" spans="1:21" x14ac:dyDescent="0.25">
      <c r="A63" s="43">
        <v>52</v>
      </c>
      <c r="B63" s="45">
        <v>453.6</v>
      </c>
      <c r="C63" s="45">
        <v>231.4</v>
      </c>
      <c r="D63" s="45">
        <v>157.4</v>
      </c>
      <c r="E63" s="45">
        <v>120.5</v>
      </c>
      <c r="F63" s="45">
        <v>98.3</v>
      </c>
      <c r="G63" s="45">
        <v>83.6</v>
      </c>
      <c r="H63" s="45">
        <v>73.099999999999994</v>
      </c>
      <c r="I63" s="45"/>
      <c r="J63" s="45"/>
      <c r="K63" s="45"/>
      <c r="L63" s="45"/>
      <c r="M63" s="45"/>
      <c r="N63" s="45"/>
      <c r="O63" s="45"/>
      <c r="P63" s="45"/>
      <c r="Q63" s="45"/>
      <c r="R63" s="45"/>
      <c r="S63" s="45"/>
      <c r="T63" s="45"/>
      <c r="U63" s="45"/>
    </row>
    <row r="64" spans="1:21" x14ac:dyDescent="0.25">
      <c r="A64" s="43">
        <v>53</v>
      </c>
      <c r="B64" s="45">
        <v>460.1</v>
      </c>
      <c r="C64" s="45">
        <v>234.8</v>
      </c>
      <c r="D64" s="45">
        <v>159.69999999999999</v>
      </c>
      <c r="E64" s="45">
        <v>122.3</v>
      </c>
      <c r="F64" s="45">
        <v>99.9</v>
      </c>
      <c r="G64" s="45">
        <v>84.9</v>
      </c>
      <c r="H64" s="45"/>
      <c r="I64" s="45"/>
      <c r="J64" s="45"/>
      <c r="K64" s="45"/>
      <c r="L64" s="45"/>
      <c r="M64" s="45"/>
      <c r="N64" s="45"/>
      <c r="O64" s="45"/>
      <c r="P64" s="45"/>
      <c r="Q64" s="45"/>
      <c r="R64" s="45"/>
      <c r="S64" s="45"/>
      <c r="T64" s="45"/>
      <c r="U64" s="45"/>
    </row>
    <row r="65" spans="1:21" x14ac:dyDescent="0.25">
      <c r="A65" s="43">
        <v>54</v>
      </c>
      <c r="B65" s="45">
        <v>464.6</v>
      </c>
      <c r="C65" s="45">
        <v>237.2</v>
      </c>
      <c r="D65" s="45">
        <v>161.4</v>
      </c>
      <c r="E65" s="45">
        <v>123.6</v>
      </c>
      <c r="F65" s="45">
        <v>101</v>
      </c>
      <c r="G65" s="45"/>
      <c r="H65" s="45"/>
      <c r="I65" s="45"/>
      <c r="J65" s="45"/>
      <c r="K65" s="45"/>
      <c r="L65" s="45"/>
      <c r="M65" s="45"/>
      <c r="N65" s="45"/>
      <c r="O65" s="45"/>
      <c r="P65" s="45"/>
      <c r="Q65" s="45"/>
      <c r="R65" s="45"/>
      <c r="S65" s="45"/>
      <c r="T65" s="45"/>
      <c r="U65" s="45"/>
    </row>
    <row r="66" spans="1:21" x14ac:dyDescent="0.25">
      <c r="A66" s="43">
        <v>55</v>
      </c>
      <c r="B66" s="45">
        <v>466.6</v>
      </c>
      <c r="C66" s="45">
        <v>238.2</v>
      </c>
      <c r="D66" s="45">
        <v>162.19999999999999</v>
      </c>
      <c r="E66" s="45">
        <v>124.2</v>
      </c>
      <c r="F66" s="45"/>
      <c r="G66" s="45"/>
      <c r="H66" s="45"/>
      <c r="I66" s="45"/>
      <c r="J66" s="45"/>
      <c r="K66" s="45"/>
      <c r="L66" s="45"/>
      <c r="M66" s="45"/>
      <c r="N66" s="45"/>
      <c r="O66" s="45"/>
      <c r="P66" s="45"/>
      <c r="Q66" s="45"/>
      <c r="R66" s="45"/>
      <c r="S66" s="45"/>
      <c r="T66" s="45"/>
      <c r="U66" s="45"/>
    </row>
    <row r="67" spans="1:21" x14ac:dyDescent="0.25">
      <c r="A67" s="43">
        <v>56</v>
      </c>
      <c r="B67" s="45">
        <v>468.7</v>
      </c>
      <c r="C67" s="45">
        <v>239.4</v>
      </c>
      <c r="D67" s="45">
        <v>163</v>
      </c>
      <c r="E67" s="45"/>
      <c r="F67" s="45"/>
      <c r="G67" s="45"/>
      <c r="H67" s="45"/>
      <c r="I67" s="45"/>
      <c r="J67" s="45"/>
      <c r="K67" s="45"/>
      <c r="L67" s="45"/>
      <c r="M67" s="45"/>
      <c r="N67" s="45"/>
      <c r="O67" s="45"/>
      <c r="P67" s="45"/>
      <c r="Q67" s="45"/>
      <c r="R67" s="45"/>
      <c r="S67" s="45"/>
      <c r="T67" s="45"/>
      <c r="U67" s="45"/>
    </row>
    <row r="68" spans="1:21" x14ac:dyDescent="0.25">
      <c r="A68" s="43">
        <v>57</v>
      </c>
      <c r="B68" s="45">
        <v>471.3</v>
      </c>
      <c r="C68" s="45">
        <v>240.8</v>
      </c>
      <c r="D68" s="45"/>
      <c r="E68" s="45"/>
      <c r="F68" s="45"/>
      <c r="G68" s="45"/>
      <c r="H68" s="45"/>
      <c r="I68" s="45"/>
      <c r="J68" s="45"/>
      <c r="K68" s="45"/>
      <c r="L68" s="45"/>
      <c r="M68" s="45"/>
      <c r="N68" s="45"/>
      <c r="O68" s="45"/>
      <c r="P68" s="45"/>
      <c r="Q68" s="45"/>
      <c r="R68" s="45"/>
      <c r="S68" s="45"/>
      <c r="T68" s="45"/>
      <c r="U68" s="45"/>
    </row>
    <row r="69" spans="1:21" x14ac:dyDescent="0.25">
      <c r="A69" s="43">
        <v>58</v>
      </c>
      <c r="B69" s="45">
        <v>473.7</v>
      </c>
      <c r="C69" s="45"/>
      <c r="D69" s="45"/>
      <c r="E69" s="45"/>
      <c r="F69" s="45"/>
      <c r="G69" s="45"/>
      <c r="H69" s="45"/>
      <c r="I69" s="45"/>
      <c r="J69" s="45"/>
      <c r="K69" s="45"/>
      <c r="L69" s="45"/>
      <c r="M69" s="45"/>
      <c r="N69" s="45"/>
      <c r="O69" s="45"/>
      <c r="P69" s="45"/>
      <c r="Q69" s="45"/>
      <c r="R69" s="45"/>
      <c r="S69" s="45"/>
      <c r="T69" s="45"/>
      <c r="U69" s="45"/>
    </row>
  </sheetData>
  <sheetProtection algorithmName="SHA-512" hashValue="IZHw1xe4HLAsBcGpuzp9LLZLSuOlad+briBhALN5p7kSOXWNVjUhs5gLuXNncTLlGtsRw+ldfPWzA9HwC5Jtyg==" saltValue="uJ/lEJlcmmH9//zpdouf5g==" spinCount="100000" sheet="1" objects="1" scenarios="1"/>
  <conditionalFormatting sqref="A6:A21">
    <cfRule type="expression" dxfId="411" priority="3" stopIfTrue="1">
      <formula>MOD(ROW(),2)=0</formula>
    </cfRule>
    <cfRule type="expression" dxfId="410" priority="4" stopIfTrue="1">
      <formula>MOD(ROW(),2)&lt;&gt;0</formula>
    </cfRule>
  </conditionalFormatting>
  <conditionalFormatting sqref="B6:M7 B9:M21 C8:M8">
    <cfRule type="expression" dxfId="409" priority="5" stopIfTrue="1">
      <formula>MOD(ROW(),2)=0</formula>
    </cfRule>
    <cfRule type="expression" dxfId="408" priority="6" stopIfTrue="1">
      <formula>MOD(ROW(),2)&lt;&gt;0</formula>
    </cfRule>
  </conditionalFormatting>
  <conditionalFormatting sqref="A26:A69">
    <cfRule type="expression" dxfId="407" priority="7" stopIfTrue="1">
      <formula>MOD(ROW(),2)=0</formula>
    </cfRule>
    <cfRule type="expression" dxfId="406" priority="8" stopIfTrue="1">
      <formula>MOD(ROW(),2)&lt;&gt;0</formula>
    </cfRule>
  </conditionalFormatting>
  <conditionalFormatting sqref="B26:U69">
    <cfRule type="expression" dxfId="405" priority="9" stopIfTrue="1">
      <formula>MOD(ROW(),2)=0</formula>
    </cfRule>
    <cfRule type="expression" dxfId="404" priority="10" stopIfTrue="1">
      <formula>MOD(ROW(),2)&lt;&gt;0</formula>
    </cfRule>
  </conditionalFormatting>
  <conditionalFormatting sqref="B8">
    <cfRule type="expression" dxfId="403" priority="1" stopIfTrue="1">
      <formula>MOD(ROW(),2)=0</formula>
    </cfRule>
    <cfRule type="expression" dxfId="402" priority="2" stopIfTrue="1">
      <formula>MOD(ROW(),2)&lt;&gt;0</formula>
    </cfRule>
  </conditionalFormatting>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EAA36-E164-41BA-9A14-AC74FEC7163F}">
  <sheetPr codeName="Sheet10"/>
  <dimension ref="A1:B78"/>
  <sheetViews>
    <sheetView showGridLines="0" workbookViewId="0">
      <selection activeCell="A6" sqref="A6"/>
    </sheetView>
  </sheetViews>
  <sheetFormatPr defaultRowHeight="12.5" x14ac:dyDescent="0.25"/>
  <cols>
    <col min="1" max="1" width="30.54296875" customWidth="1"/>
    <col min="2" max="2" width="40.7265625" customWidth="1"/>
  </cols>
  <sheetData>
    <row r="1" spans="1:2" s="1" customFormat="1" ht="20" x14ac:dyDescent="0.4">
      <c r="A1" s="2" t="s">
        <v>0</v>
      </c>
    </row>
    <row r="2" spans="1:2" s="1" customFormat="1" ht="15.5" x14ac:dyDescent="0.35">
      <c r="A2" s="30" t="s">
        <v>1</v>
      </c>
      <c r="B2" s="3" t="str">
        <f>wb_title</f>
        <v>NHS_S - Consolidated Factor Spreadsheet</v>
      </c>
    </row>
    <row r="3" spans="1:2" s="1" customFormat="1" ht="15.5" x14ac:dyDescent="0.35">
      <c r="A3" s="30" t="s">
        <v>2</v>
      </c>
      <c r="B3" s="3" t="str">
        <f>TABLE_FACTOR_TYPE_1 &amp; " - x-" &amp; TABLE_SERIES_NUMBER_1</f>
        <v>Club - CARE Benefit Adjustment Factors  - x-103</v>
      </c>
    </row>
    <row r="6" spans="1:2" x14ac:dyDescent="0.25">
      <c r="A6" s="40" t="s">
        <v>535</v>
      </c>
      <c r="B6" s="46" t="s">
        <v>536</v>
      </c>
    </row>
    <row r="7" spans="1:2" x14ac:dyDescent="0.25">
      <c r="A7" s="40" t="s">
        <v>537</v>
      </c>
      <c r="B7" s="46" t="s">
        <v>31</v>
      </c>
    </row>
    <row r="8" spans="1:2" x14ac:dyDescent="0.25">
      <c r="A8" s="40" t="s">
        <v>141</v>
      </c>
      <c r="B8" s="46">
        <v>2015</v>
      </c>
    </row>
    <row r="9" spans="1:2" ht="25" x14ac:dyDescent="0.25">
      <c r="A9" s="40" t="s">
        <v>142</v>
      </c>
      <c r="B9" s="46" t="s">
        <v>154</v>
      </c>
    </row>
    <row r="10" spans="1:2" x14ac:dyDescent="0.25">
      <c r="A10" s="40" t="s">
        <v>6</v>
      </c>
      <c r="B10" s="46" t="s">
        <v>164</v>
      </c>
    </row>
    <row r="11" spans="1:2" x14ac:dyDescent="0.25">
      <c r="A11" s="40" t="s">
        <v>143</v>
      </c>
      <c r="B11" s="46" t="s">
        <v>156</v>
      </c>
    </row>
    <row r="12" spans="1:2" ht="25" x14ac:dyDescent="0.25">
      <c r="A12" s="40" t="s">
        <v>144</v>
      </c>
      <c r="B12" s="46" t="s">
        <v>157</v>
      </c>
    </row>
    <row r="13" spans="1:2" x14ac:dyDescent="0.25">
      <c r="A13" s="40" t="s">
        <v>538</v>
      </c>
      <c r="B13" s="46">
        <v>0</v>
      </c>
    </row>
    <row r="14" spans="1:2" x14ac:dyDescent="0.25">
      <c r="A14" s="40" t="s">
        <v>146</v>
      </c>
      <c r="B14" s="46">
        <v>103</v>
      </c>
    </row>
    <row r="15" spans="1:2" x14ac:dyDescent="0.25">
      <c r="A15" s="40" t="s">
        <v>539</v>
      </c>
      <c r="B15" s="46" t="s">
        <v>165</v>
      </c>
    </row>
    <row r="16" spans="1:2" x14ac:dyDescent="0.25">
      <c r="A16" s="40" t="s">
        <v>148</v>
      </c>
      <c r="B16" s="46" t="s">
        <v>166</v>
      </c>
    </row>
    <row r="17" spans="1:2" x14ac:dyDescent="0.25">
      <c r="A17" s="41" t="s">
        <v>540</v>
      </c>
      <c r="B17" s="46"/>
    </row>
    <row r="18" spans="1:2" x14ac:dyDescent="0.25">
      <c r="A18" s="40" t="s">
        <v>150</v>
      </c>
      <c r="B18" s="48">
        <v>45202</v>
      </c>
    </row>
    <row r="19" spans="1:2" x14ac:dyDescent="0.25">
      <c r="A19" s="40" t="s">
        <v>151</v>
      </c>
      <c r="B19" s="48">
        <v>45200</v>
      </c>
    </row>
    <row r="20" spans="1:2" x14ac:dyDescent="0.25">
      <c r="A20" s="40" t="s">
        <v>152</v>
      </c>
      <c r="B20" s="46" t="s">
        <v>160</v>
      </c>
    </row>
    <row r="21" spans="1:2" x14ac:dyDescent="0.25">
      <c r="A21" s="40" t="s">
        <v>541</v>
      </c>
      <c r="B21" s="46" t="s">
        <v>76</v>
      </c>
    </row>
    <row r="23" spans="1:2" x14ac:dyDescent="0.25">
      <c r="A23" s="23" t="str">
        <f>HYPERLINK("#'Factor List'!A1", "Back to Factor List")</f>
        <v>Back to Factor List</v>
      </c>
      <c r="B23" s="23" t="str">
        <f>HYPERLINK("#'Assumptions'!A1", "Assumptions")</f>
        <v>Assumptions</v>
      </c>
    </row>
    <row r="26" spans="1:2" s="55" customFormat="1" ht="13" x14ac:dyDescent="0.25">
      <c r="A26" s="54" t="s">
        <v>216</v>
      </c>
      <c r="B26" s="54" t="s">
        <v>542</v>
      </c>
    </row>
    <row r="27" spans="1:2" x14ac:dyDescent="0.25">
      <c r="A27" s="43">
        <v>16</v>
      </c>
      <c r="B27" s="44">
        <v>1.0469999999999999</v>
      </c>
    </row>
    <row r="28" spans="1:2" x14ac:dyDescent="0.25">
      <c r="A28" s="43">
        <v>17</v>
      </c>
      <c r="B28" s="44">
        <v>1.0469999999999999</v>
      </c>
    </row>
    <row r="29" spans="1:2" x14ac:dyDescent="0.25">
      <c r="A29" s="43">
        <v>18</v>
      </c>
      <c r="B29" s="44">
        <v>1.0469999999999999</v>
      </c>
    </row>
    <row r="30" spans="1:2" x14ac:dyDescent="0.25">
      <c r="A30" s="43">
        <v>19</v>
      </c>
      <c r="B30" s="44">
        <v>1.0469999999999999</v>
      </c>
    </row>
    <row r="31" spans="1:2" x14ac:dyDescent="0.25">
      <c r="A31" s="43">
        <v>20</v>
      </c>
      <c r="B31" s="44">
        <v>1.048</v>
      </c>
    </row>
    <row r="32" spans="1:2" x14ac:dyDescent="0.25">
      <c r="A32" s="43">
        <v>21</v>
      </c>
      <c r="B32" s="44">
        <v>1.048</v>
      </c>
    </row>
    <row r="33" spans="1:2" x14ac:dyDescent="0.25">
      <c r="A33" s="43">
        <v>22</v>
      </c>
      <c r="B33" s="44">
        <v>1.048</v>
      </c>
    </row>
    <row r="34" spans="1:2" x14ac:dyDescent="0.25">
      <c r="A34" s="43">
        <v>23</v>
      </c>
      <c r="B34" s="44">
        <v>1.048</v>
      </c>
    </row>
    <row r="35" spans="1:2" x14ac:dyDescent="0.25">
      <c r="A35" s="43">
        <v>24</v>
      </c>
      <c r="B35" s="44">
        <v>1.048</v>
      </c>
    </row>
    <row r="36" spans="1:2" x14ac:dyDescent="0.25">
      <c r="A36" s="43">
        <v>25</v>
      </c>
      <c r="B36" s="44">
        <v>1.048</v>
      </c>
    </row>
    <row r="37" spans="1:2" x14ac:dyDescent="0.25">
      <c r="A37" s="43">
        <v>26</v>
      </c>
      <c r="B37" s="44">
        <v>1.048</v>
      </c>
    </row>
    <row r="38" spans="1:2" x14ac:dyDescent="0.25">
      <c r="A38" s="43">
        <v>27</v>
      </c>
      <c r="B38" s="44">
        <v>1.048</v>
      </c>
    </row>
    <row r="39" spans="1:2" x14ac:dyDescent="0.25">
      <c r="A39" s="43">
        <v>28</v>
      </c>
      <c r="B39" s="44">
        <v>1.048</v>
      </c>
    </row>
    <row r="40" spans="1:2" x14ac:dyDescent="0.25">
      <c r="A40" s="43">
        <v>29</v>
      </c>
      <c r="B40" s="44">
        <v>1.048</v>
      </c>
    </row>
    <row r="41" spans="1:2" x14ac:dyDescent="0.25">
      <c r="A41" s="43">
        <v>30</v>
      </c>
      <c r="B41" s="44">
        <v>1.048</v>
      </c>
    </row>
    <row r="42" spans="1:2" x14ac:dyDescent="0.25">
      <c r="A42" s="43">
        <v>31</v>
      </c>
      <c r="B42" s="44">
        <v>1.048</v>
      </c>
    </row>
    <row r="43" spans="1:2" x14ac:dyDescent="0.25">
      <c r="A43" s="43">
        <v>32</v>
      </c>
      <c r="B43" s="44">
        <v>1.048</v>
      </c>
    </row>
    <row r="44" spans="1:2" x14ac:dyDescent="0.25">
      <c r="A44" s="43">
        <v>33</v>
      </c>
      <c r="B44" s="44">
        <v>1.048</v>
      </c>
    </row>
    <row r="45" spans="1:2" x14ac:dyDescent="0.25">
      <c r="A45" s="43">
        <v>34</v>
      </c>
      <c r="B45" s="44">
        <v>1.048</v>
      </c>
    </row>
    <row r="46" spans="1:2" x14ac:dyDescent="0.25">
      <c r="A46" s="43">
        <v>35</v>
      </c>
      <c r="B46" s="44">
        <v>1.048</v>
      </c>
    </row>
    <row r="47" spans="1:2" x14ac:dyDescent="0.25">
      <c r="A47" s="43">
        <v>36</v>
      </c>
      <c r="B47" s="44">
        <v>1.048</v>
      </c>
    </row>
    <row r="48" spans="1:2" x14ac:dyDescent="0.25">
      <c r="A48" s="43">
        <v>37</v>
      </c>
      <c r="B48" s="44">
        <v>1.048</v>
      </c>
    </row>
    <row r="49" spans="1:2" x14ac:dyDescent="0.25">
      <c r="A49" s="43">
        <v>38</v>
      </c>
      <c r="B49" s="44">
        <v>1.048</v>
      </c>
    </row>
    <row r="50" spans="1:2" x14ac:dyDescent="0.25">
      <c r="A50" s="43">
        <v>39</v>
      </c>
      <c r="B50" s="44">
        <v>1.048</v>
      </c>
    </row>
    <row r="51" spans="1:2" x14ac:dyDescent="0.25">
      <c r="A51" s="43">
        <v>40</v>
      </c>
      <c r="B51" s="44">
        <v>1.048</v>
      </c>
    </row>
    <row r="52" spans="1:2" x14ac:dyDescent="0.25">
      <c r="A52" s="43">
        <v>41</v>
      </c>
      <c r="B52" s="44">
        <v>1.048</v>
      </c>
    </row>
    <row r="53" spans="1:2" x14ac:dyDescent="0.25">
      <c r="A53" s="43">
        <v>42</v>
      </c>
      <c r="B53" s="44">
        <v>1.0469999999999999</v>
      </c>
    </row>
    <row r="54" spans="1:2" x14ac:dyDescent="0.25">
      <c r="A54" s="43">
        <v>43</v>
      </c>
      <c r="B54" s="44">
        <v>1.0469999999999999</v>
      </c>
    </row>
    <row r="55" spans="1:2" x14ac:dyDescent="0.25">
      <c r="A55" s="43">
        <v>44</v>
      </c>
      <c r="B55" s="44">
        <v>1.0469999999999999</v>
      </c>
    </row>
    <row r="56" spans="1:2" x14ac:dyDescent="0.25">
      <c r="A56" s="43">
        <v>45</v>
      </c>
      <c r="B56" s="44">
        <v>1.0469999999999999</v>
      </c>
    </row>
    <row r="57" spans="1:2" x14ac:dyDescent="0.25">
      <c r="A57" s="43">
        <v>46</v>
      </c>
      <c r="B57" s="44">
        <v>1.046</v>
      </c>
    </row>
    <row r="58" spans="1:2" x14ac:dyDescent="0.25">
      <c r="A58" s="43">
        <v>47</v>
      </c>
      <c r="B58" s="44">
        <v>1.0449999999999999</v>
      </c>
    </row>
    <row r="59" spans="1:2" x14ac:dyDescent="0.25">
      <c r="A59" s="43">
        <v>48</v>
      </c>
      <c r="B59" s="44">
        <v>1.044</v>
      </c>
    </row>
    <row r="60" spans="1:2" x14ac:dyDescent="0.25">
      <c r="A60" s="43">
        <v>49</v>
      </c>
      <c r="B60" s="44">
        <v>1.0429999999999999</v>
      </c>
    </row>
    <row r="61" spans="1:2" x14ac:dyDescent="0.25">
      <c r="A61" s="43">
        <v>50</v>
      </c>
      <c r="B61" s="44">
        <v>1.0429999999999999</v>
      </c>
    </row>
    <row r="62" spans="1:2" x14ac:dyDescent="0.25">
      <c r="A62" s="43">
        <v>51</v>
      </c>
      <c r="B62" s="44">
        <v>1.0429999999999999</v>
      </c>
    </row>
    <row r="63" spans="1:2" x14ac:dyDescent="0.25">
      <c r="A63" s="43">
        <v>52</v>
      </c>
      <c r="B63" s="44">
        <v>1.042</v>
      </c>
    </row>
    <row r="64" spans="1:2" x14ac:dyDescent="0.25">
      <c r="A64" s="43">
        <v>53</v>
      </c>
      <c r="B64" s="44">
        <v>1.042</v>
      </c>
    </row>
    <row r="65" spans="1:2" x14ac:dyDescent="0.25">
      <c r="A65" s="43">
        <v>54</v>
      </c>
      <c r="B65" s="44">
        <v>1.042</v>
      </c>
    </row>
    <row r="66" spans="1:2" x14ac:dyDescent="0.25">
      <c r="A66" s="43">
        <v>55</v>
      </c>
      <c r="B66" s="44">
        <v>1.0409999999999999</v>
      </c>
    </row>
    <row r="67" spans="1:2" x14ac:dyDescent="0.25">
      <c r="A67" s="43">
        <v>56</v>
      </c>
      <c r="B67" s="44">
        <v>1.0409999999999999</v>
      </c>
    </row>
    <row r="68" spans="1:2" x14ac:dyDescent="0.25">
      <c r="A68" s="43">
        <v>57</v>
      </c>
      <c r="B68" s="44">
        <v>1.04</v>
      </c>
    </row>
    <row r="69" spans="1:2" x14ac:dyDescent="0.25">
      <c r="A69" s="43">
        <v>58</v>
      </c>
      <c r="B69" s="44">
        <v>1.04</v>
      </c>
    </row>
    <row r="70" spans="1:2" x14ac:dyDescent="0.25">
      <c r="A70" s="43">
        <v>59</v>
      </c>
      <c r="B70" s="44">
        <v>1.0389999999999999</v>
      </c>
    </row>
    <row r="71" spans="1:2" x14ac:dyDescent="0.25">
      <c r="A71" s="43">
        <v>60</v>
      </c>
      <c r="B71" s="44">
        <v>1.0389999999999999</v>
      </c>
    </row>
    <row r="72" spans="1:2" x14ac:dyDescent="0.25">
      <c r="A72" s="43">
        <v>61</v>
      </c>
      <c r="B72" s="44">
        <v>1.038</v>
      </c>
    </row>
    <row r="73" spans="1:2" x14ac:dyDescent="0.25">
      <c r="A73" s="43">
        <v>62</v>
      </c>
      <c r="B73" s="44">
        <v>1.0369999999999999</v>
      </c>
    </row>
    <row r="74" spans="1:2" x14ac:dyDescent="0.25">
      <c r="A74" s="43">
        <v>63</v>
      </c>
      <c r="B74" s="44">
        <v>1.036</v>
      </c>
    </row>
    <row r="75" spans="1:2" x14ac:dyDescent="0.25">
      <c r="A75" s="43">
        <v>64</v>
      </c>
      <c r="B75" s="44">
        <v>1.0349999999999999</v>
      </c>
    </row>
    <row r="76" spans="1:2" x14ac:dyDescent="0.25">
      <c r="A76" s="43">
        <v>65</v>
      </c>
      <c r="B76" s="44">
        <v>1.0329999999999999</v>
      </c>
    </row>
    <row r="77" spans="1:2" x14ac:dyDescent="0.25">
      <c r="A77" s="43">
        <v>66</v>
      </c>
      <c r="B77" s="44">
        <v>1.0329999999999999</v>
      </c>
    </row>
    <row r="78" spans="1:2" x14ac:dyDescent="0.25">
      <c r="A78" s="43">
        <v>67</v>
      </c>
      <c r="B78" s="44">
        <v>1.0329999999999999</v>
      </c>
    </row>
  </sheetData>
  <sheetProtection algorithmName="SHA-512" hashValue="u6NDyoECbm9hpoeYc6Amg3BbZp4nkSha7v/iWyTcjEfxwfcN7GnzosXFOQwP6RO8rmJ0sSvJzqRb5ZTY4RdWUQ==" saltValue="11EklUwSYi0fmJipKjyTwA==" spinCount="100000" sheet="1" objects="1" scenarios="1"/>
  <conditionalFormatting sqref="A6:A21">
    <cfRule type="expression" dxfId="1219" priority="3" stopIfTrue="1">
      <formula>MOD(ROW(),2)=0</formula>
    </cfRule>
    <cfRule type="expression" dxfId="1218" priority="4" stopIfTrue="1">
      <formula>MOD(ROW(),2)&lt;&gt;0</formula>
    </cfRule>
  </conditionalFormatting>
  <conditionalFormatting sqref="B6:B7 B9:B21">
    <cfRule type="expression" dxfId="1217" priority="5" stopIfTrue="1">
      <formula>MOD(ROW(),2)=0</formula>
    </cfRule>
    <cfRule type="expression" dxfId="1216" priority="6" stopIfTrue="1">
      <formula>MOD(ROW(),2)&lt;&gt;0</formula>
    </cfRule>
  </conditionalFormatting>
  <conditionalFormatting sqref="A26:A78">
    <cfRule type="expression" dxfId="1215" priority="7" stopIfTrue="1">
      <formula>MOD(ROW(),2)=0</formula>
    </cfRule>
    <cfRule type="expression" dxfId="1214" priority="8" stopIfTrue="1">
      <formula>MOD(ROW(),2)&lt;&gt;0</formula>
    </cfRule>
  </conditionalFormatting>
  <conditionalFormatting sqref="B26:B78">
    <cfRule type="expression" dxfId="1213" priority="9" stopIfTrue="1">
      <formula>MOD(ROW(),2)=0</formula>
    </cfRule>
    <cfRule type="expression" dxfId="1212" priority="10" stopIfTrue="1">
      <formula>MOD(ROW(),2)&lt;&gt;0</formula>
    </cfRule>
  </conditionalFormatting>
  <conditionalFormatting sqref="B8">
    <cfRule type="expression" dxfId="1211" priority="1" stopIfTrue="1">
      <formula>MOD(ROW(),2)=0</formula>
    </cfRule>
    <cfRule type="expression" dxfId="1210" priority="2" stopIfTrue="1">
      <formula>MOD(ROW(),2)&lt;&gt;0</formula>
    </cfRule>
  </conditionalFormatting>
  <pageMargins left="0.7" right="0.7" top="0.75" bottom="0.75" header="0.3" footer="0.3"/>
  <tableParts count="1">
    <tablePart r:id="rId1"/>
  </tablePart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17A05-D8C4-4008-A481-33C43983BC27}">
  <sheetPr codeName="Sheet82"/>
  <dimension ref="A1:U74"/>
  <sheetViews>
    <sheetView showGridLines="0" workbookViewId="0">
      <selection activeCell="A6" sqref="A6"/>
    </sheetView>
  </sheetViews>
  <sheetFormatPr defaultRowHeight="12.5" x14ac:dyDescent="0.25"/>
  <cols>
    <col min="1" max="1" width="31.54296875" customWidth="1"/>
    <col min="2" max="21"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Added pension - x-710</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t="s">
        <v>227</v>
      </c>
      <c r="C8" s="46"/>
      <c r="D8" s="46"/>
      <c r="E8" s="46"/>
      <c r="F8" s="46"/>
      <c r="G8" s="46"/>
      <c r="H8" s="46"/>
      <c r="I8" s="46"/>
      <c r="J8" s="46"/>
      <c r="K8" s="46"/>
      <c r="L8" s="46"/>
      <c r="M8" s="46"/>
    </row>
    <row r="9" spans="1:13" x14ac:dyDescent="0.25">
      <c r="A9" s="40" t="s">
        <v>142</v>
      </c>
      <c r="B9" s="46" t="s">
        <v>394</v>
      </c>
      <c r="C9" s="46"/>
      <c r="D9" s="46"/>
      <c r="E9" s="46"/>
      <c r="F9" s="46"/>
      <c r="G9" s="46"/>
      <c r="H9" s="46"/>
      <c r="I9" s="46"/>
      <c r="J9" s="46"/>
      <c r="K9" s="46"/>
      <c r="L9" s="46"/>
      <c r="M9" s="46"/>
    </row>
    <row r="10" spans="1:13" x14ac:dyDescent="0.25">
      <c r="A10" s="40" t="s">
        <v>6</v>
      </c>
      <c r="B10" s="46" t="s">
        <v>418</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400</v>
      </c>
      <c r="C12" s="46"/>
      <c r="D12" s="46"/>
      <c r="E12" s="46"/>
      <c r="F12" s="46"/>
      <c r="G12" s="46"/>
      <c r="H12" s="46"/>
      <c r="I12" s="46"/>
      <c r="J12" s="46"/>
      <c r="K12" s="46"/>
      <c r="L12" s="46"/>
      <c r="M12" s="46"/>
    </row>
    <row r="13" spans="1:13" x14ac:dyDescent="0.25">
      <c r="A13" s="40" t="s">
        <v>538</v>
      </c>
      <c r="B13" s="46">
        <v>2</v>
      </c>
      <c r="C13" s="46"/>
      <c r="D13" s="46"/>
      <c r="E13" s="46"/>
      <c r="F13" s="46"/>
      <c r="G13" s="46"/>
      <c r="H13" s="46"/>
      <c r="I13" s="46"/>
      <c r="J13" s="46"/>
      <c r="K13" s="46"/>
      <c r="L13" s="46"/>
      <c r="M13" s="46"/>
    </row>
    <row r="14" spans="1:13" x14ac:dyDescent="0.25">
      <c r="A14" s="40" t="s">
        <v>146</v>
      </c>
      <c r="B14" s="46">
        <v>710</v>
      </c>
      <c r="C14" s="46"/>
      <c r="D14" s="46"/>
      <c r="E14" s="46"/>
      <c r="F14" s="46"/>
      <c r="G14" s="46"/>
      <c r="H14" s="46"/>
      <c r="I14" s="46"/>
      <c r="J14" s="46"/>
      <c r="K14" s="46"/>
      <c r="L14" s="46"/>
      <c r="M14" s="46"/>
    </row>
    <row r="15" spans="1:13" x14ac:dyDescent="0.25">
      <c r="A15" s="40" t="s">
        <v>539</v>
      </c>
      <c r="B15" s="46" t="s">
        <v>419</v>
      </c>
      <c r="C15" s="46"/>
      <c r="D15" s="46"/>
      <c r="E15" s="46"/>
      <c r="F15" s="46"/>
      <c r="G15" s="46"/>
      <c r="H15" s="46"/>
      <c r="I15" s="46"/>
      <c r="J15" s="46"/>
      <c r="K15" s="46"/>
      <c r="L15" s="46"/>
      <c r="M15" s="46"/>
    </row>
    <row r="16" spans="1:13" x14ac:dyDescent="0.25">
      <c r="A16" s="40" t="s">
        <v>148</v>
      </c>
      <c r="B16" s="46" t="s">
        <v>420</v>
      </c>
      <c r="C16" s="46"/>
      <c r="D16" s="46"/>
      <c r="E16" s="46"/>
      <c r="F16" s="46"/>
      <c r="G16" s="46"/>
      <c r="H16" s="46"/>
      <c r="I16" s="46"/>
      <c r="J16" s="46"/>
      <c r="K16" s="46"/>
      <c r="L16" s="46"/>
      <c r="M16" s="46"/>
    </row>
    <row r="17" spans="1:21" x14ac:dyDescent="0.25">
      <c r="A17" s="41" t="s">
        <v>540</v>
      </c>
      <c r="B17" s="46"/>
      <c r="C17" s="46"/>
      <c r="D17" s="46"/>
      <c r="E17" s="46"/>
      <c r="F17" s="46"/>
      <c r="G17" s="46"/>
      <c r="H17" s="46"/>
      <c r="I17" s="46"/>
      <c r="J17" s="46"/>
      <c r="K17" s="46"/>
      <c r="L17" s="46"/>
      <c r="M17" s="46"/>
    </row>
    <row r="18" spans="1:21" x14ac:dyDescent="0.25">
      <c r="A18" s="40" t="s">
        <v>150</v>
      </c>
      <c r="B18" s="48">
        <v>45202</v>
      </c>
      <c r="C18" s="48"/>
      <c r="D18" s="48"/>
      <c r="E18" s="48"/>
      <c r="F18" s="48"/>
      <c r="G18" s="48"/>
      <c r="H18" s="48"/>
      <c r="I18" s="48"/>
      <c r="J18" s="48"/>
      <c r="K18" s="48"/>
      <c r="L18" s="48"/>
      <c r="M18" s="48"/>
    </row>
    <row r="19" spans="1:21" x14ac:dyDescent="0.25">
      <c r="A19" s="40" t="s">
        <v>151</v>
      </c>
      <c r="B19" s="48">
        <v>45383</v>
      </c>
      <c r="C19" s="48"/>
      <c r="D19" s="48"/>
      <c r="E19" s="48"/>
      <c r="F19" s="48"/>
      <c r="G19" s="48"/>
      <c r="H19" s="48"/>
      <c r="I19" s="48"/>
      <c r="J19" s="48"/>
      <c r="K19" s="48"/>
      <c r="L19" s="48"/>
      <c r="M19" s="48"/>
    </row>
    <row r="20" spans="1:21" x14ac:dyDescent="0.25">
      <c r="A20" s="40" t="s">
        <v>152</v>
      </c>
      <c r="B20" s="46" t="s">
        <v>160</v>
      </c>
      <c r="C20" s="46"/>
      <c r="D20" s="46"/>
      <c r="E20" s="46"/>
      <c r="F20" s="46"/>
      <c r="G20" s="46"/>
      <c r="H20" s="46"/>
      <c r="I20" s="46"/>
      <c r="J20" s="46"/>
      <c r="K20" s="46"/>
      <c r="L20" s="46"/>
      <c r="M20" s="46"/>
    </row>
    <row r="21" spans="1:21" x14ac:dyDescent="0.25">
      <c r="A21" s="40" t="s">
        <v>541</v>
      </c>
      <c r="B21" s="46" t="s">
        <v>76</v>
      </c>
      <c r="C21" s="46"/>
      <c r="D21" s="46"/>
      <c r="E21" s="46"/>
      <c r="F21" s="46"/>
      <c r="G21" s="46"/>
      <c r="H21" s="46"/>
      <c r="I21" s="46"/>
      <c r="J21" s="46"/>
      <c r="K21" s="46"/>
      <c r="L21" s="46"/>
      <c r="M21" s="46"/>
    </row>
    <row r="23" spans="1:21" x14ac:dyDescent="0.25">
      <c r="A23" s="23" t="str">
        <f>HYPERLINK("#'Factor List'!A1", "Back to Factor List")</f>
        <v>Back to Factor List</v>
      </c>
      <c r="B23" s="23" t="str">
        <f>HYPERLINK("#'Assumptions'!A1", "Assumptions")</f>
        <v>Assumptions</v>
      </c>
    </row>
    <row r="26" spans="1:21" s="55" customFormat="1" ht="13" x14ac:dyDescent="0.25">
      <c r="A26" s="54" t="s">
        <v>263</v>
      </c>
      <c r="B26" s="54" t="s">
        <v>593</v>
      </c>
      <c r="C26" s="54" t="s">
        <v>594</v>
      </c>
      <c r="D26" s="54" t="s">
        <v>595</v>
      </c>
      <c r="E26" s="54" t="s">
        <v>596</v>
      </c>
      <c r="F26" s="54" t="s">
        <v>597</v>
      </c>
      <c r="G26" s="54" t="s">
        <v>598</v>
      </c>
      <c r="H26" s="54" t="s">
        <v>599</v>
      </c>
      <c r="I26" s="54" t="s">
        <v>600</v>
      </c>
      <c r="J26" s="54" t="s">
        <v>601</v>
      </c>
      <c r="K26" s="54" t="s">
        <v>602</v>
      </c>
      <c r="L26" s="54" t="s">
        <v>603</v>
      </c>
      <c r="M26" s="54" t="s">
        <v>604</v>
      </c>
      <c r="N26" s="54" t="s">
        <v>605</v>
      </c>
      <c r="O26" s="54" t="s">
        <v>606</v>
      </c>
      <c r="P26" s="54" t="s">
        <v>607</v>
      </c>
      <c r="Q26" s="54" t="s">
        <v>608</v>
      </c>
      <c r="R26" s="54" t="s">
        <v>609</v>
      </c>
      <c r="S26" s="54" t="s">
        <v>610</v>
      </c>
      <c r="T26" s="54" t="s">
        <v>611</v>
      </c>
      <c r="U26" s="54" t="s">
        <v>612</v>
      </c>
    </row>
    <row r="27" spans="1:21" x14ac:dyDescent="0.25">
      <c r="A27" s="43">
        <v>16</v>
      </c>
      <c r="B27" s="45">
        <v>212.5</v>
      </c>
      <c r="C27" s="45">
        <v>108.2</v>
      </c>
      <c r="D27" s="45">
        <v>73.5</v>
      </c>
      <c r="E27" s="45">
        <v>56.1</v>
      </c>
      <c r="F27" s="45">
        <v>45.7</v>
      </c>
      <c r="G27" s="45">
        <v>38.799999999999997</v>
      </c>
      <c r="H27" s="45">
        <v>33.799999999999997</v>
      </c>
      <c r="I27" s="45">
        <v>30.1</v>
      </c>
      <c r="J27" s="45">
        <v>27.3</v>
      </c>
      <c r="K27" s="45">
        <v>25</v>
      </c>
      <c r="L27" s="45">
        <v>23.1</v>
      </c>
      <c r="M27" s="45">
        <v>21.5</v>
      </c>
      <c r="N27" s="45">
        <v>20.2</v>
      </c>
      <c r="O27" s="45">
        <v>19.100000000000001</v>
      </c>
      <c r="P27" s="45">
        <v>18.100000000000001</v>
      </c>
      <c r="Q27" s="45">
        <v>17.3</v>
      </c>
      <c r="R27" s="45">
        <v>16.5</v>
      </c>
      <c r="S27" s="45">
        <v>15.9</v>
      </c>
      <c r="T27" s="45">
        <v>15.3</v>
      </c>
      <c r="U27" s="45">
        <v>14.8</v>
      </c>
    </row>
    <row r="28" spans="1:21" x14ac:dyDescent="0.25">
      <c r="A28" s="43">
        <v>17</v>
      </c>
      <c r="B28" s="45">
        <v>215.4</v>
      </c>
      <c r="C28" s="45">
        <v>109.7</v>
      </c>
      <c r="D28" s="45">
        <v>74.5</v>
      </c>
      <c r="E28" s="45">
        <v>56.9</v>
      </c>
      <c r="F28" s="45">
        <v>46.3</v>
      </c>
      <c r="G28" s="45">
        <v>39.299999999999997</v>
      </c>
      <c r="H28" s="45">
        <v>34.299999999999997</v>
      </c>
      <c r="I28" s="45">
        <v>30.5</v>
      </c>
      <c r="J28" s="45">
        <v>27.6</v>
      </c>
      <c r="K28" s="45">
        <v>25.3</v>
      </c>
      <c r="L28" s="45">
        <v>23.4</v>
      </c>
      <c r="M28" s="45">
        <v>21.8</v>
      </c>
      <c r="N28" s="45">
        <v>20.5</v>
      </c>
      <c r="O28" s="45">
        <v>19.399999999999999</v>
      </c>
      <c r="P28" s="45">
        <v>18.399999999999999</v>
      </c>
      <c r="Q28" s="45">
        <v>17.5</v>
      </c>
      <c r="R28" s="45">
        <v>16.8</v>
      </c>
      <c r="S28" s="45">
        <v>16.100000000000001</v>
      </c>
      <c r="T28" s="45">
        <v>15.5</v>
      </c>
      <c r="U28" s="45">
        <v>15</v>
      </c>
    </row>
    <row r="29" spans="1:21" x14ac:dyDescent="0.25">
      <c r="A29" s="43">
        <v>18</v>
      </c>
      <c r="B29" s="45">
        <v>218.4</v>
      </c>
      <c r="C29" s="45">
        <v>111.2</v>
      </c>
      <c r="D29" s="45">
        <v>75.5</v>
      </c>
      <c r="E29" s="45">
        <v>57.7</v>
      </c>
      <c r="F29" s="45">
        <v>47</v>
      </c>
      <c r="G29" s="45">
        <v>39.799999999999997</v>
      </c>
      <c r="H29" s="45">
        <v>34.799999999999997</v>
      </c>
      <c r="I29" s="45">
        <v>31</v>
      </c>
      <c r="J29" s="45">
        <v>28</v>
      </c>
      <c r="K29" s="45">
        <v>25.6</v>
      </c>
      <c r="L29" s="45">
        <v>23.7</v>
      </c>
      <c r="M29" s="45">
        <v>22.1</v>
      </c>
      <c r="N29" s="45">
        <v>20.8</v>
      </c>
      <c r="O29" s="45">
        <v>19.600000000000001</v>
      </c>
      <c r="P29" s="45">
        <v>18.600000000000001</v>
      </c>
      <c r="Q29" s="45">
        <v>17.8</v>
      </c>
      <c r="R29" s="45">
        <v>17</v>
      </c>
      <c r="S29" s="45">
        <v>16.3</v>
      </c>
      <c r="T29" s="45">
        <v>15.7</v>
      </c>
      <c r="U29" s="45">
        <v>15.2</v>
      </c>
    </row>
    <row r="30" spans="1:21" x14ac:dyDescent="0.25">
      <c r="A30" s="43">
        <v>19</v>
      </c>
      <c r="B30" s="45">
        <v>221.3</v>
      </c>
      <c r="C30" s="45">
        <v>112.7</v>
      </c>
      <c r="D30" s="45">
        <v>76.5</v>
      </c>
      <c r="E30" s="45">
        <v>58.4</v>
      </c>
      <c r="F30" s="45">
        <v>47.6</v>
      </c>
      <c r="G30" s="45">
        <v>40.4</v>
      </c>
      <c r="H30" s="45">
        <v>35.200000000000003</v>
      </c>
      <c r="I30" s="45">
        <v>31.4</v>
      </c>
      <c r="J30" s="45">
        <v>28.4</v>
      </c>
      <c r="K30" s="45">
        <v>26</v>
      </c>
      <c r="L30" s="45">
        <v>24</v>
      </c>
      <c r="M30" s="45">
        <v>22.4</v>
      </c>
      <c r="N30" s="45">
        <v>21.1</v>
      </c>
      <c r="O30" s="45">
        <v>19.899999999999999</v>
      </c>
      <c r="P30" s="45">
        <v>18.899999999999999</v>
      </c>
      <c r="Q30" s="45">
        <v>18</v>
      </c>
      <c r="R30" s="45">
        <v>17.2</v>
      </c>
      <c r="S30" s="45">
        <v>16.5</v>
      </c>
      <c r="T30" s="45">
        <v>15.9</v>
      </c>
      <c r="U30" s="45">
        <v>15.4</v>
      </c>
    </row>
    <row r="31" spans="1:21" x14ac:dyDescent="0.25">
      <c r="A31" s="43">
        <v>20</v>
      </c>
      <c r="B31" s="45">
        <v>224.3</v>
      </c>
      <c r="C31" s="45">
        <v>114.2</v>
      </c>
      <c r="D31" s="45">
        <v>77.599999999999994</v>
      </c>
      <c r="E31" s="45">
        <v>59.2</v>
      </c>
      <c r="F31" s="45">
        <v>48.2</v>
      </c>
      <c r="G31" s="45">
        <v>40.9</v>
      </c>
      <c r="H31" s="45">
        <v>35.700000000000003</v>
      </c>
      <c r="I31" s="45">
        <v>31.8</v>
      </c>
      <c r="J31" s="45">
        <v>28.8</v>
      </c>
      <c r="K31" s="45">
        <v>26.4</v>
      </c>
      <c r="L31" s="45">
        <v>24.4</v>
      </c>
      <c r="M31" s="45">
        <v>22.7</v>
      </c>
      <c r="N31" s="45">
        <v>21.3</v>
      </c>
      <c r="O31" s="45">
        <v>20.2</v>
      </c>
      <c r="P31" s="45">
        <v>19.100000000000001</v>
      </c>
      <c r="Q31" s="45">
        <v>18.2</v>
      </c>
      <c r="R31" s="45">
        <v>17.5</v>
      </c>
      <c r="S31" s="45">
        <v>16.8</v>
      </c>
      <c r="T31" s="45">
        <v>16.100000000000001</v>
      </c>
      <c r="U31" s="45">
        <v>15.6</v>
      </c>
    </row>
    <row r="32" spans="1:21" x14ac:dyDescent="0.25">
      <c r="A32" s="43">
        <v>21</v>
      </c>
      <c r="B32" s="45">
        <v>227.4</v>
      </c>
      <c r="C32" s="45">
        <v>115.8</v>
      </c>
      <c r="D32" s="45">
        <v>78.599999999999994</v>
      </c>
      <c r="E32" s="45">
        <v>60</v>
      </c>
      <c r="F32" s="45">
        <v>48.9</v>
      </c>
      <c r="G32" s="45">
        <v>41.5</v>
      </c>
      <c r="H32" s="45">
        <v>36.200000000000003</v>
      </c>
      <c r="I32" s="45">
        <v>32.200000000000003</v>
      </c>
      <c r="J32" s="45">
        <v>29.2</v>
      </c>
      <c r="K32" s="45">
        <v>26.7</v>
      </c>
      <c r="L32" s="45">
        <v>24.7</v>
      </c>
      <c r="M32" s="45">
        <v>23</v>
      </c>
      <c r="N32" s="45">
        <v>21.6</v>
      </c>
      <c r="O32" s="45">
        <v>20.399999999999999</v>
      </c>
      <c r="P32" s="45">
        <v>19.399999999999999</v>
      </c>
      <c r="Q32" s="45">
        <v>18.5</v>
      </c>
      <c r="R32" s="45">
        <v>17.7</v>
      </c>
      <c r="S32" s="45">
        <v>17</v>
      </c>
      <c r="T32" s="45">
        <v>16.399999999999999</v>
      </c>
      <c r="U32" s="45">
        <v>15.8</v>
      </c>
    </row>
    <row r="33" spans="1:21" x14ac:dyDescent="0.25">
      <c r="A33" s="43">
        <v>22</v>
      </c>
      <c r="B33" s="45">
        <v>230.4</v>
      </c>
      <c r="C33" s="45">
        <v>117.4</v>
      </c>
      <c r="D33" s="45">
        <v>79.7</v>
      </c>
      <c r="E33" s="45">
        <v>60.8</v>
      </c>
      <c r="F33" s="45">
        <v>49.6</v>
      </c>
      <c r="G33" s="45">
        <v>42</v>
      </c>
      <c r="H33" s="45">
        <v>36.700000000000003</v>
      </c>
      <c r="I33" s="45">
        <v>32.700000000000003</v>
      </c>
      <c r="J33" s="45">
        <v>29.6</v>
      </c>
      <c r="K33" s="45">
        <v>27.1</v>
      </c>
      <c r="L33" s="45">
        <v>25</v>
      </c>
      <c r="M33" s="45">
        <v>23.4</v>
      </c>
      <c r="N33" s="45">
        <v>21.9</v>
      </c>
      <c r="O33" s="45">
        <v>20.7</v>
      </c>
      <c r="P33" s="45">
        <v>19.7</v>
      </c>
      <c r="Q33" s="45">
        <v>18.7</v>
      </c>
      <c r="R33" s="45">
        <v>17.899999999999999</v>
      </c>
      <c r="S33" s="45">
        <v>17.2</v>
      </c>
      <c r="T33" s="45">
        <v>16.600000000000001</v>
      </c>
      <c r="U33" s="45">
        <v>16</v>
      </c>
    </row>
    <row r="34" spans="1:21" x14ac:dyDescent="0.25">
      <c r="A34" s="43">
        <v>23</v>
      </c>
      <c r="B34" s="45">
        <v>233.5</v>
      </c>
      <c r="C34" s="45">
        <v>118.9</v>
      </c>
      <c r="D34" s="45">
        <v>80.7</v>
      </c>
      <c r="E34" s="45">
        <v>61.7</v>
      </c>
      <c r="F34" s="45">
        <v>50.2</v>
      </c>
      <c r="G34" s="45">
        <v>42.6</v>
      </c>
      <c r="H34" s="45">
        <v>37.200000000000003</v>
      </c>
      <c r="I34" s="45">
        <v>33.1</v>
      </c>
      <c r="J34" s="45">
        <v>30</v>
      </c>
      <c r="K34" s="45">
        <v>27.4</v>
      </c>
      <c r="L34" s="45">
        <v>25.4</v>
      </c>
      <c r="M34" s="45">
        <v>23.7</v>
      </c>
      <c r="N34" s="45">
        <v>22.2</v>
      </c>
      <c r="O34" s="45">
        <v>21</v>
      </c>
      <c r="P34" s="45">
        <v>19.899999999999999</v>
      </c>
      <c r="Q34" s="45">
        <v>19</v>
      </c>
      <c r="R34" s="45">
        <v>18.2</v>
      </c>
      <c r="S34" s="45">
        <v>17.5</v>
      </c>
      <c r="T34" s="45">
        <v>16.8</v>
      </c>
      <c r="U34" s="45">
        <v>16.2</v>
      </c>
    </row>
    <row r="35" spans="1:21" x14ac:dyDescent="0.25">
      <c r="A35" s="43">
        <v>24</v>
      </c>
      <c r="B35" s="45">
        <v>236.7</v>
      </c>
      <c r="C35" s="45">
        <v>120.5</v>
      </c>
      <c r="D35" s="45">
        <v>81.8</v>
      </c>
      <c r="E35" s="45">
        <v>62.5</v>
      </c>
      <c r="F35" s="45">
        <v>50.9</v>
      </c>
      <c r="G35" s="45">
        <v>43.2</v>
      </c>
      <c r="H35" s="45">
        <v>37.700000000000003</v>
      </c>
      <c r="I35" s="45">
        <v>33.6</v>
      </c>
      <c r="J35" s="45">
        <v>30.4</v>
      </c>
      <c r="K35" s="45">
        <v>27.8</v>
      </c>
      <c r="L35" s="45">
        <v>25.7</v>
      </c>
      <c r="M35" s="45">
        <v>24</v>
      </c>
      <c r="N35" s="45">
        <v>22.5</v>
      </c>
      <c r="O35" s="45">
        <v>21.3</v>
      </c>
      <c r="P35" s="45">
        <v>20.2</v>
      </c>
      <c r="Q35" s="45">
        <v>19.3</v>
      </c>
      <c r="R35" s="45">
        <v>18.399999999999999</v>
      </c>
      <c r="S35" s="45">
        <v>17.7</v>
      </c>
      <c r="T35" s="45">
        <v>17.100000000000001</v>
      </c>
      <c r="U35" s="45">
        <v>16.5</v>
      </c>
    </row>
    <row r="36" spans="1:21" x14ac:dyDescent="0.25">
      <c r="A36" s="43">
        <v>25</v>
      </c>
      <c r="B36" s="45">
        <v>239.8</v>
      </c>
      <c r="C36" s="45">
        <v>122.1</v>
      </c>
      <c r="D36" s="45">
        <v>82.9</v>
      </c>
      <c r="E36" s="45">
        <v>63.3</v>
      </c>
      <c r="F36" s="45">
        <v>51.6</v>
      </c>
      <c r="G36" s="45">
        <v>43.8</v>
      </c>
      <c r="H36" s="45">
        <v>38.200000000000003</v>
      </c>
      <c r="I36" s="45">
        <v>34</v>
      </c>
      <c r="J36" s="45">
        <v>30.8</v>
      </c>
      <c r="K36" s="45">
        <v>28.2</v>
      </c>
      <c r="L36" s="45">
        <v>26.1</v>
      </c>
      <c r="M36" s="45">
        <v>24.3</v>
      </c>
      <c r="N36" s="45">
        <v>22.8</v>
      </c>
      <c r="O36" s="45">
        <v>21.6</v>
      </c>
      <c r="P36" s="45">
        <v>20.5</v>
      </c>
      <c r="Q36" s="45">
        <v>19.5</v>
      </c>
      <c r="R36" s="45">
        <v>18.7</v>
      </c>
      <c r="S36" s="45">
        <v>17.899999999999999</v>
      </c>
      <c r="T36" s="45">
        <v>17.3</v>
      </c>
      <c r="U36" s="45">
        <v>16.7</v>
      </c>
    </row>
    <row r="37" spans="1:21" x14ac:dyDescent="0.25">
      <c r="A37" s="43">
        <v>26</v>
      </c>
      <c r="B37" s="45">
        <v>243.1</v>
      </c>
      <c r="C37" s="45">
        <v>123.8</v>
      </c>
      <c r="D37" s="45">
        <v>84</v>
      </c>
      <c r="E37" s="45">
        <v>64.2</v>
      </c>
      <c r="F37" s="45">
        <v>52.3</v>
      </c>
      <c r="G37" s="45">
        <v>44.4</v>
      </c>
      <c r="H37" s="45">
        <v>38.700000000000003</v>
      </c>
      <c r="I37" s="45">
        <v>34.5</v>
      </c>
      <c r="J37" s="45">
        <v>31.2</v>
      </c>
      <c r="K37" s="45">
        <v>28.6</v>
      </c>
      <c r="L37" s="45">
        <v>26.4</v>
      </c>
      <c r="M37" s="45">
        <v>24.6</v>
      </c>
      <c r="N37" s="45">
        <v>23.1</v>
      </c>
      <c r="O37" s="45">
        <v>21.9</v>
      </c>
      <c r="P37" s="45">
        <v>20.8</v>
      </c>
      <c r="Q37" s="45">
        <v>19.8</v>
      </c>
      <c r="R37" s="45">
        <v>18.899999999999999</v>
      </c>
      <c r="S37" s="45">
        <v>18.2</v>
      </c>
      <c r="T37" s="45">
        <v>17.5</v>
      </c>
      <c r="U37" s="45">
        <v>16.899999999999999</v>
      </c>
    </row>
    <row r="38" spans="1:21" x14ac:dyDescent="0.25">
      <c r="A38" s="43">
        <v>27</v>
      </c>
      <c r="B38" s="45">
        <v>246.3</v>
      </c>
      <c r="C38" s="45">
        <v>125.4</v>
      </c>
      <c r="D38" s="45">
        <v>85.2</v>
      </c>
      <c r="E38" s="45">
        <v>65</v>
      </c>
      <c r="F38" s="45">
        <v>53</v>
      </c>
      <c r="G38" s="45">
        <v>45</v>
      </c>
      <c r="H38" s="45">
        <v>39.200000000000003</v>
      </c>
      <c r="I38" s="45">
        <v>34.9</v>
      </c>
      <c r="J38" s="45">
        <v>31.6</v>
      </c>
      <c r="K38" s="45">
        <v>28.9</v>
      </c>
      <c r="L38" s="45">
        <v>26.8</v>
      </c>
      <c r="M38" s="45">
        <v>25</v>
      </c>
      <c r="N38" s="45">
        <v>23.5</v>
      </c>
      <c r="O38" s="45">
        <v>22.2</v>
      </c>
      <c r="P38" s="45">
        <v>21</v>
      </c>
      <c r="Q38" s="45">
        <v>20.100000000000001</v>
      </c>
      <c r="R38" s="45">
        <v>19.2</v>
      </c>
      <c r="S38" s="45">
        <v>18.399999999999999</v>
      </c>
      <c r="T38" s="45">
        <v>17.8</v>
      </c>
      <c r="U38" s="45">
        <v>17.2</v>
      </c>
    </row>
    <row r="39" spans="1:21" x14ac:dyDescent="0.25">
      <c r="A39" s="43">
        <v>28</v>
      </c>
      <c r="B39" s="45">
        <v>249.6</v>
      </c>
      <c r="C39" s="45">
        <v>127.1</v>
      </c>
      <c r="D39" s="45">
        <v>86.3</v>
      </c>
      <c r="E39" s="45">
        <v>65.900000000000006</v>
      </c>
      <c r="F39" s="45">
        <v>53.7</v>
      </c>
      <c r="G39" s="45">
        <v>45.6</v>
      </c>
      <c r="H39" s="45">
        <v>39.799999999999997</v>
      </c>
      <c r="I39" s="45">
        <v>35.4</v>
      </c>
      <c r="J39" s="45">
        <v>32</v>
      </c>
      <c r="K39" s="45">
        <v>29.3</v>
      </c>
      <c r="L39" s="45">
        <v>27.1</v>
      </c>
      <c r="M39" s="45">
        <v>25.3</v>
      </c>
      <c r="N39" s="45">
        <v>23.8</v>
      </c>
      <c r="O39" s="45">
        <v>22.5</v>
      </c>
      <c r="P39" s="45">
        <v>21.3</v>
      </c>
      <c r="Q39" s="45">
        <v>20.3</v>
      </c>
      <c r="R39" s="45">
        <v>19.5</v>
      </c>
      <c r="S39" s="45">
        <v>18.7</v>
      </c>
      <c r="T39" s="45">
        <v>18</v>
      </c>
      <c r="U39" s="45">
        <v>17.399999999999999</v>
      </c>
    </row>
    <row r="40" spans="1:21" x14ac:dyDescent="0.25">
      <c r="A40" s="43">
        <v>29</v>
      </c>
      <c r="B40" s="45">
        <v>252.9</v>
      </c>
      <c r="C40" s="45">
        <v>128.80000000000001</v>
      </c>
      <c r="D40" s="45">
        <v>87.5</v>
      </c>
      <c r="E40" s="45">
        <v>66.8</v>
      </c>
      <c r="F40" s="45">
        <v>54.4</v>
      </c>
      <c r="G40" s="45">
        <v>46.2</v>
      </c>
      <c r="H40" s="45">
        <v>40.299999999999997</v>
      </c>
      <c r="I40" s="45">
        <v>35.9</v>
      </c>
      <c r="J40" s="45">
        <v>32.5</v>
      </c>
      <c r="K40" s="45">
        <v>29.7</v>
      </c>
      <c r="L40" s="45">
        <v>27.5</v>
      </c>
      <c r="M40" s="45">
        <v>25.7</v>
      </c>
      <c r="N40" s="45">
        <v>24.1</v>
      </c>
      <c r="O40" s="45">
        <v>22.8</v>
      </c>
      <c r="P40" s="45">
        <v>21.6</v>
      </c>
      <c r="Q40" s="45">
        <v>20.6</v>
      </c>
      <c r="R40" s="45">
        <v>19.7</v>
      </c>
      <c r="S40" s="45">
        <v>19</v>
      </c>
      <c r="T40" s="45">
        <v>18.3</v>
      </c>
      <c r="U40" s="45">
        <v>17.600000000000001</v>
      </c>
    </row>
    <row r="41" spans="1:21" x14ac:dyDescent="0.25">
      <c r="A41" s="43">
        <v>30</v>
      </c>
      <c r="B41" s="45">
        <v>256.3</v>
      </c>
      <c r="C41" s="45">
        <v>130.5</v>
      </c>
      <c r="D41" s="45">
        <v>88.6</v>
      </c>
      <c r="E41" s="45">
        <v>67.7</v>
      </c>
      <c r="F41" s="45">
        <v>55.1</v>
      </c>
      <c r="G41" s="45">
        <v>46.8</v>
      </c>
      <c r="H41" s="45">
        <v>40.799999999999997</v>
      </c>
      <c r="I41" s="45">
        <v>36.4</v>
      </c>
      <c r="J41" s="45">
        <v>32.9</v>
      </c>
      <c r="K41" s="45">
        <v>30.1</v>
      </c>
      <c r="L41" s="45">
        <v>27.9</v>
      </c>
      <c r="M41" s="45">
        <v>26</v>
      </c>
      <c r="N41" s="45">
        <v>24.4</v>
      </c>
      <c r="O41" s="45">
        <v>23.1</v>
      </c>
      <c r="P41" s="45">
        <v>21.9</v>
      </c>
      <c r="Q41" s="45">
        <v>20.9</v>
      </c>
      <c r="R41" s="45">
        <v>20</v>
      </c>
      <c r="S41" s="45">
        <v>19.2</v>
      </c>
      <c r="T41" s="45">
        <v>18.5</v>
      </c>
      <c r="U41" s="45">
        <v>17.899999999999999</v>
      </c>
    </row>
    <row r="42" spans="1:21" x14ac:dyDescent="0.25">
      <c r="A42" s="43">
        <v>31</v>
      </c>
      <c r="B42" s="45">
        <v>259.7</v>
      </c>
      <c r="C42" s="45">
        <v>132.30000000000001</v>
      </c>
      <c r="D42" s="45">
        <v>89.8</v>
      </c>
      <c r="E42" s="45">
        <v>68.599999999999994</v>
      </c>
      <c r="F42" s="45">
        <v>55.9</v>
      </c>
      <c r="G42" s="45">
        <v>47.4</v>
      </c>
      <c r="H42" s="45">
        <v>41.4</v>
      </c>
      <c r="I42" s="45">
        <v>36.9</v>
      </c>
      <c r="J42" s="45">
        <v>33.4</v>
      </c>
      <c r="K42" s="45">
        <v>30.5</v>
      </c>
      <c r="L42" s="45">
        <v>28.3</v>
      </c>
      <c r="M42" s="45">
        <v>26.4</v>
      </c>
      <c r="N42" s="45">
        <v>24.8</v>
      </c>
      <c r="O42" s="45">
        <v>23.4</v>
      </c>
      <c r="P42" s="45">
        <v>22.2</v>
      </c>
      <c r="Q42" s="45">
        <v>21.2</v>
      </c>
      <c r="R42" s="45">
        <v>20.3</v>
      </c>
      <c r="S42" s="45">
        <v>19.5</v>
      </c>
      <c r="T42" s="45">
        <v>18.8</v>
      </c>
      <c r="U42" s="45">
        <v>18.100000000000001</v>
      </c>
    </row>
    <row r="43" spans="1:21" x14ac:dyDescent="0.25">
      <c r="A43" s="43">
        <v>32</v>
      </c>
      <c r="B43" s="45">
        <v>263.2</v>
      </c>
      <c r="C43" s="45">
        <v>134</v>
      </c>
      <c r="D43" s="45">
        <v>91</v>
      </c>
      <c r="E43" s="45">
        <v>69.5</v>
      </c>
      <c r="F43" s="45">
        <v>56.6</v>
      </c>
      <c r="G43" s="45">
        <v>48.1</v>
      </c>
      <c r="H43" s="45">
        <v>41.9</v>
      </c>
      <c r="I43" s="45">
        <v>37.4</v>
      </c>
      <c r="J43" s="45">
        <v>33.799999999999997</v>
      </c>
      <c r="K43" s="45">
        <v>31</v>
      </c>
      <c r="L43" s="45">
        <v>28.6</v>
      </c>
      <c r="M43" s="45">
        <v>26.7</v>
      </c>
      <c r="N43" s="45">
        <v>25.1</v>
      </c>
      <c r="O43" s="45">
        <v>23.7</v>
      </c>
      <c r="P43" s="45">
        <v>22.5</v>
      </c>
      <c r="Q43" s="45">
        <v>21.5</v>
      </c>
      <c r="R43" s="45">
        <v>20.6</v>
      </c>
      <c r="S43" s="45">
        <v>19.7</v>
      </c>
      <c r="T43" s="45">
        <v>19</v>
      </c>
      <c r="U43" s="45">
        <v>18.399999999999999</v>
      </c>
    </row>
    <row r="44" spans="1:21" x14ac:dyDescent="0.25">
      <c r="A44" s="43">
        <v>33</v>
      </c>
      <c r="B44" s="45">
        <v>266.7</v>
      </c>
      <c r="C44" s="45">
        <v>135.80000000000001</v>
      </c>
      <c r="D44" s="45">
        <v>92.2</v>
      </c>
      <c r="E44" s="45">
        <v>70.400000000000006</v>
      </c>
      <c r="F44" s="45">
        <v>57.4</v>
      </c>
      <c r="G44" s="45">
        <v>48.7</v>
      </c>
      <c r="H44" s="45">
        <v>42.5</v>
      </c>
      <c r="I44" s="45">
        <v>37.9</v>
      </c>
      <c r="J44" s="45">
        <v>34.299999999999997</v>
      </c>
      <c r="K44" s="45">
        <v>31.4</v>
      </c>
      <c r="L44" s="45">
        <v>29</v>
      </c>
      <c r="M44" s="45">
        <v>27.1</v>
      </c>
      <c r="N44" s="45">
        <v>25.4</v>
      </c>
      <c r="O44" s="45">
        <v>24</v>
      </c>
      <c r="P44" s="45">
        <v>22.8</v>
      </c>
      <c r="Q44" s="45">
        <v>21.8</v>
      </c>
      <c r="R44" s="45">
        <v>20.8</v>
      </c>
      <c r="S44" s="45">
        <v>20</v>
      </c>
      <c r="T44" s="45">
        <v>19.3</v>
      </c>
      <c r="U44" s="45">
        <v>18.600000000000001</v>
      </c>
    </row>
    <row r="45" spans="1:21" x14ac:dyDescent="0.25">
      <c r="A45" s="43">
        <v>34</v>
      </c>
      <c r="B45" s="45">
        <v>270.2</v>
      </c>
      <c r="C45" s="45">
        <v>137.6</v>
      </c>
      <c r="D45" s="45">
        <v>93.5</v>
      </c>
      <c r="E45" s="45">
        <v>71.400000000000006</v>
      </c>
      <c r="F45" s="45">
        <v>58.2</v>
      </c>
      <c r="G45" s="45">
        <v>49.4</v>
      </c>
      <c r="H45" s="45">
        <v>43.1</v>
      </c>
      <c r="I45" s="45">
        <v>38.4</v>
      </c>
      <c r="J45" s="45">
        <v>34.700000000000003</v>
      </c>
      <c r="K45" s="45">
        <v>31.8</v>
      </c>
      <c r="L45" s="45">
        <v>29.4</v>
      </c>
      <c r="M45" s="45">
        <v>27.5</v>
      </c>
      <c r="N45" s="45">
        <v>25.8</v>
      </c>
      <c r="O45" s="45">
        <v>24.4</v>
      </c>
      <c r="P45" s="45">
        <v>23.1</v>
      </c>
      <c r="Q45" s="45">
        <v>22.1</v>
      </c>
      <c r="R45" s="45">
        <v>21.1</v>
      </c>
      <c r="S45" s="45">
        <v>20.3</v>
      </c>
      <c r="T45" s="45">
        <v>19.600000000000001</v>
      </c>
      <c r="U45" s="45">
        <v>18.899999999999999</v>
      </c>
    </row>
    <row r="46" spans="1:21" x14ac:dyDescent="0.25">
      <c r="A46" s="43">
        <v>35</v>
      </c>
      <c r="B46" s="45">
        <v>273.8</v>
      </c>
      <c r="C46" s="45">
        <v>139.5</v>
      </c>
      <c r="D46" s="45">
        <v>94.7</v>
      </c>
      <c r="E46" s="45">
        <v>72.3</v>
      </c>
      <c r="F46" s="45">
        <v>58.9</v>
      </c>
      <c r="G46" s="45">
        <v>50</v>
      </c>
      <c r="H46" s="45">
        <v>43.7</v>
      </c>
      <c r="I46" s="45">
        <v>38.9</v>
      </c>
      <c r="J46" s="45">
        <v>35.200000000000003</v>
      </c>
      <c r="K46" s="45">
        <v>32.200000000000003</v>
      </c>
      <c r="L46" s="45">
        <v>29.8</v>
      </c>
      <c r="M46" s="45">
        <v>27.8</v>
      </c>
      <c r="N46" s="45">
        <v>26.1</v>
      </c>
      <c r="O46" s="45">
        <v>24.7</v>
      </c>
      <c r="P46" s="45">
        <v>23.5</v>
      </c>
      <c r="Q46" s="45">
        <v>22.4</v>
      </c>
      <c r="R46" s="45">
        <v>21.4</v>
      </c>
      <c r="S46" s="45">
        <v>20.6</v>
      </c>
      <c r="T46" s="45">
        <v>19.8</v>
      </c>
      <c r="U46" s="45">
        <v>19.2</v>
      </c>
    </row>
    <row r="47" spans="1:21" x14ac:dyDescent="0.25">
      <c r="A47" s="43">
        <v>36</v>
      </c>
      <c r="B47" s="45">
        <v>277.39999999999998</v>
      </c>
      <c r="C47" s="45">
        <v>141.30000000000001</v>
      </c>
      <c r="D47" s="45">
        <v>96</v>
      </c>
      <c r="E47" s="45">
        <v>73.3</v>
      </c>
      <c r="F47" s="45">
        <v>59.7</v>
      </c>
      <c r="G47" s="45">
        <v>50.7</v>
      </c>
      <c r="H47" s="45">
        <v>44.2</v>
      </c>
      <c r="I47" s="45">
        <v>39.4</v>
      </c>
      <c r="J47" s="45">
        <v>35.700000000000003</v>
      </c>
      <c r="K47" s="45">
        <v>32.700000000000003</v>
      </c>
      <c r="L47" s="45">
        <v>30.2</v>
      </c>
      <c r="M47" s="45">
        <v>28.2</v>
      </c>
      <c r="N47" s="45">
        <v>26.5</v>
      </c>
      <c r="O47" s="45">
        <v>25</v>
      </c>
      <c r="P47" s="45">
        <v>23.8</v>
      </c>
      <c r="Q47" s="45">
        <v>22.7</v>
      </c>
      <c r="R47" s="45">
        <v>21.7</v>
      </c>
      <c r="S47" s="45">
        <v>20.9</v>
      </c>
      <c r="T47" s="45">
        <v>20.100000000000001</v>
      </c>
      <c r="U47" s="45">
        <v>19.399999999999999</v>
      </c>
    </row>
    <row r="48" spans="1:21" x14ac:dyDescent="0.25">
      <c r="A48" s="43">
        <v>37</v>
      </c>
      <c r="B48" s="45">
        <v>281.10000000000002</v>
      </c>
      <c r="C48" s="45">
        <v>143.19999999999999</v>
      </c>
      <c r="D48" s="45">
        <v>97.2</v>
      </c>
      <c r="E48" s="45">
        <v>74.3</v>
      </c>
      <c r="F48" s="45">
        <v>60.5</v>
      </c>
      <c r="G48" s="45">
        <v>51.4</v>
      </c>
      <c r="H48" s="45">
        <v>44.8</v>
      </c>
      <c r="I48" s="45">
        <v>39.9</v>
      </c>
      <c r="J48" s="45">
        <v>36.1</v>
      </c>
      <c r="K48" s="45">
        <v>33.1</v>
      </c>
      <c r="L48" s="45">
        <v>30.7</v>
      </c>
      <c r="M48" s="45">
        <v>28.6</v>
      </c>
      <c r="N48" s="45">
        <v>26.9</v>
      </c>
      <c r="O48" s="45">
        <v>25.4</v>
      </c>
      <c r="P48" s="45">
        <v>24.1</v>
      </c>
      <c r="Q48" s="45">
        <v>23</v>
      </c>
      <c r="R48" s="45">
        <v>22</v>
      </c>
      <c r="S48" s="45">
        <v>21.2</v>
      </c>
      <c r="T48" s="45">
        <v>20.399999999999999</v>
      </c>
      <c r="U48" s="45">
        <v>19.7</v>
      </c>
    </row>
    <row r="49" spans="1:21" x14ac:dyDescent="0.25">
      <c r="A49" s="43">
        <v>38</v>
      </c>
      <c r="B49" s="45">
        <v>284.8</v>
      </c>
      <c r="C49" s="45">
        <v>145.1</v>
      </c>
      <c r="D49" s="45">
        <v>98.5</v>
      </c>
      <c r="E49" s="45">
        <v>75.3</v>
      </c>
      <c r="F49" s="45">
        <v>61.3</v>
      </c>
      <c r="G49" s="45">
        <v>52.1</v>
      </c>
      <c r="H49" s="45">
        <v>45.4</v>
      </c>
      <c r="I49" s="45">
        <v>40.5</v>
      </c>
      <c r="J49" s="45">
        <v>36.6</v>
      </c>
      <c r="K49" s="45">
        <v>33.6</v>
      </c>
      <c r="L49" s="45">
        <v>31.1</v>
      </c>
      <c r="M49" s="45">
        <v>29</v>
      </c>
      <c r="N49" s="45">
        <v>27.2</v>
      </c>
      <c r="O49" s="45">
        <v>25.7</v>
      </c>
      <c r="P49" s="45">
        <v>24.5</v>
      </c>
      <c r="Q49" s="45">
        <v>23.3</v>
      </c>
      <c r="R49" s="45">
        <v>22.3</v>
      </c>
      <c r="S49" s="45">
        <v>21.5</v>
      </c>
      <c r="T49" s="45">
        <v>20.7</v>
      </c>
      <c r="U49" s="45">
        <v>20</v>
      </c>
    </row>
    <row r="50" spans="1:21" x14ac:dyDescent="0.25">
      <c r="A50" s="43">
        <v>39</v>
      </c>
      <c r="B50" s="45">
        <v>288.60000000000002</v>
      </c>
      <c r="C50" s="45">
        <v>147</v>
      </c>
      <c r="D50" s="45">
        <v>99.8</v>
      </c>
      <c r="E50" s="45">
        <v>76.3</v>
      </c>
      <c r="F50" s="45">
        <v>62.2</v>
      </c>
      <c r="G50" s="45">
        <v>52.8</v>
      </c>
      <c r="H50" s="45">
        <v>46.1</v>
      </c>
      <c r="I50" s="45">
        <v>41</v>
      </c>
      <c r="J50" s="45">
        <v>37.1</v>
      </c>
      <c r="K50" s="45">
        <v>34</v>
      </c>
      <c r="L50" s="45">
        <v>31.5</v>
      </c>
      <c r="M50" s="45">
        <v>29.4</v>
      </c>
      <c r="N50" s="45">
        <v>27.6</v>
      </c>
      <c r="O50" s="45">
        <v>26.1</v>
      </c>
      <c r="P50" s="45">
        <v>24.8</v>
      </c>
      <c r="Q50" s="45">
        <v>23.7</v>
      </c>
      <c r="R50" s="45">
        <v>22.7</v>
      </c>
      <c r="S50" s="45">
        <v>21.8</v>
      </c>
      <c r="T50" s="45">
        <v>21</v>
      </c>
      <c r="U50" s="45">
        <v>20.3</v>
      </c>
    </row>
    <row r="51" spans="1:21" x14ac:dyDescent="0.25">
      <c r="A51" s="43">
        <v>40</v>
      </c>
      <c r="B51" s="45">
        <v>292.39999999999998</v>
      </c>
      <c r="C51" s="45">
        <v>149</v>
      </c>
      <c r="D51" s="45">
        <v>101.2</v>
      </c>
      <c r="E51" s="45">
        <v>77.3</v>
      </c>
      <c r="F51" s="45">
        <v>63</v>
      </c>
      <c r="G51" s="45">
        <v>53.5</v>
      </c>
      <c r="H51" s="45">
        <v>46.7</v>
      </c>
      <c r="I51" s="45">
        <v>41.6</v>
      </c>
      <c r="J51" s="45">
        <v>37.6</v>
      </c>
      <c r="K51" s="45">
        <v>34.5</v>
      </c>
      <c r="L51" s="45">
        <v>31.9</v>
      </c>
      <c r="M51" s="45">
        <v>29.8</v>
      </c>
      <c r="N51" s="45">
        <v>28</v>
      </c>
      <c r="O51" s="45">
        <v>26.5</v>
      </c>
      <c r="P51" s="45">
        <v>25.2</v>
      </c>
      <c r="Q51" s="45">
        <v>24</v>
      </c>
      <c r="R51" s="45">
        <v>23</v>
      </c>
      <c r="S51" s="45">
        <v>22.1</v>
      </c>
      <c r="T51" s="45">
        <v>21.3</v>
      </c>
      <c r="U51" s="45">
        <v>20.6</v>
      </c>
    </row>
    <row r="52" spans="1:21" x14ac:dyDescent="0.25">
      <c r="A52" s="43">
        <v>41</v>
      </c>
      <c r="B52" s="45">
        <v>296.3</v>
      </c>
      <c r="C52" s="45">
        <v>150.9</v>
      </c>
      <c r="D52" s="45">
        <v>102.5</v>
      </c>
      <c r="E52" s="45">
        <v>78.3</v>
      </c>
      <c r="F52" s="45">
        <v>63.8</v>
      </c>
      <c r="G52" s="45">
        <v>54.2</v>
      </c>
      <c r="H52" s="45">
        <v>47.3</v>
      </c>
      <c r="I52" s="45">
        <v>42.2</v>
      </c>
      <c r="J52" s="45">
        <v>38.200000000000003</v>
      </c>
      <c r="K52" s="45">
        <v>35</v>
      </c>
      <c r="L52" s="45">
        <v>32.4</v>
      </c>
      <c r="M52" s="45">
        <v>30.2</v>
      </c>
      <c r="N52" s="45">
        <v>28.4</v>
      </c>
      <c r="O52" s="45">
        <v>26.9</v>
      </c>
      <c r="P52" s="45">
        <v>25.5</v>
      </c>
      <c r="Q52" s="45">
        <v>24.4</v>
      </c>
      <c r="R52" s="45">
        <v>23.3</v>
      </c>
      <c r="S52" s="45">
        <v>22.4</v>
      </c>
      <c r="T52" s="45">
        <v>21.6</v>
      </c>
      <c r="U52" s="45">
        <v>20.9</v>
      </c>
    </row>
    <row r="53" spans="1:21" x14ac:dyDescent="0.25">
      <c r="A53" s="43">
        <v>42</v>
      </c>
      <c r="B53" s="45">
        <v>300.2</v>
      </c>
      <c r="C53" s="45">
        <v>153</v>
      </c>
      <c r="D53" s="45">
        <v>103.9</v>
      </c>
      <c r="E53" s="45">
        <v>79.400000000000006</v>
      </c>
      <c r="F53" s="45">
        <v>64.7</v>
      </c>
      <c r="G53" s="45">
        <v>54.9</v>
      </c>
      <c r="H53" s="45">
        <v>48</v>
      </c>
      <c r="I53" s="45">
        <v>42.7</v>
      </c>
      <c r="J53" s="45">
        <v>38.700000000000003</v>
      </c>
      <c r="K53" s="45">
        <v>35.5</v>
      </c>
      <c r="L53" s="45">
        <v>32.799999999999997</v>
      </c>
      <c r="M53" s="45">
        <v>30.6</v>
      </c>
      <c r="N53" s="45">
        <v>28.8</v>
      </c>
      <c r="O53" s="45">
        <v>27.2</v>
      </c>
      <c r="P53" s="45">
        <v>25.9</v>
      </c>
      <c r="Q53" s="45">
        <v>24.7</v>
      </c>
      <c r="R53" s="45">
        <v>23.7</v>
      </c>
      <c r="S53" s="45">
        <v>22.8</v>
      </c>
      <c r="T53" s="45">
        <v>22</v>
      </c>
      <c r="U53" s="45">
        <v>21.3</v>
      </c>
    </row>
    <row r="54" spans="1:21" x14ac:dyDescent="0.25">
      <c r="A54" s="43">
        <v>43</v>
      </c>
      <c r="B54" s="45">
        <v>304.2</v>
      </c>
      <c r="C54" s="45">
        <v>155</v>
      </c>
      <c r="D54" s="45">
        <v>105.3</v>
      </c>
      <c r="E54" s="45">
        <v>80.5</v>
      </c>
      <c r="F54" s="45">
        <v>65.599999999999994</v>
      </c>
      <c r="G54" s="45">
        <v>55.7</v>
      </c>
      <c r="H54" s="45">
        <v>48.6</v>
      </c>
      <c r="I54" s="45">
        <v>43.3</v>
      </c>
      <c r="J54" s="45">
        <v>39.200000000000003</v>
      </c>
      <c r="K54" s="45">
        <v>36</v>
      </c>
      <c r="L54" s="45">
        <v>33.299999999999997</v>
      </c>
      <c r="M54" s="45">
        <v>31.1</v>
      </c>
      <c r="N54" s="45">
        <v>29.2</v>
      </c>
      <c r="O54" s="45">
        <v>27.6</v>
      </c>
      <c r="P54" s="45">
        <v>26.3</v>
      </c>
      <c r="Q54" s="45">
        <v>25.1</v>
      </c>
      <c r="R54" s="45">
        <v>24</v>
      </c>
      <c r="S54" s="45">
        <v>23.1</v>
      </c>
      <c r="T54" s="45">
        <v>22.3</v>
      </c>
      <c r="U54" s="45">
        <v>21.6</v>
      </c>
    </row>
    <row r="55" spans="1:21" x14ac:dyDescent="0.25">
      <c r="A55" s="43">
        <v>44</v>
      </c>
      <c r="B55" s="45">
        <v>308.2</v>
      </c>
      <c r="C55" s="45">
        <v>157.1</v>
      </c>
      <c r="D55" s="45">
        <v>106.7</v>
      </c>
      <c r="E55" s="45">
        <v>81.5</v>
      </c>
      <c r="F55" s="45">
        <v>66.5</v>
      </c>
      <c r="G55" s="45">
        <v>56.4</v>
      </c>
      <c r="H55" s="45">
        <v>49.3</v>
      </c>
      <c r="I55" s="45">
        <v>43.9</v>
      </c>
      <c r="J55" s="45">
        <v>39.799999999999997</v>
      </c>
      <c r="K55" s="45">
        <v>36.5</v>
      </c>
      <c r="L55" s="45">
        <v>33.799999999999997</v>
      </c>
      <c r="M55" s="45">
        <v>31.5</v>
      </c>
      <c r="N55" s="45">
        <v>29.7</v>
      </c>
      <c r="O55" s="45">
        <v>28</v>
      </c>
      <c r="P55" s="45">
        <v>26.7</v>
      </c>
      <c r="Q55" s="45">
        <v>25.5</v>
      </c>
      <c r="R55" s="45">
        <v>24.4</v>
      </c>
      <c r="S55" s="45">
        <v>23.5</v>
      </c>
      <c r="T55" s="45">
        <v>22.7</v>
      </c>
      <c r="U55" s="45">
        <v>21.9</v>
      </c>
    </row>
    <row r="56" spans="1:21" x14ac:dyDescent="0.25">
      <c r="A56" s="43">
        <v>45</v>
      </c>
      <c r="B56" s="45">
        <v>312.3</v>
      </c>
      <c r="C56" s="45">
        <v>159.19999999999999</v>
      </c>
      <c r="D56" s="45">
        <v>108.1</v>
      </c>
      <c r="E56" s="45">
        <v>82.6</v>
      </c>
      <c r="F56" s="45">
        <v>67.400000000000006</v>
      </c>
      <c r="G56" s="45">
        <v>57.2</v>
      </c>
      <c r="H56" s="45">
        <v>50</v>
      </c>
      <c r="I56" s="45">
        <v>44.5</v>
      </c>
      <c r="J56" s="45">
        <v>40.299999999999997</v>
      </c>
      <c r="K56" s="45">
        <v>37</v>
      </c>
      <c r="L56" s="45">
        <v>34.299999999999997</v>
      </c>
      <c r="M56" s="45">
        <v>32</v>
      </c>
      <c r="N56" s="45">
        <v>30.1</v>
      </c>
      <c r="O56" s="45">
        <v>28.5</v>
      </c>
      <c r="P56" s="45">
        <v>27.1</v>
      </c>
      <c r="Q56" s="45">
        <v>25.9</v>
      </c>
      <c r="R56" s="45">
        <v>24.8</v>
      </c>
      <c r="S56" s="45">
        <v>23.9</v>
      </c>
      <c r="T56" s="45">
        <v>23</v>
      </c>
      <c r="U56" s="45"/>
    </row>
    <row r="57" spans="1:21" x14ac:dyDescent="0.25">
      <c r="A57" s="43">
        <v>46</v>
      </c>
      <c r="B57" s="45">
        <v>316.5</v>
      </c>
      <c r="C57" s="45">
        <v>161.30000000000001</v>
      </c>
      <c r="D57" s="45">
        <v>109.6</v>
      </c>
      <c r="E57" s="45">
        <v>83.8</v>
      </c>
      <c r="F57" s="45">
        <v>68.3</v>
      </c>
      <c r="G57" s="45">
        <v>58</v>
      </c>
      <c r="H57" s="45">
        <v>50.7</v>
      </c>
      <c r="I57" s="45">
        <v>45.2</v>
      </c>
      <c r="J57" s="45">
        <v>40.9</v>
      </c>
      <c r="K57" s="45">
        <v>37.5</v>
      </c>
      <c r="L57" s="45">
        <v>34.799999999999997</v>
      </c>
      <c r="M57" s="45">
        <v>32.5</v>
      </c>
      <c r="N57" s="45">
        <v>30.5</v>
      </c>
      <c r="O57" s="45">
        <v>28.9</v>
      </c>
      <c r="P57" s="45">
        <v>27.5</v>
      </c>
      <c r="Q57" s="45">
        <v>26.3</v>
      </c>
      <c r="R57" s="45">
        <v>25.2</v>
      </c>
      <c r="S57" s="45">
        <v>24.3</v>
      </c>
      <c r="T57" s="45"/>
      <c r="U57" s="45"/>
    </row>
    <row r="58" spans="1:21" x14ac:dyDescent="0.25">
      <c r="A58" s="43">
        <v>47</v>
      </c>
      <c r="B58" s="45">
        <v>320.7</v>
      </c>
      <c r="C58" s="45">
        <v>163.5</v>
      </c>
      <c r="D58" s="45">
        <v>111.1</v>
      </c>
      <c r="E58" s="45">
        <v>84.9</v>
      </c>
      <c r="F58" s="45">
        <v>69.2</v>
      </c>
      <c r="G58" s="45">
        <v>58.8</v>
      </c>
      <c r="H58" s="45">
        <v>51.4</v>
      </c>
      <c r="I58" s="45">
        <v>45.8</v>
      </c>
      <c r="J58" s="45">
        <v>41.5</v>
      </c>
      <c r="K58" s="45">
        <v>38.1</v>
      </c>
      <c r="L58" s="45">
        <v>35.299999999999997</v>
      </c>
      <c r="M58" s="45">
        <v>33</v>
      </c>
      <c r="N58" s="45">
        <v>31</v>
      </c>
      <c r="O58" s="45">
        <v>29.4</v>
      </c>
      <c r="P58" s="45">
        <v>27.9</v>
      </c>
      <c r="Q58" s="45">
        <v>26.7</v>
      </c>
      <c r="R58" s="45">
        <v>25.6</v>
      </c>
      <c r="S58" s="45"/>
      <c r="T58" s="45"/>
      <c r="U58" s="45"/>
    </row>
    <row r="59" spans="1:21" x14ac:dyDescent="0.25">
      <c r="A59" s="43">
        <v>48</v>
      </c>
      <c r="B59" s="45">
        <v>325</v>
      </c>
      <c r="C59" s="45">
        <v>165.7</v>
      </c>
      <c r="D59" s="45">
        <v>112.6</v>
      </c>
      <c r="E59" s="45">
        <v>86.1</v>
      </c>
      <c r="F59" s="45">
        <v>70.2</v>
      </c>
      <c r="G59" s="45">
        <v>59.6</v>
      </c>
      <c r="H59" s="45">
        <v>52.1</v>
      </c>
      <c r="I59" s="45">
        <v>46.5</v>
      </c>
      <c r="J59" s="45">
        <v>42.1</v>
      </c>
      <c r="K59" s="45">
        <v>38.700000000000003</v>
      </c>
      <c r="L59" s="45">
        <v>35.799999999999997</v>
      </c>
      <c r="M59" s="45">
        <v>33.5</v>
      </c>
      <c r="N59" s="45">
        <v>31.5</v>
      </c>
      <c r="O59" s="45">
        <v>29.8</v>
      </c>
      <c r="P59" s="45">
        <v>28.4</v>
      </c>
      <c r="Q59" s="45">
        <v>27.1</v>
      </c>
      <c r="R59" s="45"/>
      <c r="S59" s="45"/>
      <c r="T59" s="45"/>
      <c r="U59" s="45"/>
    </row>
    <row r="60" spans="1:21" x14ac:dyDescent="0.25">
      <c r="A60" s="43">
        <v>49</v>
      </c>
      <c r="B60" s="45">
        <v>329.4</v>
      </c>
      <c r="C60" s="45">
        <v>167.9</v>
      </c>
      <c r="D60" s="45">
        <v>114.2</v>
      </c>
      <c r="E60" s="45">
        <v>87.3</v>
      </c>
      <c r="F60" s="45">
        <v>71.2</v>
      </c>
      <c r="G60" s="45">
        <v>60.5</v>
      </c>
      <c r="H60" s="45">
        <v>52.9</v>
      </c>
      <c r="I60" s="45">
        <v>47.2</v>
      </c>
      <c r="J60" s="45">
        <v>42.8</v>
      </c>
      <c r="K60" s="45">
        <v>39.299999999999997</v>
      </c>
      <c r="L60" s="45">
        <v>36.4</v>
      </c>
      <c r="M60" s="45">
        <v>34</v>
      </c>
      <c r="N60" s="45">
        <v>32</v>
      </c>
      <c r="O60" s="45">
        <v>30.3</v>
      </c>
      <c r="P60" s="45">
        <v>28.9</v>
      </c>
      <c r="Q60" s="45"/>
      <c r="R60" s="45"/>
      <c r="S60" s="45"/>
      <c r="T60" s="45"/>
      <c r="U60" s="45"/>
    </row>
    <row r="61" spans="1:21" x14ac:dyDescent="0.25">
      <c r="A61" s="43">
        <v>50</v>
      </c>
      <c r="B61" s="45">
        <v>334</v>
      </c>
      <c r="C61" s="45">
        <v>170.3</v>
      </c>
      <c r="D61" s="45">
        <v>115.8</v>
      </c>
      <c r="E61" s="45">
        <v>88.6</v>
      </c>
      <c r="F61" s="45">
        <v>72.3</v>
      </c>
      <c r="G61" s="45">
        <v>61.4</v>
      </c>
      <c r="H61" s="45">
        <v>53.7</v>
      </c>
      <c r="I61" s="45">
        <v>47.9</v>
      </c>
      <c r="J61" s="45">
        <v>43.4</v>
      </c>
      <c r="K61" s="45">
        <v>39.9</v>
      </c>
      <c r="L61" s="45">
        <v>37</v>
      </c>
      <c r="M61" s="45">
        <v>34.6</v>
      </c>
      <c r="N61" s="45">
        <v>32.6</v>
      </c>
      <c r="O61" s="45">
        <v>30.9</v>
      </c>
      <c r="P61" s="45"/>
      <c r="Q61" s="45"/>
      <c r="R61" s="45"/>
      <c r="S61" s="45"/>
      <c r="T61" s="45"/>
      <c r="U61" s="45"/>
    </row>
    <row r="62" spans="1:21" x14ac:dyDescent="0.25">
      <c r="A62" s="43">
        <v>51</v>
      </c>
      <c r="B62" s="45">
        <v>338.6</v>
      </c>
      <c r="C62" s="45">
        <v>172.7</v>
      </c>
      <c r="D62" s="45">
        <v>117.4</v>
      </c>
      <c r="E62" s="45">
        <v>89.9</v>
      </c>
      <c r="F62" s="45">
        <v>73.3</v>
      </c>
      <c r="G62" s="45">
        <v>62.3</v>
      </c>
      <c r="H62" s="45">
        <v>54.5</v>
      </c>
      <c r="I62" s="45">
        <v>48.7</v>
      </c>
      <c r="J62" s="45">
        <v>44.1</v>
      </c>
      <c r="K62" s="45">
        <v>40.5</v>
      </c>
      <c r="L62" s="45">
        <v>37.6</v>
      </c>
      <c r="M62" s="45">
        <v>35.200000000000003</v>
      </c>
      <c r="N62" s="45">
        <v>33.1</v>
      </c>
      <c r="O62" s="45"/>
      <c r="P62" s="45"/>
      <c r="Q62" s="45"/>
      <c r="R62" s="45"/>
      <c r="S62" s="45"/>
      <c r="T62" s="45"/>
      <c r="U62" s="45"/>
    </row>
    <row r="63" spans="1:21" x14ac:dyDescent="0.25">
      <c r="A63" s="43">
        <v>52</v>
      </c>
      <c r="B63" s="45">
        <v>343.3</v>
      </c>
      <c r="C63" s="45">
        <v>175.1</v>
      </c>
      <c r="D63" s="45">
        <v>119.1</v>
      </c>
      <c r="E63" s="45">
        <v>91.2</v>
      </c>
      <c r="F63" s="45">
        <v>74.400000000000006</v>
      </c>
      <c r="G63" s="45">
        <v>63.3</v>
      </c>
      <c r="H63" s="45">
        <v>55.4</v>
      </c>
      <c r="I63" s="45">
        <v>49.4</v>
      </c>
      <c r="J63" s="45">
        <v>44.8</v>
      </c>
      <c r="K63" s="45">
        <v>41.2</v>
      </c>
      <c r="L63" s="45">
        <v>38.200000000000003</v>
      </c>
      <c r="M63" s="45">
        <v>35.799999999999997</v>
      </c>
      <c r="N63" s="45"/>
      <c r="O63" s="45"/>
      <c r="P63" s="45"/>
      <c r="Q63" s="45"/>
      <c r="R63" s="45"/>
      <c r="S63" s="45"/>
      <c r="T63" s="45"/>
      <c r="U63" s="45"/>
    </row>
    <row r="64" spans="1:21" x14ac:dyDescent="0.25">
      <c r="A64" s="43">
        <v>53</v>
      </c>
      <c r="B64" s="45">
        <v>348</v>
      </c>
      <c r="C64" s="45">
        <v>177.6</v>
      </c>
      <c r="D64" s="45">
        <v>120.8</v>
      </c>
      <c r="E64" s="45">
        <v>92.5</v>
      </c>
      <c r="F64" s="45">
        <v>75.5</v>
      </c>
      <c r="G64" s="45">
        <v>64.3</v>
      </c>
      <c r="H64" s="45">
        <v>56.2</v>
      </c>
      <c r="I64" s="45">
        <v>50.2</v>
      </c>
      <c r="J64" s="45">
        <v>45.6</v>
      </c>
      <c r="K64" s="45">
        <v>41.9</v>
      </c>
      <c r="L64" s="45">
        <v>38.9</v>
      </c>
      <c r="M64" s="45"/>
      <c r="N64" s="45"/>
      <c r="O64" s="45"/>
      <c r="P64" s="45"/>
      <c r="Q64" s="45"/>
      <c r="R64" s="45"/>
      <c r="S64" s="45"/>
      <c r="T64" s="45"/>
      <c r="U64" s="45"/>
    </row>
    <row r="65" spans="1:21" x14ac:dyDescent="0.25">
      <c r="A65" s="43">
        <v>54</v>
      </c>
      <c r="B65" s="45">
        <v>352.9</v>
      </c>
      <c r="C65" s="45">
        <v>180.1</v>
      </c>
      <c r="D65" s="45">
        <v>122.6</v>
      </c>
      <c r="E65" s="45">
        <v>93.9</v>
      </c>
      <c r="F65" s="45">
        <v>76.7</v>
      </c>
      <c r="G65" s="45">
        <v>65.2</v>
      </c>
      <c r="H65" s="45">
        <v>57.1</v>
      </c>
      <c r="I65" s="45">
        <v>51</v>
      </c>
      <c r="J65" s="45">
        <v>46.3</v>
      </c>
      <c r="K65" s="45">
        <v>42.6</v>
      </c>
      <c r="L65" s="45"/>
      <c r="M65" s="45"/>
      <c r="N65" s="45"/>
      <c r="O65" s="45"/>
      <c r="P65" s="45"/>
      <c r="Q65" s="45"/>
      <c r="R65" s="45"/>
      <c r="S65" s="45"/>
      <c r="T65" s="45"/>
      <c r="U65" s="45"/>
    </row>
    <row r="66" spans="1:21" x14ac:dyDescent="0.25">
      <c r="A66" s="43">
        <v>55</v>
      </c>
      <c r="B66" s="45">
        <v>357.9</v>
      </c>
      <c r="C66" s="45">
        <v>182.7</v>
      </c>
      <c r="D66" s="45">
        <v>124.4</v>
      </c>
      <c r="E66" s="45">
        <v>95.3</v>
      </c>
      <c r="F66" s="45">
        <v>77.900000000000006</v>
      </c>
      <c r="G66" s="45">
        <v>66.3</v>
      </c>
      <c r="H66" s="45">
        <v>58</v>
      </c>
      <c r="I66" s="45">
        <v>51.9</v>
      </c>
      <c r="J66" s="45">
        <v>47.1</v>
      </c>
      <c r="K66" s="45"/>
      <c r="L66" s="45"/>
      <c r="M66" s="45"/>
      <c r="N66" s="45"/>
      <c r="O66" s="45"/>
      <c r="P66" s="45"/>
      <c r="Q66" s="45"/>
      <c r="R66" s="45"/>
      <c r="S66" s="45"/>
      <c r="T66" s="45"/>
      <c r="U66" s="45"/>
    </row>
    <row r="67" spans="1:21" x14ac:dyDescent="0.25">
      <c r="A67" s="43">
        <v>56</v>
      </c>
      <c r="B67" s="45">
        <v>363</v>
      </c>
      <c r="C67" s="45">
        <v>185.4</v>
      </c>
      <c r="D67" s="45">
        <v>126.3</v>
      </c>
      <c r="E67" s="45">
        <v>96.8</v>
      </c>
      <c r="F67" s="45">
        <v>79.099999999999994</v>
      </c>
      <c r="G67" s="45">
        <v>67.3</v>
      </c>
      <c r="H67" s="45">
        <v>59</v>
      </c>
      <c r="I67" s="45">
        <v>52.7</v>
      </c>
      <c r="J67" s="45"/>
      <c r="K67" s="45"/>
      <c r="L67" s="45"/>
      <c r="M67" s="45"/>
      <c r="N67" s="45"/>
      <c r="O67" s="45"/>
      <c r="P67" s="45"/>
      <c r="Q67" s="45"/>
      <c r="R67" s="45"/>
      <c r="S67" s="45"/>
      <c r="T67" s="45"/>
      <c r="U67" s="45"/>
    </row>
    <row r="68" spans="1:21" x14ac:dyDescent="0.25">
      <c r="A68" s="43">
        <v>57</v>
      </c>
      <c r="B68" s="45">
        <v>368.2</v>
      </c>
      <c r="C68" s="45">
        <v>188.1</v>
      </c>
      <c r="D68" s="45">
        <v>128.19999999999999</v>
      </c>
      <c r="E68" s="45">
        <v>98.2</v>
      </c>
      <c r="F68" s="45">
        <v>80.3</v>
      </c>
      <c r="G68" s="45">
        <v>68.400000000000006</v>
      </c>
      <c r="H68" s="45">
        <v>59.9</v>
      </c>
      <c r="I68" s="45"/>
      <c r="J68" s="45"/>
      <c r="K68" s="45"/>
      <c r="L68" s="45"/>
      <c r="M68" s="45"/>
      <c r="N68" s="45"/>
      <c r="O68" s="45"/>
      <c r="P68" s="45"/>
      <c r="Q68" s="45"/>
      <c r="R68" s="45"/>
      <c r="S68" s="45"/>
      <c r="T68" s="45"/>
      <c r="U68" s="45"/>
    </row>
    <row r="69" spans="1:21" x14ac:dyDescent="0.25">
      <c r="A69" s="43">
        <v>58</v>
      </c>
      <c r="B69" s="45">
        <v>373.7</v>
      </c>
      <c r="C69" s="45">
        <v>191</v>
      </c>
      <c r="D69" s="45">
        <v>130.19999999999999</v>
      </c>
      <c r="E69" s="45">
        <v>99.8</v>
      </c>
      <c r="F69" s="45">
        <v>81.599999999999994</v>
      </c>
      <c r="G69" s="45">
        <v>69.5</v>
      </c>
      <c r="H69" s="45"/>
      <c r="I69" s="45"/>
      <c r="J69" s="45"/>
      <c r="K69" s="45"/>
      <c r="L69" s="45"/>
      <c r="M69" s="45"/>
      <c r="N69" s="45"/>
      <c r="O69" s="45"/>
      <c r="P69" s="45"/>
      <c r="Q69" s="45"/>
      <c r="R69" s="45"/>
      <c r="S69" s="45"/>
      <c r="T69" s="45"/>
      <c r="U69" s="45"/>
    </row>
    <row r="70" spans="1:21" x14ac:dyDescent="0.25">
      <c r="A70" s="43">
        <v>59</v>
      </c>
      <c r="B70" s="45">
        <v>377.7</v>
      </c>
      <c r="C70" s="45">
        <v>193.1</v>
      </c>
      <c r="D70" s="45">
        <v>131.6</v>
      </c>
      <c r="E70" s="45">
        <v>101</v>
      </c>
      <c r="F70" s="45">
        <v>82.6</v>
      </c>
      <c r="G70" s="45"/>
      <c r="H70" s="45"/>
      <c r="I70" s="45"/>
      <c r="J70" s="45"/>
      <c r="K70" s="45"/>
      <c r="L70" s="45"/>
      <c r="M70" s="45"/>
      <c r="N70" s="45"/>
      <c r="O70" s="45"/>
      <c r="P70" s="45"/>
      <c r="Q70" s="45"/>
      <c r="R70" s="45"/>
      <c r="S70" s="45"/>
      <c r="T70" s="45"/>
      <c r="U70" s="45"/>
    </row>
    <row r="71" spans="1:21" x14ac:dyDescent="0.25">
      <c r="A71" s="43">
        <v>60</v>
      </c>
      <c r="B71" s="45">
        <v>379.8</v>
      </c>
      <c r="C71" s="45">
        <v>194.2</v>
      </c>
      <c r="D71" s="45">
        <v>132.5</v>
      </c>
      <c r="E71" s="45">
        <v>101.6</v>
      </c>
      <c r="F71" s="45"/>
      <c r="G71" s="45"/>
      <c r="H71" s="45"/>
      <c r="I71" s="45"/>
      <c r="J71" s="45"/>
      <c r="K71" s="45"/>
      <c r="L71" s="45"/>
      <c r="M71" s="45"/>
      <c r="N71" s="45"/>
      <c r="O71" s="45"/>
      <c r="P71" s="45"/>
      <c r="Q71" s="45"/>
      <c r="R71" s="45"/>
      <c r="S71" s="45"/>
      <c r="T71" s="45"/>
      <c r="U71" s="45"/>
    </row>
    <row r="72" spans="1:21" x14ac:dyDescent="0.25">
      <c r="A72" s="43">
        <v>61</v>
      </c>
      <c r="B72" s="45">
        <v>382</v>
      </c>
      <c r="C72" s="45">
        <v>195.4</v>
      </c>
      <c r="D72" s="45">
        <v>133.30000000000001</v>
      </c>
      <c r="E72" s="45"/>
      <c r="F72" s="45"/>
      <c r="G72" s="45"/>
      <c r="H72" s="45"/>
      <c r="I72" s="45"/>
      <c r="J72" s="45"/>
      <c r="K72" s="45"/>
      <c r="L72" s="45"/>
      <c r="M72" s="45"/>
      <c r="N72" s="45"/>
      <c r="O72" s="45"/>
      <c r="P72" s="45"/>
      <c r="Q72" s="45"/>
      <c r="R72" s="45"/>
      <c r="S72" s="45"/>
      <c r="T72" s="45"/>
      <c r="U72" s="45"/>
    </row>
    <row r="73" spans="1:21" x14ac:dyDescent="0.25">
      <c r="A73" s="43">
        <v>62</v>
      </c>
      <c r="B73" s="45">
        <v>384.7</v>
      </c>
      <c r="C73" s="45">
        <v>196.9</v>
      </c>
      <c r="D73" s="45"/>
      <c r="E73" s="45"/>
      <c r="F73" s="45"/>
      <c r="G73" s="45"/>
      <c r="H73" s="45"/>
      <c r="I73" s="45"/>
      <c r="J73" s="45"/>
      <c r="K73" s="45"/>
      <c r="L73" s="45"/>
      <c r="M73" s="45"/>
      <c r="N73" s="45"/>
      <c r="O73" s="45"/>
      <c r="P73" s="45"/>
      <c r="Q73" s="45"/>
      <c r="R73" s="45"/>
      <c r="S73" s="45"/>
      <c r="T73" s="45"/>
      <c r="U73" s="45"/>
    </row>
    <row r="74" spans="1:21" x14ac:dyDescent="0.25">
      <c r="A74" s="43">
        <v>63</v>
      </c>
      <c r="B74" s="45">
        <v>387.2</v>
      </c>
      <c r="C74" s="45"/>
      <c r="D74" s="45"/>
      <c r="E74" s="45"/>
      <c r="F74" s="45"/>
      <c r="G74" s="45"/>
      <c r="H74" s="45"/>
      <c r="I74" s="45"/>
      <c r="J74" s="45"/>
      <c r="K74" s="45"/>
      <c r="L74" s="45"/>
      <c r="M74" s="45"/>
      <c r="N74" s="45"/>
      <c r="O74" s="45"/>
      <c r="P74" s="45"/>
      <c r="Q74" s="45"/>
      <c r="R74" s="45"/>
      <c r="S74" s="45"/>
      <c r="T74" s="45"/>
      <c r="U74" s="45"/>
    </row>
  </sheetData>
  <sheetProtection algorithmName="SHA-512" hashValue="Q4vTdCDp4eBUxiog7RA1LjISfRmDSag24qCa30l56KfpnAxz/Q7J6LPsp0lOg3D6M3kZj9OuCe5hw+Co3Kanww==" saltValue="lrs89pGyKzfEizsTfgLhgA==" spinCount="100000" sheet="1" objects="1" scenarios="1"/>
  <conditionalFormatting sqref="A6:A21">
    <cfRule type="expression" dxfId="399" priority="3" stopIfTrue="1">
      <formula>MOD(ROW(),2)=0</formula>
    </cfRule>
    <cfRule type="expression" dxfId="398" priority="4" stopIfTrue="1">
      <formula>MOD(ROW(),2)&lt;&gt;0</formula>
    </cfRule>
  </conditionalFormatting>
  <conditionalFormatting sqref="B6:M7 B9:M21 C8:M8">
    <cfRule type="expression" dxfId="397" priority="5" stopIfTrue="1">
      <formula>MOD(ROW(),2)=0</formula>
    </cfRule>
    <cfRule type="expression" dxfId="396" priority="6" stopIfTrue="1">
      <formula>MOD(ROW(),2)&lt;&gt;0</formula>
    </cfRule>
  </conditionalFormatting>
  <conditionalFormatting sqref="A26:A74">
    <cfRule type="expression" dxfId="395" priority="7" stopIfTrue="1">
      <formula>MOD(ROW(),2)=0</formula>
    </cfRule>
    <cfRule type="expression" dxfId="394" priority="8" stopIfTrue="1">
      <formula>MOD(ROW(),2)&lt;&gt;0</formula>
    </cfRule>
  </conditionalFormatting>
  <conditionalFormatting sqref="B26:U74">
    <cfRule type="expression" dxfId="393" priority="9" stopIfTrue="1">
      <formula>MOD(ROW(),2)=0</formula>
    </cfRule>
    <cfRule type="expression" dxfId="392" priority="10" stopIfTrue="1">
      <formula>MOD(ROW(),2)&lt;&gt;0</formula>
    </cfRule>
  </conditionalFormatting>
  <conditionalFormatting sqref="B8">
    <cfRule type="expression" dxfId="391" priority="1" stopIfTrue="1">
      <formula>MOD(ROW(),2)=0</formula>
    </cfRule>
    <cfRule type="expression" dxfId="390" priority="2" stopIfTrue="1">
      <formula>MOD(ROW(),2)&lt;&gt;0</formula>
    </cfRule>
  </conditionalFormatting>
  <pageMargins left="0.7" right="0.7" top="0.75" bottom="0.75" header="0.3" footer="0.3"/>
  <tableParts count="1">
    <tablePart r:id="rId1"/>
  </tablePart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8F20D-FCB3-482D-9D27-91C46C4F1D27}">
  <sheetPr codeName="Sheet83"/>
  <dimension ref="A1:U74"/>
  <sheetViews>
    <sheetView showGridLines="0" workbookViewId="0">
      <selection activeCell="A6" sqref="A6"/>
    </sheetView>
  </sheetViews>
  <sheetFormatPr defaultRowHeight="12.5" x14ac:dyDescent="0.25"/>
  <cols>
    <col min="1" max="1" width="31.54296875" customWidth="1"/>
    <col min="2" max="21"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Added pension - x-711</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t="s">
        <v>227</v>
      </c>
      <c r="C8" s="46"/>
      <c r="D8" s="46"/>
      <c r="E8" s="46"/>
      <c r="F8" s="46"/>
      <c r="G8" s="46"/>
      <c r="H8" s="46"/>
      <c r="I8" s="46"/>
      <c r="J8" s="46"/>
      <c r="K8" s="46"/>
      <c r="L8" s="46"/>
      <c r="M8" s="46"/>
    </row>
    <row r="9" spans="1:13" x14ac:dyDescent="0.25">
      <c r="A9" s="40" t="s">
        <v>142</v>
      </c>
      <c r="B9" s="46" t="s">
        <v>394</v>
      </c>
      <c r="C9" s="46"/>
      <c r="D9" s="46"/>
      <c r="E9" s="46"/>
      <c r="F9" s="46"/>
      <c r="G9" s="46"/>
      <c r="H9" s="46"/>
      <c r="I9" s="46"/>
      <c r="J9" s="46"/>
      <c r="K9" s="46"/>
      <c r="L9" s="46"/>
      <c r="M9" s="46"/>
    </row>
    <row r="10" spans="1:13" x14ac:dyDescent="0.25">
      <c r="A10" s="40" t="s">
        <v>6</v>
      </c>
      <c r="B10" s="46" t="s">
        <v>421</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400</v>
      </c>
      <c r="C12" s="46"/>
      <c r="D12" s="46"/>
      <c r="E12" s="46"/>
      <c r="F12" s="46"/>
      <c r="G12" s="46"/>
      <c r="H12" s="46"/>
      <c r="I12" s="46"/>
      <c r="J12" s="46"/>
      <c r="K12" s="46"/>
      <c r="L12" s="46"/>
      <c r="M12" s="46"/>
    </row>
    <row r="13" spans="1:13" x14ac:dyDescent="0.25">
      <c r="A13" s="40" t="s">
        <v>538</v>
      </c>
      <c r="B13" s="46">
        <v>2</v>
      </c>
      <c r="C13" s="46"/>
      <c r="D13" s="46"/>
      <c r="E13" s="46"/>
      <c r="F13" s="46"/>
      <c r="G13" s="46"/>
      <c r="H13" s="46"/>
      <c r="I13" s="46"/>
      <c r="J13" s="46"/>
      <c r="K13" s="46"/>
      <c r="L13" s="46"/>
      <c r="M13" s="46"/>
    </row>
    <row r="14" spans="1:13" x14ac:dyDescent="0.25">
      <c r="A14" s="40" t="s">
        <v>146</v>
      </c>
      <c r="B14" s="46">
        <v>711</v>
      </c>
      <c r="C14" s="46"/>
      <c r="D14" s="46"/>
      <c r="E14" s="46"/>
      <c r="F14" s="46"/>
      <c r="G14" s="46"/>
      <c r="H14" s="46"/>
      <c r="I14" s="46"/>
      <c r="J14" s="46"/>
      <c r="K14" s="46"/>
      <c r="L14" s="46"/>
      <c r="M14" s="46"/>
    </row>
    <row r="15" spans="1:13" x14ac:dyDescent="0.25">
      <c r="A15" s="40" t="s">
        <v>539</v>
      </c>
      <c r="B15" s="46" t="s">
        <v>422</v>
      </c>
      <c r="C15" s="46"/>
      <c r="D15" s="46"/>
      <c r="E15" s="46"/>
      <c r="F15" s="46"/>
      <c r="G15" s="46"/>
      <c r="H15" s="46"/>
      <c r="I15" s="46"/>
      <c r="J15" s="46"/>
      <c r="K15" s="46"/>
      <c r="L15" s="46"/>
      <c r="M15" s="46"/>
    </row>
    <row r="16" spans="1:13" x14ac:dyDescent="0.25">
      <c r="A16" s="40" t="s">
        <v>148</v>
      </c>
      <c r="B16" s="46" t="s">
        <v>423</v>
      </c>
      <c r="C16" s="46"/>
      <c r="D16" s="46"/>
      <c r="E16" s="46"/>
      <c r="F16" s="46"/>
      <c r="G16" s="46"/>
      <c r="H16" s="46"/>
      <c r="I16" s="46"/>
      <c r="J16" s="46"/>
      <c r="K16" s="46"/>
      <c r="L16" s="46"/>
      <c r="M16" s="46"/>
    </row>
    <row r="17" spans="1:21" x14ac:dyDescent="0.25">
      <c r="A17" s="41" t="s">
        <v>540</v>
      </c>
      <c r="B17" s="46"/>
      <c r="C17" s="46"/>
      <c r="D17" s="46"/>
      <c r="E17" s="46"/>
      <c r="F17" s="46"/>
      <c r="G17" s="46"/>
      <c r="H17" s="46"/>
      <c r="I17" s="46"/>
      <c r="J17" s="46"/>
      <c r="K17" s="46"/>
      <c r="L17" s="46"/>
      <c r="M17" s="46"/>
    </row>
    <row r="18" spans="1:21" x14ac:dyDescent="0.25">
      <c r="A18" s="40" t="s">
        <v>150</v>
      </c>
      <c r="B18" s="48">
        <v>45202</v>
      </c>
      <c r="C18" s="48"/>
      <c r="D18" s="48"/>
      <c r="E18" s="48"/>
      <c r="F18" s="48"/>
      <c r="G18" s="48"/>
      <c r="H18" s="48"/>
      <c r="I18" s="48"/>
      <c r="J18" s="48"/>
      <c r="K18" s="48"/>
      <c r="L18" s="48"/>
      <c r="M18" s="48"/>
    </row>
    <row r="19" spans="1:21" x14ac:dyDescent="0.25">
      <c r="A19" s="40" t="s">
        <v>151</v>
      </c>
      <c r="B19" s="48">
        <v>45383</v>
      </c>
      <c r="C19" s="48"/>
      <c r="D19" s="48"/>
      <c r="E19" s="48"/>
      <c r="F19" s="48"/>
      <c r="G19" s="48"/>
      <c r="H19" s="48"/>
      <c r="I19" s="48"/>
      <c r="J19" s="48"/>
      <c r="K19" s="48"/>
      <c r="L19" s="48"/>
      <c r="M19" s="48"/>
    </row>
    <row r="20" spans="1:21" x14ac:dyDescent="0.25">
      <c r="A20" s="40" t="s">
        <v>152</v>
      </c>
      <c r="B20" s="46" t="s">
        <v>160</v>
      </c>
      <c r="C20" s="46"/>
      <c r="D20" s="46"/>
      <c r="E20" s="46"/>
      <c r="F20" s="46"/>
      <c r="G20" s="46"/>
      <c r="H20" s="46"/>
      <c r="I20" s="46"/>
      <c r="J20" s="46"/>
      <c r="K20" s="46"/>
      <c r="L20" s="46"/>
      <c r="M20" s="46"/>
    </row>
    <row r="21" spans="1:21" x14ac:dyDescent="0.25">
      <c r="A21" s="40" t="s">
        <v>541</v>
      </c>
      <c r="B21" s="46" t="s">
        <v>76</v>
      </c>
      <c r="C21" s="46"/>
      <c r="D21" s="46"/>
      <c r="E21" s="46"/>
      <c r="F21" s="46"/>
      <c r="G21" s="46"/>
      <c r="H21" s="46"/>
      <c r="I21" s="46"/>
      <c r="J21" s="46"/>
      <c r="K21" s="46"/>
      <c r="L21" s="46"/>
      <c r="M21" s="46"/>
    </row>
    <row r="23" spans="1:21" x14ac:dyDescent="0.25">
      <c r="A23" s="23" t="str">
        <f>HYPERLINK("#'Factor List'!A1", "Back to Factor List")</f>
        <v>Back to Factor List</v>
      </c>
      <c r="B23" s="23" t="str">
        <f>HYPERLINK("#'Assumptions'!A1", "Assumptions")</f>
        <v>Assumptions</v>
      </c>
    </row>
    <row r="26" spans="1:21" s="55" customFormat="1" ht="13" x14ac:dyDescent="0.25">
      <c r="A26" s="54" t="s">
        <v>263</v>
      </c>
      <c r="B26" s="54" t="s">
        <v>593</v>
      </c>
      <c r="C26" s="54" t="s">
        <v>594</v>
      </c>
      <c r="D26" s="54" t="s">
        <v>595</v>
      </c>
      <c r="E26" s="54" t="s">
        <v>596</v>
      </c>
      <c r="F26" s="54" t="s">
        <v>597</v>
      </c>
      <c r="G26" s="54" t="s">
        <v>598</v>
      </c>
      <c r="H26" s="54" t="s">
        <v>599</v>
      </c>
      <c r="I26" s="54" t="s">
        <v>600</v>
      </c>
      <c r="J26" s="54" t="s">
        <v>601</v>
      </c>
      <c r="K26" s="54" t="s">
        <v>602</v>
      </c>
      <c r="L26" s="54" t="s">
        <v>603</v>
      </c>
      <c r="M26" s="54" t="s">
        <v>604</v>
      </c>
      <c r="N26" s="54" t="s">
        <v>605</v>
      </c>
      <c r="O26" s="54" t="s">
        <v>606</v>
      </c>
      <c r="P26" s="54" t="s">
        <v>607</v>
      </c>
      <c r="Q26" s="54" t="s">
        <v>608</v>
      </c>
      <c r="R26" s="54" t="s">
        <v>609</v>
      </c>
      <c r="S26" s="54" t="s">
        <v>610</v>
      </c>
      <c r="T26" s="54" t="s">
        <v>611</v>
      </c>
      <c r="U26" s="54" t="s">
        <v>612</v>
      </c>
    </row>
    <row r="27" spans="1:21" x14ac:dyDescent="0.25">
      <c r="A27" s="43">
        <v>16</v>
      </c>
      <c r="B27" s="45">
        <v>227.4</v>
      </c>
      <c r="C27" s="45">
        <v>115.8</v>
      </c>
      <c r="D27" s="45">
        <v>78.599999999999994</v>
      </c>
      <c r="E27" s="45">
        <v>60</v>
      </c>
      <c r="F27" s="45">
        <v>48.9</v>
      </c>
      <c r="G27" s="45">
        <v>41.5</v>
      </c>
      <c r="H27" s="45">
        <v>36.200000000000003</v>
      </c>
      <c r="I27" s="45">
        <v>32.200000000000003</v>
      </c>
      <c r="J27" s="45">
        <v>29.2</v>
      </c>
      <c r="K27" s="45">
        <v>26.7</v>
      </c>
      <c r="L27" s="45">
        <v>24.7</v>
      </c>
      <c r="M27" s="45">
        <v>23</v>
      </c>
      <c r="N27" s="45">
        <v>21.6</v>
      </c>
      <c r="O27" s="45">
        <v>20.399999999999999</v>
      </c>
      <c r="P27" s="45">
        <v>19.399999999999999</v>
      </c>
      <c r="Q27" s="45">
        <v>18.5</v>
      </c>
      <c r="R27" s="45">
        <v>17.7</v>
      </c>
      <c r="S27" s="45">
        <v>17</v>
      </c>
      <c r="T27" s="45">
        <v>16.399999999999999</v>
      </c>
      <c r="U27" s="45">
        <v>15.8</v>
      </c>
    </row>
    <row r="28" spans="1:21" x14ac:dyDescent="0.25">
      <c r="A28" s="43">
        <v>17</v>
      </c>
      <c r="B28" s="45">
        <v>230.9</v>
      </c>
      <c r="C28" s="45">
        <v>117.6</v>
      </c>
      <c r="D28" s="45">
        <v>79.8</v>
      </c>
      <c r="E28" s="45">
        <v>61</v>
      </c>
      <c r="F28" s="45">
        <v>49.6</v>
      </c>
      <c r="G28" s="45">
        <v>42.1</v>
      </c>
      <c r="H28" s="45">
        <v>36.700000000000003</v>
      </c>
      <c r="I28" s="45">
        <v>32.700000000000003</v>
      </c>
      <c r="J28" s="45">
        <v>29.6</v>
      </c>
      <c r="K28" s="45">
        <v>27.1</v>
      </c>
      <c r="L28" s="45">
        <v>25.1</v>
      </c>
      <c r="M28" s="45">
        <v>23.4</v>
      </c>
      <c r="N28" s="45">
        <v>22</v>
      </c>
      <c r="O28" s="45">
        <v>20.7</v>
      </c>
      <c r="P28" s="45">
        <v>19.7</v>
      </c>
      <c r="Q28" s="45">
        <v>18.8</v>
      </c>
      <c r="R28" s="45">
        <v>18</v>
      </c>
      <c r="S28" s="45">
        <v>17.2</v>
      </c>
      <c r="T28" s="45">
        <v>16.600000000000001</v>
      </c>
      <c r="U28" s="45">
        <v>16</v>
      </c>
    </row>
    <row r="29" spans="1:21" x14ac:dyDescent="0.25">
      <c r="A29" s="43">
        <v>18</v>
      </c>
      <c r="B29" s="45">
        <v>234.5</v>
      </c>
      <c r="C29" s="45">
        <v>119.4</v>
      </c>
      <c r="D29" s="45">
        <v>81.099999999999994</v>
      </c>
      <c r="E29" s="45">
        <v>61.9</v>
      </c>
      <c r="F29" s="45">
        <v>50.4</v>
      </c>
      <c r="G29" s="45">
        <v>42.8</v>
      </c>
      <c r="H29" s="45">
        <v>37.299999999999997</v>
      </c>
      <c r="I29" s="45">
        <v>33.200000000000003</v>
      </c>
      <c r="J29" s="45">
        <v>30.1</v>
      </c>
      <c r="K29" s="45">
        <v>27.5</v>
      </c>
      <c r="L29" s="45">
        <v>25.5</v>
      </c>
      <c r="M29" s="45">
        <v>23.8</v>
      </c>
      <c r="N29" s="45">
        <v>22.3</v>
      </c>
      <c r="O29" s="45">
        <v>21.1</v>
      </c>
      <c r="P29" s="45">
        <v>20</v>
      </c>
      <c r="Q29" s="45">
        <v>19.100000000000001</v>
      </c>
      <c r="R29" s="45">
        <v>18.2</v>
      </c>
      <c r="S29" s="45">
        <v>17.5</v>
      </c>
      <c r="T29" s="45">
        <v>16.899999999999999</v>
      </c>
      <c r="U29" s="45">
        <v>16.3</v>
      </c>
    </row>
    <row r="30" spans="1:21" x14ac:dyDescent="0.25">
      <c r="A30" s="43">
        <v>19</v>
      </c>
      <c r="B30" s="45">
        <v>238</v>
      </c>
      <c r="C30" s="45">
        <v>121.2</v>
      </c>
      <c r="D30" s="45">
        <v>82.3</v>
      </c>
      <c r="E30" s="45">
        <v>62.8</v>
      </c>
      <c r="F30" s="45">
        <v>51.2</v>
      </c>
      <c r="G30" s="45">
        <v>43.4</v>
      </c>
      <c r="H30" s="45">
        <v>37.9</v>
      </c>
      <c r="I30" s="45">
        <v>33.700000000000003</v>
      </c>
      <c r="J30" s="45">
        <v>30.5</v>
      </c>
      <c r="K30" s="45">
        <v>28</v>
      </c>
      <c r="L30" s="45">
        <v>25.9</v>
      </c>
      <c r="M30" s="45">
        <v>24.1</v>
      </c>
      <c r="N30" s="45">
        <v>22.6</v>
      </c>
      <c r="O30" s="45">
        <v>21.4</v>
      </c>
      <c r="P30" s="45">
        <v>20.3</v>
      </c>
      <c r="Q30" s="45">
        <v>19.399999999999999</v>
      </c>
      <c r="R30" s="45">
        <v>18.5</v>
      </c>
      <c r="S30" s="45">
        <v>17.8</v>
      </c>
      <c r="T30" s="45">
        <v>17.100000000000001</v>
      </c>
      <c r="U30" s="45">
        <v>16.5</v>
      </c>
    </row>
    <row r="31" spans="1:21" x14ac:dyDescent="0.25">
      <c r="A31" s="43">
        <v>20</v>
      </c>
      <c r="B31" s="45">
        <v>241.2</v>
      </c>
      <c r="C31" s="45">
        <v>122.8</v>
      </c>
      <c r="D31" s="45">
        <v>83.4</v>
      </c>
      <c r="E31" s="45">
        <v>63.7</v>
      </c>
      <c r="F31" s="45">
        <v>51.9</v>
      </c>
      <c r="G31" s="45">
        <v>44</v>
      </c>
      <c r="H31" s="45">
        <v>38.4</v>
      </c>
      <c r="I31" s="45">
        <v>34.200000000000003</v>
      </c>
      <c r="J31" s="45">
        <v>30.9</v>
      </c>
      <c r="K31" s="45">
        <v>28.3</v>
      </c>
      <c r="L31" s="45">
        <v>26.2</v>
      </c>
      <c r="M31" s="45">
        <v>24.4</v>
      </c>
      <c r="N31" s="45">
        <v>22.9</v>
      </c>
      <c r="O31" s="45">
        <v>21.7</v>
      </c>
      <c r="P31" s="45">
        <v>20.6</v>
      </c>
      <c r="Q31" s="45">
        <v>19.600000000000001</v>
      </c>
      <c r="R31" s="45">
        <v>18.8</v>
      </c>
      <c r="S31" s="45">
        <v>18</v>
      </c>
      <c r="T31" s="45">
        <v>17.399999999999999</v>
      </c>
      <c r="U31" s="45">
        <v>16.8</v>
      </c>
    </row>
    <row r="32" spans="1:21" x14ac:dyDescent="0.25">
      <c r="A32" s="43">
        <v>21</v>
      </c>
      <c r="B32" s="45">
        <v>244.4</v>
      </c>
      <c r="C32" s="45">
        <v>124.5</v>
      </c>
      <c r="D32" s="45">
        <v>84.5</v>
      </c>
      <c r="E32" s="45">
        <v>64.5</v>
      </c>
      <c r="F32" s="45">
        <v>52.6</v>
      </c>
      <c r="G32" s="45">
        <v>44.6</v>
      </c>
      <c r="H32" s="45">
        <v>38.9</v>
      </c>
      <c r="I32" s="45">
        <v>34.700000000000003</v>
      </c>
      <c r="J32" s="45">
        <v>31.3</v>
      </c>
      <c r="K32" s="45">
        <v>28.7</v>
      </c>
      <c r="L32" s="45">
        <v>26.6</v>
      </c>
      <c r="M32" s="45">
        <v>24.8</v>
      </c>
      <c r="N32" s="45">
        <v>23.3</v>
      </c>
      <c r="O32" s="45">
        <v>22</v>
      </c>
      <c r="P32" s="45">
        <v>20.8</v>
      </c>
      <c r="Q32" s="45">
        <v>19.899999999999999</v>
      </c>
      <c r="R32" s="45">
        <v>19</v>
      </c>
      <c r="S32" s="45">
        <v>18.3</v>
      </c>
      <c r="T32" s="45">
        <v>17.600000000000001</v>
      </c>
      <c r="U32" s="45">
        <v>17</v>
      </c>
    </row>
    <row r="33" spans="1:21" x14ac:dyDescent="0.25">
      <c r="A33" s="43">
        <v>22</v>
      </c>
      <c r="B33" s="45">
        <v>247.7</v>
      </c>
      <c r="C33" s="45">
        <v>126.1</v>
      </c>
      <c r="D33" s="45">
        <v>85.6</v>
      </c>
      <c r="E33" s="45">
        <v>65.400000000000006</v>
      </c>
      <c r="F33" s="45">
        <v>53.3</v>
      </c>
      <c r="G33" s="45">
        <v>45.2</v>
      </c>
      <c r="H33" s="45">
        <v>39.4</v>
      </c>
      <c r="I33" s="45">
        <v>35.1</v>
      </c>
      <c r="J33" s="45">
        <v>31.8</v>
      </c>
      <c r="K33" s="45">
        <v>29.1</v>
      </c>
      <c r="L33" s="45">
        <v>26.9</v>
      </c>
      <c r="M33" s="45">
        <v>25.1</v>
      </c>
      <c r="N33" s="45">
        <v>23.6</v>
      </c>
      <c r="O33" s="45">
        <v>22.3</v>
      </c>
      <c r="P33" s="45">
        <v>21.1</v>
      </c>
      <c r="Q33" s="45">
        <v>20.100000000000001</v>
      </c>
      <c r="R33" s="45">
        <v>19.3</v>
      </c>
      <c r="S33" s="45">
        <v>18.5</v>
      </c>
      <c r="T33" s="45">
        <v>17.8</v>
      </c>
      <c r="U33" s="45">
        <v>17.2</v>
      </c>
    </row>
    <row r="34" spans="1:21" x14ac:dyDescent="0.25">
      <c r="A34" s="43">
        <v>23</v>
      </c>
      <c r="B34" s="45">
        <v>251</v>
      </c>
      <c r="C34" s="45">
        <v>127.8</v>
      </c>
      <c r="D34" s="45">
        <v>86.8</v>
      </c>
      <c r="E34" s="45">
        <v>66.3</v>
      </c>
      <c r="F34" s="45">
        <v>54</v>
      </c>
      <c r="G34" s="45">
        <v>45.8</v>
      </c>
      <c r="H34" s="45">
        <v>40</v>
      </c>
      <c r="I34" s="45">
        <v>35.6</v>
      </c>
      <c r="J34" s="45">
        <v>32.200000000000003</v>
      </c>
      <c r="K34" s="45">
        <v>29.5</v>
      </c>
      <c r="L34" s="45">
        <v>27.3</v>
      </c>
      <c r="M34" s="45">
        <v>25.4</v>
      </c>
      <c r="N34" s="45">
        <v>23.9</v>
      </c>
      <c r="O34" s="45">
        <v>22.6</v>
      </c>
      <c r="P34" s="45">
        <v>21.4</v>
      </c>
      <c r="Q34" s="45">
        <v>20.399999999999999</v>
      </c>
      <c r="R34" s="45">
        <v>19.5</v>
      </c>
      <c r="S34" s="45">
        <v>18.8</v>
      </c>
      <c r="T34" s="45">
        <v>18.100000000000001</v>
      </c>
      <c r="U34" s="45">
        <v>17.5</v>
      </c>
    </row>
    <row r="35" spans="1:21" x14ac:dyDescent="0.25">
      <c r="A35" s="43">
        <v>24</v>
      </c>
      <c r="B35" s="45">
        <v>254.3</v>
      </c>
      <c r="C35" s="45">
        <v>129.5</v>
      </c>
      <c r="D35" s="45">
        <v>87.9</v>
      </c>
      <c r="E35" s="45">
        <v>67.099999999999994</v>
      </c>
      <c r="F35" s="45">
        <v>54.7</v>
      </c>
      <c r="G35" s="45">
        <v>46.4</v>
      </c>
      <c r="H35" s="45">
        <v>40.5</v>
      </c>
      <c r="I35" s="45">
        <v>36.1</v>
      </c>
      <c r="J35" s="45">
        <v>32.6</v>
      </c>
      <c r="K35" s="45">
        <v>29.9</v>
      </c>
      <c r="L35" s="45">
        <v>27.6</v>
      </c>
      <c r="M35" s="45">
        <v>25.8</v>
      </c>
      <c r="N35" s="45">
        <v>24.2</v>
      </c>
      <c r="O35" s="45">
        <v>22.9</v>
      </c>
      <c r="P35" s="45">
        <v>21.7</v>
      </c>
      <c r="Q35" s="45">
        <v>20.7</v>
      </c>
      <c r="R35" s="45">
        <v>19.8</v>
      </c>
      <c r="S35" s="45">
        <v>19</v>
      </c>
      <c r="T35" s="45">
        <v>18.3</v>
      </c>
      <c r="U35" s="45">
        <v>17.7</v>
      </c>
    </row>
    <row r="36" spans="1:21" x14ac:dyDescent="0.25">
      <c r="A36" s="43">
        <v>25</v>
      </c>
      <c r="B36" s="45">
        <v>257.7</v>
      </c>
      <c r="C36" s="45">
        <v>131.19999999999999</v>
      </c>
      <c r="D36" s="45">
        <v>89.1</v>
      </c>
      <c r="E36" s="45">
        <v>68</v>
      </c>
      <c r="F36" s="45">
        <v>55.4</v>
      </c>
      <c r="G36" s="45">
        <v>47</v>
      </c>
      <c r="H36" s="45">
        <v>41</v>
      </c>
      <c r="I36" s="45">
        <v>36.5</v>
      </c>
      <c r="J36" s="45">
        <v>33.1</v>
      </c>
      <c r="K36" s="45">
        <v>30.3</v>
      </c>
      <c r="L36" s="45">
        <v>28</v>
      </c>
      <c r="M36" s="45">
        <v>26.1</v>
      </c>
      <c r="N36" s="45">
        <v>24.5</v>
      </c>
      <c r="O36" s="45">
        <v>23.2</v>
      </c>
      <c r="P36" s="45">
        <v>22</v>
      </c>
      <c r="Q36" s="45">
        <v>21</v>
      </c>
      <c r="R36" s="45">
        <v>20.100000000000001</v>
      </c>
      <c r="S36" s="45">
        <v>19.3</v>
      </c>
      <c r="T36" s="45">
        <v>18.600000000000001</v>
      </c>
      <c r="U36" s="45">
        <v>17.899999999999999</v>
      </c>
    </row>
    <row r="37" spans="1:21" x14ac:dyDescent="0.25">
      <c r="A37" s="43">
        <v>26</v>
      </c>
      <c r="B37" s="45">
        <v>261.10000000000002</v>
      </c>
      <c r="C37" s="45">
        <v>133</v>
      </c>
      <c r="D37" s="45">
        <v>90.3</v>
      </c>
      <c r="E37" s="45">
        <v>68.900000000000006</v>
      </c>
      <c r="F37" s="45">
        <v>56.2</v>
      </c>
      <c r="G37" s="45">
        <v>47.6</v>
      </c>
      <c r="H37" s="45">
        <v>41.6</v>
      </c>
      <c r="I37" s="45">
        <v>37</v>
      </c>
      <c r="J37" s="45">
        <v>33.5</v>
      </c>
      <c r="K37" s="45">
        <v>30.7</v>
      </c>
      <c r="L37" s="45">
        <v>28.4</v>
      </c>
      <c r="M37" s="45">
        <v>26.5</v>
      </c>
      <c r="N37" s="45">
        <v>24.9</v>
      </c>
      <c r="O37" s="45">
        <v>23.5</v>
      </c>
      <c r="P37" s="45">
        <v>22.3</v>
      </c>
      <c r="Q37" s="45">
        <v>21.3</v>
      </c>
      <c r="R37" s="45">
        <v>20.3</v>
      </c>
      <c r="S37" s="45">
        <v>19.5</v>
      </c>
      <c r="T37" s="45">
        <v>18.8</v>
      </c>
      <c r="U37" s="45">
        <v>18.2</v>
      </c>
    </row>
    <row r="38" spans="1:21" x14ac:dyDescent="0.25">
      <c r="A38" s="43">
        <v>27</v>
      </c>
      <c r="B38" s="45">
        <v>264.60000000000002</v>
      </c>
      <c r="C38" s="45">
        <v>134.69999999999999</v>
      </c>
      <c r="D38" s="45">
        <v>91.5</v>
      </c>
      <c r="E38" s="45">
        <v>69.900000000000006</v>
      </c>
      <c r="F38" s="45">
        <v>56.9</v>
      </c>
      <c r="G38" s="45">
        <v>48.3</v>
      </c>
      <c r="H38" s="45">
        <v>42.1</v>
      </c>
      <c r="I38" s="45">
        <v>37.5</v>
      </c>
      <c r="J38" s="45">
        <v>33.9</v>
      </c>
      <c r="K38" s="45">
        <v>31.1</v>
      </c>
      <c r="L38" s="45">
        <v>28.8</v>
      </c>
      <c r="M38" s="45">
        <v>26.8</v>
      </c>
      <c r="N38" s="45">
        <v>25.2</v>
      </c>
      <c r="O38" s="45">
        <v>23.8</v>
      </c>
      <c r="P38" s="45">
        <v>22.6</v>
      </c>
      <c r="Q38" s="45">
        <v>21.5</v>
      </c>
      <c r="R38" s="45">
        <v>20.6</v>
      </c>
      <c r="S38" s="45">
        <v>19.8</v>
      </c>
      <c r="T38" s="45">
        <v>19.100000000000001</v>
      </c>
      <c r="U38" s="45">
        <v>18.399999999999999</v>
      </c>
    </row>
    <row r="39" spans="1:21" x14ac:dyDescent="0.25">
      <c r="A39" s="43">
        <v>28</v>
      </c>
      <c r="B39" s="45">
        <v>268.10000000000002</v>
      </c>
      <c r="C39" s="45">
        <v>136.5</v>
      </c>
      <c r="D39" s="45">
        <v>92.7</v>
      </c>
      <c r="E39" s="45">
        <v>70.8</v>
      </c>
      <c r="F39" s="45">
        <v>57.7</v>
      </c>
      <c r="G39" s="45">
        <v>48.9</v>
      </c>
      <c r="H39" s="45">
        <v>42.7</v>
      </c>
      <c r="I39" s="45">
        <v>38</v>
      </c>
      <c r="J39" s="45">
        <v>34.4</v>
      </c>
      <c r="K39" s="45">
        <v>31.5</v>
      </c>
      <c r="L39" s="45">
        <v>29.2</v>
      </c>
      <c r="M39" s="45">
        <v>27.2</v>
      </c>
      <c r="N39" s="45">
        <v>25.5</v>
      </c>
      <c r="O39" s="45">
        <v>24.1</v>
      </c>
      <c r="P39" s="45">
        <v>22.9</v>
      </c>
      <c r="Q39" s="45">
        <v>21.8</v>
      </c>
      <c r="R39" s="45">
        <v>20.9</v>
      </c>
      <c r="S39" s="45">
        <v>20.100000000000001</v>
      </c>
      <c r="T39" s="45">
        <v>19.3</v>
      </c>
      <c r="U39" s="45">
        <v>18.7</v>
      </c>
    </row>
    <row r="40" spans="1:21" x14ac:dyDescent="0.25">
      <c r="A40" s="43">
        <v>29</v>
      </c>
      <c r="B40" s="45">
        <v>271.60000000000002</v>
      </c>
      <c r="C40" s="45">
        <v>138.30000000000001</v>
      </c>
      <c r="D40" s="45">
        <v>93.9</v>
      </c>
      <c r="E40" s="45">
        <v>71.7</v>
      </c>
      <c r="F40" s="45">
        <v>58.4</v>
      </c>
      <c r="G40" s="45">
        <v>49.6</v>
      </c>
      <c r="H40" s="45">
        <v>43.3</v>
      </c>
      <c r="I40" s="45">
        <v>38.5</v>
      </c>
      <c r="J40" s="45">
        <v>34.9</v>
      </c>
      <c r="K40" s="45">
        <v>31.9</v>
      </c>
      <c r="L40" s="45">
        <v>29.5</v>
      </c>
      <c r="M40" s="45">
        <v>27.6</v>
      </c>
      <c r="N40" s="45">
        <v>25.9</v>
      </c>
      <c r="O40" s="45">
        <v>24.4</v>
      </c>
      <c r="P40" s="45">
        <v>23.2</v>
      </c>
      <c r="Q40" s="45">
        <v>22.1</v>
      </c>
      <c r="R40" s="45">
        <v>21.2</v>
      </c>
      <c r="S40" s="45">
        <v>20.399999999999999</v>
      </c>
      <c r="T40" s="45">
        <v>19.600000000000001</v>
      </c>
      <c r="U40" s="45">
        <v>18.899999999999999</v>
      </c>
    </row>
    <row r="41" spans="1:21" x14ac:dyDescent="0.25">
      <c r="A41" s="43">
        <v>30</v>
      </c>
      <c r="B41" s="45">
        <v>275.2</v>
      </c>
      <c r="C41" s="45">
        <v>140.19999999999999</v>
      </c>
      <c r="D41" s="45">
        <v>95.2</v>
      </c>
      <c r="E41" s="45">
        <v>72.7</v>
      </c>
      <c r="F41" s="45">
        <v>59.2</v>
      </c>
      <c r="G41" s="45">
        <v>50.2</v>
      </c>
      <c r="H41" s="45">
        <v>43.8</v>
      </c>
      <c r="I41" s="45">
        <v>39.1</v>
      </c>
      <c r="J41" s="45">
        <v>35.299999999999997</v>
      </c>
      <c r="K41" s="45">
        <v>32.4</v>
      </c>
      <c r="L41" s="45">
        <v>29.9</v>
      </c>
      <c r="M41" s="45">
        <v>27.9</v>
      </c>
      <c r="N41" s="45">
        <v>26.2</v>
      </c>
      <c r="O41" s="45">
        <v>24.8</v>
      </c>
      <c r="P41" s="45">
        <v>23.5</v>
      </c>
      <c r="Q41" s="45">
        <v>22.4</v>
      </c>
      <c r="R41" s="45">
        <v>21.5</v>
      </c>
      <c r="S41" s="45">
        <v>20.6</v>
      </c>
      <c r="T41" s="45">
        <v>19.899999999999999</v>
      </c>
      <c r="U41" s="45">
        <v>19.2</v>
      </c>
    </row>
    <row r="42" spans="1:21" x14ac:dyDescent="0.25">
      <c r="A42" s="43">
        <v>31</v>
      </c>
      <c r="B42" s="45">
        <v>278.89999999999998</v>
      </c>
      <c r="C42" s="45">
        <v>142</v>
      </c>
      <c r="D42" s="45">
        <v>96.4</v>
      </c>
      <c r="E42" s="45">
        <v>73.7</v>
      </c>
      <c r="F42" s="45">
        <v>60</v>
      </c>
      <c r="G42" s="45">
        <v>50.9</v>
      </c>
      <c r="H42" s="45">
        <v>44.4</v>
      </c>
      <c r="I42" s="45">
        <v>39.6</v>
      </c>
      <c r="J42" s="45">
        <v>35.799999999999997</v>
      </c>
      <c r="K42" s="45">
        <v>32.799999999999997</v>
      </c>
      <c r="L42" s="45">
        <v>30.3</v>
      </c>
      <c r="M42" s="45">
        <v>28.3</v>
      </c>
      <c r="N42" s="45">
        <v>26.6</v>
      </c>
      <c r="O42" s="45">
        <v>25.1</v>
      </c>
      <c r="P42" s="45">
        <v>23.9</v>
      </c>
      <c r="Q42" s="45">
        <v>22.7</v>
      </c>
      <c r="R42" s="45">
        <v>21.8</v>
      </c>
      <c r="S42" s="45">
        <v>20.9</v>
      </c>
      <c r="T42" s="45">
        <v>20.2</v>
      </c>
      <c r="U42" s="45">
        <v>19.5</v>
      </c>
    </row>
    <row r="43" spans="1:21" x14ac:dyDescent="0.25">
      <c r="A43" s="43">
        <v>32</v>
      </c>
      <c r="B43" s="45">
        <v>282.5</v>
      </c>
      <c r="C43" s="45">
        <v>143.9</v>
      </c>
      <c r="D43" s="45">
        <v>97.7</v>
      </c>
      <c r="E43" s="45">
        <v>74.599999999999994</v>
      </c>
      <c r="F43" s="45">
        <v>60.8</v>
      </c>
      <c r="G43" s="45">
        <v>51.6</v>
      </c>
      <c r="H43" s="45">
        <v>45</v>
      </c>
      <c r="I43" s="45">
        <v>40.1</v>
      </c>
      <c r="J43" s="45">
        <v>36.299999999999997</v>
      </c>
      <c r="K43" s="45">
        <v>33.200000000000003</v>
      </c>
      <c r="L43" s="45">
        <v>30.8</v>
      </c>
      <c r="M43" s="45">
        <v>28.7</v>
      </c>
      <c r="N43" s="45">
        <v>26.9</v>
      </c>
      <c r="O43" s="45">
        <v>25.5</v>
      </c>
      <c r="P43" s="45">
        <v>24.2</v>
      </c>
      <c r="Q43" s="45">
        <v>23.1</v>
      </c>
      <c r="R43" s="45">
        <v>22.1</v>
      </c>
      <c r="S43" s="45">
        <v>21.2</v>
      </c>
      <c r="T43" s="45">
        <v>20.399999999999999</v>
      </c>
      <c r="U43" s="45">
        <v>19.7</v>
      </c>
    </row>
    <row r="44" spans="1:21" x14ac:dyDescent="0.25">
      <c r="A44" s="43">
        <v>33</v>
      </c>
      <c r="B44" s="45">
        <v>286.3</v>
      </c>
      <c r="C44" s="45">
        <v>145.80000000000001</v>
      </c>
      <c r="D44" s="45">
        <v>99</v>
      </c>
      <c r="E44" s="45">
        <v>75.599999999999994</v>
      </c>
      <c r="F44" s="45">
        <v>61.6</v>
      </c>
      <c r="G44" s="45">
        <v>52.3</v>
      </c>
      <c r="H44" s="45">
        <v>45.6</v>
      </c>
      <c r="I44" s="45">
        <v>40.6</v>
      </c>
      <c r="J44" s="45">
        <v>36.799999999999997</v>
      </c>
      <c r="K44" s="45">
        <v>33.700000000000003</v>
      </c>
      <c r="L44" s="45">
        <v>31.2</v>
      </c>
      <c r="M44" s="45">
        <v>29.1</v>
      </c>
      <c r="N44" s="45">
        <v>27.3</v>
      </c>
      <c r="O44" s="45">
        <v>25.8</v>
      </c>
      <c r="P44" s="45">
        <v>24.5</v>
      </c>
      <c r="Q44" s="45">
        <v>23.4</v>
      </c>
      <c r="R44" s="45">
        <v>22.4</v>
      </c>
      <c r="S44" s="45">
        <v>21.5</v>
      </c>
      <c r="T44" s="45">
        <v>20.7</v>
      </c>
      <c r="U44" s="45">
        <v>20</v>
      </c>
    </row>
    <row r="45" spans="1:21" x14ac:dyDescent="0.25">
      <c r="A45" s="43">
        <v>34</v>
      </c>
      <c r="B45" s="45">
        <v>290</v>
      </c>
      <c r="C45" s="45">
        <v>147.69999999999999</v>
      </c>
      <c r="D45" s="45">
        <v>100.3</v>
      </c>
      <c r="E45" s="45">
        <v>76.599999999999994</v>
      </c>
      <c r="F45" s="45">
        <v>62.4</v>
      </c>
      <c r="G45" s="45">
        <v>53</v>
      </c>
      <c r="H45" s="45">
        <v>46.2</v>
      </c>
      <c r="I45" s="45">
        <v>41.2</v>
      </c>
      <c r="J45" s="45">
        <v>37.299999999999997</v>
      </c>
      <c r="K45" s="45">
        <v>34.1</v>
      </c>
      <c r="L45" s="45">
        <v>31.6</v>
      </c>
      <c r="M45" s="45">
        <v>29.5</v>
      </c>
      <c r="N45" s="45">
        <v>27.7</v>
      </c>
      <c r="O45" s="45">
        <v>26.2</v>
      </c>
      <c r="P45" s="45">
        <v>24.8</v>
      </c>
      <c r="Q45" s="45">
        <v>23.7</v>
      </c>
      <c r="R45" s="45">
        <v>22.7</v>
      </c>
      <c r="S45" s="45">
        <v>21.8</v>
      </c>
      <c r="T45" s="45">
        <v>21</v>
      </c>
      <c r="U45" s="45">
        <v>20.3</v>
      </c>
    </row>
    <row r="46" spans="1:21" x14ac:dyDescent="0.25">
      <c r="A46" s="43">
        <v>35</v>
      </c>
      <c r="B46" s="45">
        <v>293.8</v>
      </c>
      <c r="C46" s="45">
        <v>149.6</v>
      </c>
      <c r="D46" s="45">
        <v>101.6</v>
      </c>
      <c r="E46" s="45">
        <v>77.599999999999994</v>
      </c>
      <c r="F46" s="45">
        <v>63.2</v>
      </c>
      <c r="G46" s="45">
        <v>53.7</v>
      </c>
      <c r="H46" s="45">
        <v>46.8</v>
      </c>
      <c r="I46" s="45">
        <v>41.7</v>
      </c>
      <c r="J46" s="45">
        <v>37.799999999999997</v>
      </c>
      <c r="K46" s="45">
        <v>34.6</v>
      </c>
      <c r="L46" s="45">
        <v>32</v>
      </c>
      <c r="M46" s="45">
        <v>29.9</v>
      </c>
      <c r="N46" s="45">
        <v>28.1</v>
      </c>
      <c r="O46" s="45">
        <v>26.5</v>
      </c>
      <c r="P46" s="45">
        <v>25.2</v>
      </c>
      <c r="Q46" s="45">
        <v>24</v>
      </c>
      <c r="R46" s="45">
        <v>23</v>
      </c>
      <c r="S46" s="45">
        <v>22.1</v>
      </c>
      <c r="T46" s="45">
        <v>21.3</v>
      </c>
      <c r="U46" s="45">
        <v>20.6</v>
      </c>
    </row>
    <row r="47" spans="1:21" x14ac:dyDescent="0.25">
      <c r="A47" s="43">
        <v>36</v>
      </c>
      <c r="B47" s="45">
        <v>297.60000000000002</v>
      </c>
      <c r="C47" s="45">
        <v>151.6</v>
      </c>
      <c r="D47" s="45">
        <v>103</v>
      </c>
      <c r="E47" s="45">
        <v>78.599999999999994</v>
      </c>
      <c r="F47" s="45">
        <v>64.099999999999994</v>
      </c>
      <c r="G47" s="45">
        <v>54.4</v>
      </c>
      <c r="H47" s="45">
        <v>47.5</v>
      </c>
      <c r="I47" s="45">
        <v>42.3</v>
      </c>
      <c r="J47" s="45">
        <v>38.299999999999997</v>
      </c>
      <c r="K47" s="45">
        <v>35.1</v>
      </c>
      <c r="L47" s="45">
        <v>32.4</v>
      </c>
      <c r="M47" s="45">
        <v>30.3</v>
      </c>
      <c r="N47" s="45">
        <v>28.4</v>
      </c>
      <c r="O47" s="45">
        <v>26.9</v>
      </c>
      <c r="P47" s="45">
        <v>25.5</v>
      </c>
      <c r="Q47" s="45">
        <v>24.3</v>
      </c>
      <c r="R47" s="45">
        <v>23.3</v>
      </c>
      <c r="S47" s="45">
        <v>22.4</v>
      </c>
      <c r="T47" s="45">
        <v>21.6</v>
      </c>
      <c r="U47" s="45">
        <v>20.9</v>
      </c>
    </row>
    <row r="48" spans="1:21" x14ac:dyDescent="0.25">
      <c r="A48" s="43">
        <v>37</v>
      </c>
      <c r="B48" s="45">
        <v>301.5</v>
      </c>
      <c r="C48" s="45">
        <v>153.6</v>
      </c>
      <c r="D48" s="45">
        <v>104.3</v>
      </c>
      <c r="E48" s="45">
        <v>79.7</v>
      </c>
      <c r="F48" s="45">
        <v>64.900000000000006</v>
      </c>
      <c r="G48" s="45">
        <v>55.1</v>
      </c>
      <c r="H48" s="45">
        <v>48.1</v>
      </c>
      <c r="I48" s="45">
        <v>42.8</v>
      </c>
      <c r="J48" s="45">
        <v>38.799999999999997</v>
      </c>
      <c r="K48" s="45">
        <v>35.5</v>
      </c>
      <c r="L48" s="45">
        <v>32.9</v>
      </c>
      <c r="M48" s="45">
        <v>30.7</v>
      </c>
      <c r="N48" s="45">
        <v>28.8</v>
      </c>
      <c r="O48" s="45">
        <v>27.2</v>
      </c>
      <c r="P48" s="45">
        <v>25.9</v>
      </c>
      <c r="Q48" s="45">
        <v>24.7</v>
      </c>
      <c r="R48" s="45">
        <v>23.6</v>
      </c>
      <c r="S48" s="45">
        <v>22.7</v>
      </c>
      <c r="T48" s="45">
        <v>21.9</v>
      </c>
      <c r="U48" s="45">
        <v>21.2</v>
      </c>
    </row>
    <row r="49" spans="1:21" x14ac:dyDescent="0.25">
      <c r="A49" s="43">
        <v>38</v>
      </c>
      <c r="B49" s="45">
        <v>305.39999999999998</v>
      </c>
      <c r="C49" s="45">
        <v>155.6</v>
      </c>
      <c r="D49" s="45">
        <v>105.7</v>
      </c>
      <c r="E49" s="45">
        <v>80.7</v>
      </c>
      <c r="F49" s="45">
        <v>65.8</v>
      </c>
      <c r="G49" s="45">
        <v>55.8</v>
      </c>
      <c r="H49" s="45">
        <v>48.7</v>
      </c>
      <c r="I49" s="45">
        <v>43.4</v>
      </c>
      <c r="J49" s="45">
        <v>39.299999999999997</v>
      </c>
      <c r="K49" s="45">
        <v>36</v>
      </c>
      <c r="L49" s="45">
        <v>33.299999999999997</v>
      </c>
      <c r="M49" s="45">
        <v>31.1</v>
      </c>
      <c r="N49" s="45">
        <v>29.2</v>
      </c>
      <c r="O49" s="45">
        <v>27.6</v>
      </c>
      <c r="P49" s="45">
        <v>26.2</v>
      </c>
      <c r="Q49" s="45">
        <v>25</v>
      </c>
      <c r="R49" s="45">
        <v>24</v>
      </c>
      <c r="S49" s="45">
        <v>23</v>
      </c>
      <c r="T49" s="45">
        <v>22.2</v>
      </c>
      <c r="U49" s="45">
        <v>21.5</v>
      </c>
    </row>
    <row r="50" spans="1:21" x14ac:dyDescent="0.25">
      <c r="A50" s="43">
        <v>39</v>
      </c>
      <c r="B50" s="45">
        <v>309.39999999999998</v>
      </c>
      <c r="C50" s="45">
        <v>157.6</v>
      </c>
      <c r="D50" s="45">
        <v>107</v>
      </c>
      <c r="E50" s="45">
        <v>81.8</v>
      </c>
      <c r="F50" s="45">
        <v>66.599999999999994</v>
      </c>
      <c r="G50" s="45">
        <v>56.6</v>
      </c>
      <c r="H50" s="45">
        <v>49.4</v>
      </c>
      <c r="I50" s="45">
        <v>44</v>
      </c>
      <c r="J50" s="45">
        <v>39.799999999999997</v>
      </c>
      <c r="K50" s="45">
        <v>36.5</v>
      </c>
      <c r="L50" s="45">
        <v>33.799999999999997</v>
      </c>
      <c r="M50" s="45">
        <v>31.5</v>
      </c>
      <c r="N50" s="45">
        <v>29.6</v>
      </c>
      <c r="O50" s="45">
        <v>28</v>
      </c>
      <c r="P50" s="45">
        <v>26.6</v>
      </c>
      <c r="Q50" s="45">
        <v>25.4</v>
      </c>
      <c r="R50" s="45">
        <v>24.3</v>
      </c>
      <c r="S50" s="45">
        <v>23.4</v>
      </c>
      <c r="T50" s="45">
        <v>22.5</v>
      </c>
      <c r="U50" s="45">
        <v>21.8</v>
      </c>
    </row>
    <row r="51" spans="1:21" x14ac:dyDescent="0.25">
      <c r="A51" s="43">
        <v>40</v>
      </c>
      <c r="B51" s="45">
        <v>313.39999999999998</v>
      </c>
      <c r="C51" s="45">
        <v>159.69999999999999</v>
      </c>
      <c r="D51" s="45">
        <v>108.5</v>
      </c>
      <c r="E51" s="45">
        <v>82.9</v>
      </c>
      <c r="F51" s="45">
        <v>67.5</v>
      </c>
      <c r="G51" s="45">
        <v>57.3</v>
      </c>
      <c r="H51" s="45">
        <v>50</v>
      </c>
      <c r="I51" s="45">
        <v>44.6</v>
      </c>
      <c r="J51" s="45">
        <v>40.4</v>
      </c>
      <c r="K51" s="45">
        <v>37</v>
      </c>
      <c r="L51" s="45">
        <v>34.200000000000003</v>
      </c>
      <c r="M51" s="45">
        <v>31.9</v>
      </c>
      <c r="N51" s="45">
        <v>30</v>
      </c>
      <c r="O51" s="45">
        <v>28.4</v>
      </c>
      <c r="P51" s="45">
        <v>27</v>
      </c>
      <c r="Q51" s="45">
        <v>25.7</v>
      </c>
      <c r="R51" s="45">
        <v>24.7</v>
      </c>
      <c r="S51" s="45">
        <v>23.7</v>
      </c>
      <c r="T51" s="45">
        <v>22.9</v>
      </c>
      <c r="U51" s="45">
        <v>22.1</v>
      </c>
    </row>
    <row r="52" spans="1:21" x14ac:dyDescent="0.25">
      <c r="A52" s="43">
        <v>41</v>
      </c>
      <c r="B52" s="45">
        <v>317.5</v>
      </c>
      <c r="C52" s="45">
        <v>161.80000000000001</v>
      </c>
      <c r="D52" s="45">
        <v>109.9</v>
      </c>
      <c r="E52" s="45">
        <v>84</v>
      </c>
      <c r="F52" s="45">
        <v>68.400000000000006</v>
      </c>
      <c r="G52" s="45">
        <v>58.1</v>
      </c>
      <c r="H52" s="45">
        <v>50.7</v>
      </c>
      <c r="I52" s="45">
        <v>45.2</v>
      </c>
      <c r="J52" s="45">
        <v>40.9</v>
      </c>
      <c r="K52" s="45">
        <v>37.5</v>
      </c>
      <c r="L52" s="45">
        <v>34.700000000000003</v>
      </c>
      <c r="M52" s="45">
        <v>32.4</v>
      </c>
      <c r="N52" s="45">
        <v>30.4</v>
      </c>
      <c r="O52" s="45">
        <v>28.8</v>
      </c>
      <c r="P52" s="45">
        <v>27.3</v>
      </c>
      <c r="Q52" s="45">
        <v>26.1</v>
      </c>
      <c r="R52" s="45">
        <v>25</v>
      </c>
      <c r="S52" s="45">
        <v>24</v>
      </c>
      <c r="T52" s="45">
        <v>23.2</v>
      </c>
      <c r="U52" s="45">
        <v>22.4</v>
      </c>
    </row>
    <row r="53" spans="1:21" x14ac:dyDescent="0.25">
      <c r="A53" s="43">
        <v>42</v>
      </c>
      <c r="B53" s="45">
        <v>321.60000000000002</v>
      </c>
      <c r="C53" s="45">
        <v>163.9</v>
      </c>
      <c r="D53" s="45">
        <v>111.3</v>
      </c>
      <c r="E53" s="45">
        <v>85.1</v>
      </c>
      <c r="F53" s="45">
        <v>69.3</v>
      </c>
      <c r="G53" s="45">
        <v>58.8</v>
      </c>
      <c r="H53" s="45">
        <v>51.4</v>
      </c>
      <c r="I53" s="45">
        <v>45.8</v>
      </c>
      <c r="J53" s="45">
        <v>41.5</v>
      </c>
      <c r="K53" s="45">
        <v>38</v>
      </c>
      <c r="L53" s="45">
        <v>35.200000000000003</v>
      </c>
      <c r="M53" s="45">
        <v>32.799999999999997</v>
      </c>
      <c r="N53" s="45">
        <v>30.9</v>
      </c>
      <c r="O53" s="45">
        <v>29.2</v>
      </c>
      <c r="P53" s="45">
        <v>27.7</v>
      </c>
      <c r="Q53" s="45">
        <v>26.5</v>
      </c>
      <c r="R53" s="45">
        <v>25.4</v>
      </c>
      <c r="S53" s="45">
        <v>24.4</v>
      </c>
      <c r="T53" s="45">
        <v>23.5</v>
      </c>
      <c r="U53" s="45">
        <v>22.8</v>
      </c>
    </row>
    <row r="54" spans="1:21" x14ac:dyDescent="0.25">
      <c r="A54" s="43">
        <v>43</v>
      </c>
      <c r="B54" s="45">
        <v>325.8</v>
      </c>
      <c r="C54" s="45">
        <v>166</v>
      </c>
      <c r="D54" s="45">
        <v>112.8</v>
      </c>
      <c r="E54" s="45">
        <v>86.2</v>
      </c>
      <c r="F54" s="45">
        <v>70.2</v>
      </c>
      <c r="G54" s="45">
        <v>59.6</v>
      </c>
      <c r="H54" s="45">
        <v>52.1</v>
      </c>
      <c r="I54" s="45">
        <v>46.4</v>
      </c>
      <c r="J54" s="45">
        <v>42</v>
      </c>
      <c r="K54" s="45">
        <v>38.5</v>
      </c>
      <c r="L54" s="45">
        <v>35.700000000000003</v>
      </c>
      <c r="M54" s="45">
        <v>33.299999999999997</v>
      </c>
      <c r="N54" s="45">
        <v>31.3</v>
      </c>
      <c r="O54" s="45">
        <v>29.6</v>
      </c>
      <c r="P54" s="45">
        <v>28.1</v>
      </c>
      <c r="Q54" s="45">
        <v>26.9</v>
      </c>
      <c r="R54" s="45">
        <v>25.8</v>
      </c>
      <c r="S54" s="45">
        <v>24.8</v>
      </c>
      <c r="T54" s="45">
        <v>23.9</v>
      </c>
      <c r="U54" s="45">
        <v>23.1</v>
      </c>
    </row>
    <row r="55" spans="1:21" x14ac:dyDescent="0.25">
      <c r="A55" s="43">
        <v>44</v>
      </c>
      <c r="B55" s="45">
        <v>330</v>
      </c>
      <c r="C55" s="45">
        <v>168.2</v>
      </c>
      <c r="D55" s="45">
        <v>114.2</v>
      </c>
      <c r="E55" s="45">
        <v>87.3</v>
      </c>
      <c r="F55" s="45">
        <v>71.2</v>
      </c>
      <c r="G55" s="45">
        <v>60.4</v>
      </c>
      <c r="H55" s="45">
        <v>52.8</v>
      </c>
      <c r="I55" s="45">
        <v>47</v>
      </c>
      <c r="J55" s="45">
        <v>42.6</v>
      </c>
      <c r="K55" s="45">
        <v>39</v>
      </c>
      <c r="L55" s="45">
        <v>36.200000000000003</v>
      </c>
      <c r="M55" s="45">
        <v>33.799999999999997</v>
      </c>
      <c r="N55" s="45">
        <v>31.7</v>
      </c>
      <c r="O55" s="45">
        <v>30</v>
      </c>
      <c r="P55" s="45">
        <v>28.6</v>
      </c>
      <c r="Q55" s="45">
        <v>27.3</v>
      </c>
      <c r="R55" s="45">
        <v>26.1</v>
      </c>
      <c r="S55" s="45">
        <v>25.2</v>
      </c>
      <c r="T55" s="45">
        <v>24.3</v>
      </c>
      <c r="U55" s="45">
        <v>23.5</v>
      </c>
    </row>
    <row r="56" spans="1:21" x14ac:dyDescent="0.25">
      <c r="A56" s="43">
        <v>45</v>
      </c>
      <c r="B56" s="45">
        <v>334.3</v>
      </c>
      <c r="C56" s="45">
        <v>170.3</v>
      </c>
      <c r="D56" s="45">
        <v>115.7</v>
      </c>
      <c r="E56" s="45">
        <v>88.5</v>
      </c>
      <c r="F56" s="45">
        <v>72.099999999999994</v>
      </c>
      <c r="G56" s="45">
        <v>61.2</v>
      </c>
      <c r="H56" s="45">
        <v>53.5</v>
      </c>
      <c r="I56" s="45">
        <v>47.7</v>
      </c>
      <c r="J56" s="45">
        <v>43.2</v>
      </c>
      <c r="K56" s="45">
        <v>39.6</v>
      </c>
      <c r="L56" s="45">
        <v>36.700000000000003</v>
      </c>
      <c r="M56" s="45">
        <v>34.200000000000003</v>
      </c>
      <c r="N56" s="45">
        <v>32.200000000000003</v>
      </c>
      <c r="O56" s="45">
        <v>30.5</v>
      </c>
      <c r="P56" s="45">
        <v>29</v>
      </c>
      <c r="Q56" s="45">
        <v>27.7</v>
      </c>
      <c r="R56" s="45">
        <v>26.5</v>
      </c>
      <c r="S56" s="45">
        <v>25.5</v>
      </c>
      <c r="T56" s="45">
        <v>24.7</v>
      </c>
      <c r="U56" s="45"/>
    </row>
    <row r="57" spans="1:21" x14ac:dyDescent="0.25">
      <c r="A57" s="43">
        <v>46</v>
      </c>
      <c r="B57" s="45">
        <v>338.6</v>
      </c>
      <c r="C57" s="45">
        <v>172.6</v>
      </c>
      <c r="D57" s="45">
        <v>117.2</v>
      </c>
      <c r="E57" s="45">
        <v>89.6</v>
      </c>
      <c r="F57" s="45">
        <v>73.099999999999994</v>
      </c>
      <c r="G57" s="45">
        <v>62</v>
      </c>
      <c r="H57" s="45">
        <v>54.2</v>
      </c>
      <c r="I57" s="45">
        <v>48.3</v>
      </c>
      <c r="J57" s="45">
        <v>43.8</v>
      </c>
      <c r="K57" s="45">
        <v>40.1</v>
      </c>
      <c r="L57" s="45">
        <v>37.200000000000003</v>
      </c>
      <c r="M57" s="45">
        <v>34.700000000000003</v>
      </c>
      <c r="N57" s="45">
        <v>32.700000000000003</v>
      </c>
      <c r="O57" s="45">
        <v>30.9</v>
      </c>
      <c r="P57" s="45">
        <v>29.4</v>
      </c>
      <c r="Q57" s="45">
        <v>28.1</v>
      </c>
      <c r="R57" s="45">
        <v>27</v>
      </c>
      <c r="S57" s="45">
        <v>26</v>
      </c>
      <c r="T57" s="45"/>
      <c r="U57" s="45"/>
    </row>
    <row r="58" spans="1:21" x14ac:dyDescent="0.25">
      <c r="A58" s="43">
        <v>47</v>
      </c>
      <c r="B58" s="45">
        <v>343</v>
      </c>
      <c r="C58" s="45">
        <v>174.8</v>
      </c>
      <c r="D58" s="45">
        <v>118.8</v>
      </c>
      <c r="E58" s="45">
        <v>90.8</v>
      </c>
      <c r="F58" s="45">
        <v>74</v>
      </c>
      <c r="G58" s="45">
        <v>62.9</v>
      </c>
      <c r="H58" s="45">
        <v>54.9</v>
      </c>
      <c r="I58" s="45">
        <v>49</v>
      </c>
      <c r="J58" s="45">
        <v>44.4</v>
      </c>
      <c r="K58" s="45">
        <v>40.700000000000003</v>
      </c>
      <c r="L58" s="45">
        <v>37.700000000000003</v>
      </c>
      <c r="M58" s="45">
        <v>35.299999999999997</v>
      </c>
      <c r="N58" s="45">
        <v>33.200000000000003</v>
      </c>
      <c r="O58" s="45">
        <v>31.4</v>
      </c>
      <c r="P58" s="45">
        <v>29.9</v>
      </c>
      <c r="Q58" s="45">
        <v>28.6</v>
      </c>
      <c r="R58" s="45">
        <v>27.4</v>
      </c>
      <c r="S58" s="45"/>
      <c r="T58" s="45"/>
      <c r="U58" s="45"/>
    </row>
    <row r="59" spans="1:21" x14ac:dyDescent="0.25">
      <c r="A59" s="43">
        <v>48</v>
      </c>
      <c r="B59" s="45">
        <v>347.5</v>
      </c>
      <c r="C59" s="45">
        <v>177.1</v>
      </c>
      <c r="D59" s="45">
        <v>120.4</v>
      </c>
      <c r="E59" s="45">
        <v>92</v>
      </c>
      <c r="F59" s="45">
        <v>75</v>
      </c>
      <c r="G59" s="45">
        <v>63.8</v>
      </c>
      <c r="H59" s="45">
        <v>55.7</v>
      </c>
      <c r="I59" s="45">
        <v>49.7</v>
      </c>
      <c r="J59" s="45">
        <v>45</v>
      </c>
      <c r="K59" s="45">
        <v>41.3</v>
      </c>
      <c r="L59" s="45">
        <v>38.299999999999997</v>
      </c>
      <c r="M59" s="45">
        <v>35.799999999999997</v>
      </c>
      <c r="N59" s="45">
        <v>33.700000000000003</v>
      </c>
      <c r="O59" s="45">
        <v>31.9</v>
      </c>
      <c r="P59" s="45">
        <v>30.4</v>
      </c>
      <c r="Q59" s="45">
        <v>29</v>
      </c>
      <c r="R59" s="45"/>
      <c r="S59" s="45"/>
      <c r="T59" s="45"/>
      <c r="U59" s="45"/>
    </row>
    <row r="60" spans="1:21" x14ac:dyDescent="0.25">
      <c r="A60" s="43">
        <v>49</v>
      </c>
      <c r="B60" s="45">
        <v>352</v>
      </c>
      <c r="C60" s="45">
        <v>179.4</v>
      </c>
      <c r="D60" s="45">
        <v>122</v>
      </c>
      <c r="E60" s="45">
        <v>93.3</v>
      </c>
      <c r="F60" s="45">
        <v>76.099999999999994</v>
      </c>
      <c r="G60" s="45">
        <v>64.7</v>
      </c>
      <c r="H60" s="45">
        <v>56.5</v>
      </c>
      <c r="I60" s="45">
        <v>50.4</v>
      </c>
      <c r="J60" s="45">
        <v>45.7</v>
      </c>
      <c r="K60" s="45">
        <v>41.9</v>
      </c>
      <c r="L60" s="45">
        <v>38.9</v>
      </c>
      <c r="M60" s="45">
        <v>36.4</v>
      </c>
      <c r="N60" s="45">
        <v>34.200000000000003</v>
      </c>
      <c r="O60" s="45">
        <v>32.4</v>
      </c>
      <c r="P60" s="45">
        <v>30.9</v>
      </c>
      <c r="Q60" s="45"/>
      <c r="R60" s="45"/>
      <c r="S60" s="45"/>
      <c r="T60" s="45"/>
      <c r="U60" s="45"/>
    </row>
    <row r="61" spans="1:21" x14ac:dyDescent="0.25">
      <c r="A61" s="43">
        <v>50</v>
      </c>
      <c r="B61" s="45">
        <v>356.7</v>
      </c>
      <c r="C61" s="45">
        <v>181.9</v>
      </c>
      <c r="D61" s="45">
        <v>123.6</v>
      </c>
      <c r="E61" s="45">
        <v>94.6</v>
      </c>
      <c r="F61" s="45">
        <v>77.2</v>
      </c>
      <c r="G61" s="45">
        <v>65.599999999999994</v>
      </c>
      <c r="H61" s="45">
        <v>57.3</v>
      </c>
      <c r="I61" s="45">
        <v>51.2</v>
      </c>
      <c r="J61" s="45">
        <v>46.4</v>
      </c>
      <c r="K61" s="45">
        <v>42.6</v>
      </c>
      <c r="L61" s="45">
        <v>39.5</v>
      </c>
      <c r="M61" s="45">
        <v>36.9</v>
      </c>
      <c r="N61" s="45">
        <v>34.799999999999997</v>
      </c>
      <c r="O61" s="45">
        <v>32.9</v>
      </c>
      <c r="P61" s="45"/>
      <c r="Q61" s="45"/>
      <c r="R61" s="45"/>
      <c r="S61" s="45"/>
      <c r="T61" s="45"/>
      <c r="U61" s="45"/>
    </row>
    <row r="62" spans="1:21" x14ac:dyDescent="0.25">
      <c r="A62" s="43">
        <v>51</v>
      </c>
      <c r="B62" s="45">
        <v>361.4</v>
      </c>
      <c r="C62" s="45">
        <v>184.3</v>
      </c>
      <c r="D62" s="45">
        <v>125.3</v>
      </c>
      <c r="E62" s="45">
        <v>95.9</v>
      </c>
      <c r="F62" s="45">
        <v>78.3</v>
      </c>
      <c r="G62" s="45">
        <v>66.5</v>
      </c>
      <c r="H62" s="45">
        <v>58.2</v>
      </c>
      <c r="I62" s="45">
        <v>51.9</v>
      </c>
      <c r="J62" s="45">
        <v>47.1</v>
      </c>
      <c r="K62" s="45">
        <v>43.3</v>
      </c>
      <c r="L62" s="45">
        <v>40.1</v>
      </c>
      <c r="M62" s="45">
        <v>37.5</v>
      </c>
      <c r="N62" s="45">
        <v>35.4</v>
      </c>
      <c r="O62" s="45"/>
      <c r="P62" s="45"/>
      <c r="Q62" s="45"/>
      <c r="R62" s="45"/>
      <c r="S62" s="45"/>
      <c r="T62" s="45"/>
      <c r="U62" s="45"/>
    </row>
    <row r="63" spans="1:21" x14ac:dyDescent="0.25">
      <c r="A63" s="43">
        <v>52</v>
      </c>
      <c r="B63" s="45">
        <v>366.2</v>
      </c>
      <c r="C63" s="45">
        <v>186.8</v>
      </c>
      <c r="D63" s="45">
        <v>127.1</v>
      </c>
      <c r="E63" s="45">
        <v>97.2</v>
      </c>
      <c r="F63" s="45">
        <v>79.400000000000006</v>
      </c>
      <c r="G63" s="45">
        <v>67.5</v>
      </c>
      <c r="H63" s="45">
        <v>59.1</v>
      </c>
      <c r="I63" s="45">
        <v>52.7</v>
      </c>
      <c r="J63" s="45">
        <v>47.8</v>
      </c>
      <c r="K63" s="45">
        <v>43.9</v>
      </c>
      <c r="L63" s="45">
        <v>40.799999999999997</v>
      </c>
      <c r="M63" s="45">
        <v>38.1</v>
      </c>
      <c r="N63" s="45"/>
      <c r="O63" s="45"/>
      <c r="P63" s="45"/>
      <c r="Q63" s="45"/>
      <c r="R63" s="45"/>
      <c r="S63" s="45"/>
      <c r="T63" s="45"/>
      <c r="U63" s="45"/>
    </row>
    <row r="64" spans="1:21" x14ac:dyDescent="0.25">
      <c r="A64" s="43">
        <v>53</v>
      </c>
      <c r="B64" s="45">
        <v>371</v>
      </c>
      <c r="C64" s="45">
        <v>189.3</v>
      </c>
      <c r="D64" s="45">
        <v>128.80000000000001</v>
      </c>
      <c r="E64" s="45">
        <v>98.6</v>
      </c>
      <c r="F64" s="45">
        <v>80.5</v>
      </c>
      <c r="G64" s="45">
        <v>68.5</v>
      </c>
      <c r="H64" s="45">
        <v>59.9</v>
      </c>
      <c r="I64" s="45">
        <v>53.5</v>
      </c>
      <c r="J64" s="45">
        <v>48.6</v>
      </c>
      <c r="K64" s="45">
        <v>44.6</v>
      </c>
      <c r="L64" s="45">
        <v>41.4</v>
      </c>
      <c r="M64" s="45"/>
      <c r="N64" s="45"/>
      <c r="O64" s="45"/>
      <c r="P64" s="45"/>
      <c r="Q64" s="45"/>
      <c r="R64" s="45"/>
      <c r="S64" s="45"/>
      <c r="T64" s="45"/>
      <c r="U64" s="45"/>
    </row>
    <row r="65" spans="1:21" x14ac:dyDescent="0.25">
      <c r="A65" s="43">
        <v>54</v>
      </c>
      <c r="B65" s="45">
        <v>376</v>
      </c>
      <c r="C65" s="45">
        <v>191.9</v>
      </c>
      <c r="D65" s="45">
        <v>130.6</v>
      </c>
      <c r="E65" s="45">
        <v>100</v>
      </c>
      <c r="F65" s="45">
        <v>81.7</v>
      </c>
      <c r="G65" s="45">
        <v>69.5</v>
      </c>
      <c r="H65" s="45">
        <v>60.8</v>
      </c>
      <c r="I65" s="45">
        <v>54.4</v>
      </c>
      <c r="J65" s="45">
        <v>49.3</v>
      </c>
      <c r="K65" s="45">
        <v>45.4</v>
      </c>
      <c r="L65" s="45"/>
      <c r="M65" s="45"/>
      <c r="N65" s="45"/>
      <c r="O65" s="45"/>
      <c r="P65" s="45"/>
      <c r="Q65" s="45"/>
      <c r="R65" s="45"/>
      <c r="S65" s="45"/>
      <c r="T65" s="45"/>
      <c r="U65" s="45"/>
    </row>
    <row r="66" spans="1:21" x14ac:dyDescent="0.25">
      <c r="A66" s="43">
        <v>55</v>
      </c>
      <c r="B66" s="45">
        <v>381</v>
      </c>
      <c r="C66" s="45">
        <v>194.5</v>
      </c>
      <c r="D66" s="45">
        <v>132.4</v>
      </c>
      <c r="E66" s="45">
        <v>101.5</v>
      </c>
      <c r="F66" s="45">
        <v>82.9</v>
      </c>
      <c r="G66" s="45">
        <v>70.599999999999994</v>
      </c>
      <c r="H66" s="45">
        <v>61.8</v>
      </c>
      <c r="I66" s="45">
        <v>55.2</v>
      </c>
      <c r="J66" s="45">
        <v>50.1</v>
      </c>
      <c r="K66" s="45"/>
      <c r="L66" s="45"/>
      <c r="M66" s="45"/>
      <c r="N66" s="45"/>
      <c r="O66" s="45"/>
      <c r="P66" s="45"/>
      <c r="Q66" s="45"/>
      <c r="R66" s="45"/>
      <c r="S66" s="45"/>
      <c r="T66" s="45"/>
      <c r="U66" s="45"/>
    </row>
    <row r="67" spans="1:21" x14ac:dyDescent="0.25">
      <c r="A67" s="43">
        <v>56</v>
      </c>
      <c r="B67" s="45">
        <v>386.2</v>
      </c>
      <c r="C67" s="45">
        <v>197.2</v>
      </c>
      <c r="D67" s="45">
        <v>134.30000000000001</v>
      </c>
      <c r="E67" s="45">
        <v>102.9</v>
      </c>
      <c r="F67" s="45">
        <v>84.1</v>
      </c>
      <c r="G67" s="45">
        <v>71.599999999999994</v>
      </c>
      <c r="H67" s="45">
        <v>62.7</v>
      </c>
      <c r="I67" s="45">
        <v>56.1</v>
      </c>
      <c r="J67" s="45"/>
      <c r="K67" s="45"/>
      <c r="L67" s="45"/>
      <c r="M67" s="45"/>
      <c r="N67" s="45"/>
      <c r="O67" s="45"/>
      <c r="P67" s="45"/>
      <c r="Q67" s="45"/>
      <c r="R67" s="45"/>
      <c r="S67" s="45"/>
      <c r="T67" s="45"/>
      <c r="U67" s="45"/>
    </row>
    <row r="68" spans="1:21" x14ac:dyDescent="0.25">
      <c r="A68" s="43">
        <v>57</v>
      </c>
      <c r="B68" s="45">
        <v>391.4</v>
      </c>
      <c r="C68" s="45">
        <v>200</v>
      </c>
      <c r="D68" s="45">
        <v>136.19999999999999</v>
      </c>
      <c r="E68" s="45">
        <v>104.4</v>
      </c>
      <c r="F68" s="45">
        <v>85.4</v>
      </c>
      <c r="G68" s="45">
        <v>72.7</v>
      </c>
      <c r="H68" s="45">
        <v>63.7</v>
      </c>
      <c r="I68" s="45"/>
      <c r="J68" s="45"/>
      <c r="K68" s="45"/>
      <c r="L68" s="45"/>
      <c r="M68" s="45"/>
      <c r="N68" s="45"/>
      <c r="O68" s="45"/>
      <c r="P68" s="45"/>
      <c r="Q68" s="45"/>
      <c r="R68" s="45"/>
      <c r="S68" s="45"/>
      <c r="T68" s="45"/>
      <c r="U68" s="45"/>
    </row>
    <row r="69" spans="1:21" x14ac:dyDescent="0.25">
      <c r="A69" s="43">
        <v>58</v>
      </c>
      <c r="B69" s="45">
        <v>396.9</v>
      </c>
      <c r="C69" s="45">
        <v>202.8</v>
      </c>
      <c r="D69" s="45">
        <v>138.19999999999999</v>
      </c>
      <c r="E69" s="45">
        <v>106</v>
      </c>
      <c r="F69" s="45">
        <v>86.7</v>
      </c>
      <c r="G69" s="45">
        <v>73.8</v>
      </c>
      <c r="H69" s="45"/>
      <c r="I69" s="45"/>
      <c r="J69" s="45"/>
      <c r="K69" s="45"/>
      <c r="L69" s="45"/>
      <c r="M69" s="45"/>
      <c r="N69" s="45"/>
      <c r="O69" s="45"/>
      <c r="P69" s="45"/>
      <c r="Q69" s="45"/>
      <c r="R69" s="45"/>
      <c r="S69" s="45"/>
      <c r="T69" s="45"/>
      <c r="U69" s="45"/>
    </row>
    <row r="70" spans="1:21" x14ac:dyDescent="0.25">
      <c r="A70" s="43">
        <v>59</v>
      </c>
      <c r="B70" s="45">
        <v>400.8</v>
      </c>
      <c r="C70" s="45">
        <v>204.9</v>
      </c>
      <c r="D70" s="45">
        <v>139.69999999999999</v>
      </c>
      <c r="E70" s="45">
        <v>107.1</v>
      </c>
      <c r="F70" s="45">
        <v>87.6</v>
      </c>
      <c r="G70" s="45"/>
      <c r="H70" s="45"/>
      <c r="I70" s="45"/>
      <c r="J70" s="45"/>
      <c r="K70" s="45"/>
      <c r="L70" s="45"/>
      <c r="M70" s="45"/>
      <c r="N70" s="45"/>
      <c r="O70" s="45"/>
      <c r="P70" s="45"/>
      <c r="Q70" s="45"/>
      <c r="R70" s="45"/>
      <c r="S70" s="45"/>
      <c r="T70" s="45"/>
      <c r="U70" s="45"/>
    </row>
    <row r="71" spans="1:21" x14ac:dyDescent="0.25">
      <c r="A71" s="43">
        <v>60</v>
      </c>
      <c r="B71" s="45">
        <v>402.5</v>
      </c>
      <c r="C71" s="45">
        <v>205.9</v>
      </c>
      <c r="D71" s="45">
        <v>140.4</v>
      </c>
      <c r="E71" s="45">
        <v>107.7</v>
      </c>
      <c r="F71" s="45"/>
      <c r="G71" s="45"/>
      <c r="H71" s="45"/>
      <c r="I71" s="45"/>
      <c r="J71" s="45"/>
      <c r="K71" s="45"/>
      <c r="L71" s="45"/>
      <c r="M71" s="45"/>
      <c r="N71" s="45"/>
      <c r="O71" s="45"/>
      <c r="P71" s="45"/>
      <c r="Q71" s="45"/>
      <c r="R71" s="45"/>
      <c r="S71" s="45"/>
      <c r="T71" s="45"/>
      <c r="U71" s="45"/>
    </row>
    <row r="72" spans="1:21" x14ac:dyDescent="0.25">
      <c r="A72" s="43">
        <v>61</v>
      </c>
      <c r="B72" s="45">
        <v>404.4</v>
      </c>
      <c r="C72" s="45">
        <v>206.9</v>
      </c>
      <c r="D72" s="45">
        <v>141.1</v>
      </c>
      <c r="E72" s="45"/>
      <c r="F72" s="45"/>
      <c r="G72" s="45"/>
      <c r="H72" s="45"/>
      <c r="I72" s="45"/>
      <c r="J72" s="45"/>
      <c r="K72" s="45"/>
      <c r="L72" s="45"/>
      <c r="M72" s="45"/>
      <c r="N72" s="45"/>
      <c r="O72" s="45"/>
      <c r="P72" s="45"/>
      <c r="Q72" s="45"/>
      <c r="R72" s="45"/>
      <c r="S72" s="45"/>
      <c r="T72" s="45"/>
      <c r="U72" s="45"/>
    </row>
    <row r="73" spans="1:21" x14ac:dyDescent="0.25">
      <c r="A73" s="43">
        <v>62</v>
      </c>
      <c r="B73" s="45">
        <v>406.8</v>
      </c>
      <c r="C73" s="45">
        <v>208.2</v>
      </c>
      <c r="D73" s="45"/>
      <c r="E73" s="45"/>
      <c r="F73" s="45"/>
      <c r="G73" s="45"/>
      <c r="H73" s="45"/>
      <c r="I73" s="45"/>
      <c r="J73" s="45"/>
      <c r="K73" s="45"/>
      <c r="L73" s="45"/>
      <c r="M73" s="45"/>
      <c r="N73" s="45"/>
      <c r="O73" s="45"/>
      <c r="P73" s="45"/>
      <c r="Q73" s="45"/>
      <c r="R73" s="45"/>
      <c r="S73" s="45"/>
      <c r="T73" s="45"/>
      <c r="U73" s="45"/>
    </row>
    <row r="74" spans="1:21" x14ac:dyDescent="0.25">
      <c r="A74" s="43">
        <v>63</v>
      </c>
      <c r="B74" s="45">
        <v>409</v>
      </c>
      <c r="C74" s="45"/>
      <c r="D74" s="45"/>
      <c r="E74" s="45"/>
      <c r="F74" s="45"/>
      <c r="G74" s="45"/>
      <c r="H74" s="45"/>
      <c r="I74" s="45"/>
      <c r="J74" s="45"/>
      <c r="K74" s="45"/>
      <c r="L74" s="45"/>
      <c r="M74" s="45"/>
      <c r="N74" s="45"/>
      <c r="O74" s="45"/>
      <c r="P74" s="45"/>
      <c r="Q74" s="45"/>
      <c r="R74" s="45"/>
      <c r="S74" s="45"/>
      <c r="T74" s="45"/>
      <c r="U74" s="45"/>
    </row>
  </sheetData>
  <sheetProtection algorithmName="SHA-512" hashValue="vKN4hcbUVsf7aSmtrNC+xD493RDaBrOzdEqj4b086FaNwmX0uerIHsJon40mqXF6b4MdWz5WGiewPAst6Gs1Nw==" saltValue="s8zWz/bdz+VQvsLvK2qJOA==" spinCount="100000" sheet="1" objects="1" scenarios="1"/>
  <conditionalFormatting sqref="A6:A21">
    <cfRule type="expression" dxfId="387" priority="3" stopIfTrue="1">
      <formula>MOD(ROW(),2)=0</formula>
    </cfRule>
    <cfRule type="expression" dxfId="386" priority="4" stopIfTrue="1">
      <formula>MOD(ROW(),2)&lt;&gt;0</formula>
    </cfRule>
  </conditionalFormatting>
  <conditionalFormatting sqref="B6:M7 B9:M21 C8:M8">
    <cfRule type="expression" dxfId="385" priority="5" stopIfTrue="1">
      <formula>MOD(ROW(),2)=0</formula>
    </cfRule>
    <cfRule type="expression" dxfId="384" priority="6" stopIfTrue="1">
      <formula>MOD(ROW(),2)&lt;&gt;0</formula>
    </cfRule>
  </conditionalFormatting>
  <conditionalFormatting sqref="A26:A74">
    <cfRule type="expression" dxfId="383" priority="7" stopIfTrue="1">
      <formula>MOD(ROW(),2)=0</formula>
    </cfRule>
    <cfRule type="expression" dxfId="382" priority="8" stopIfTrue="1">
      <formula>MOD(ROW(),2)&lt;&gt;0</formula>
    </cfRule>
  </conditionalFormatting>
  <conditionalFormatting sqref="B26:U74">
    <cfRule type="expression" dxfId="381" priority="9" stopIfTrue="1">
      <formula>MOD(ROW(),2)=0</formula>
    </cfRule>
    <cfRule type="expression" dxfId="380" priority="10" stopIfTrue="1">
      <formula>MOD(ROW(),2)&lt;&gt;0</formula>
    </cfRule>
  </conditionalFormatting>
  <conditionalFormatting sqref="B8">
    <cfRule type="expression" dxfId="379" priority="1" stopIfTrue="1">
      <formula>MOD(ROW(),2)=0</formula>
    </cfRule>
    <cfRule type="expression" dxfId="378" priority="2" stopIfTrue="1">
      <formula>MOD(ROW(),2)&lt;&gt;0</formula>
    </cfRule>
  </conditionalFormatting>
  <pageMargins left="0.7" right="0.7" top="0.75" bottom="0.75" header="0.3" footer="0.3"/>
  <tableParts count="1">
    <tablePart r:id="rId1"/>
  </tablePart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02746-BE20-49EF-A298-6DC10A0B2B3E}">
  <sheetPr codeName="Sheet84"/>
  <dimension ref="A1:U75"/>
  <sheetViews>
    <sheetView showGridLines="0" workbookViewId="0">
      <selection activeCell="A6" sqref="A6"/>
    </sheetView>
  </sheetViews>
  <sheetFormatPr defaultRowHeight="12.5" x14ac:dyDescent="0.25"/>
  <cols>
    <col min="1" max="1" width="31.54296875" customWidth="1"/>
    <col min="2" max="21"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Added pension - x-712</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v>2015</v>
      </c>
      <c r="C8" s="46"/>
      <c r="D8" s="46"/>
      <c r="E8" s="46"/>
      <c r="F8" s="46"/>
      <c r="G8" s="46"/>
      <c r="H8" s="46"/>
      <c r="I8" s="46"/>
      <c r="J8" s="46"/>
      <c r="K8" s="46"/>
      <c r="L8" s="46"/>
      <c r="M8" s="46"/>
    </row>
    <row r="9" spans="1:13" x14ac:dyDescent="0.25">
      <c r="A9" s="40" t="s">
        <v>142</v>
      </c>
      <c r="B9" s="46" t="s">
        <v>394</v>
      </c>
      <c r="C9" s="46"/>
      <c r="D9" s="46"/>
      <c r="E9" s="46"/>
      <c r="F9" s="46"/>
      <c r="G9" s="46"/>
      <c r="H9" s="46"/>
      <c r="I9" s="46"/>
      <c r="J9" s="46"/>
      <c r="K9" s="46"/>
      <c r="L9" s="46"/>
      <c r="M9" s="46"/>
    </row>
    <row r="10" spans="1:13" x14ac:dyDescent="0.25">
      <c r="A10" s="40" t="s">
        <v>6</v>
      </c>
      <c r="B10" s="46" t="s">
        <v>424</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400</v>
      </c>
      <c r="C12" s="46"/>
      <c r="D12" s="46"/>
      <c r="E12" s="46"/>
      <c r="F12" s="46"/>
      <c r="G12" s="46"/>
      <c r="H12" s="46"/>
      <c r="I12" s="46"/>
      <c r="J12" s="46"/>
      <c r="K12" s="46"/>
      <c r="L12" s="46"/>
      <c r="M12" s="46"/>
    </row>
    <row r="13" spans="1:13" x14ac:dyDescent="0.25">
      <c r="A13" s="40" t="s">
        <v>538</v>
      </c>
      <c r="B13" s="46">
        <v>0</v>
      </c>
      <c r="C13" s="46"/>
      <c r="D13" s="46"/>
      <c r="E13" s="46"/>
      <c r="F13" s="46"/>
      <c r="G13" s="46"/>
      <c r="H13" s="46"/>
      <c r="I13" s="46"/>
      <c r="J13" s="46"/>
      <c r="K13" s="46"/>
      <c r="L13" s="46"/>
      <c r="M13" s="46"/>
    </row>
    <row r="14" spans="1:13" x14ac:dyDescent="0.25">
      <c r="A14" s="40" t="s">
        <v>146</v>
      </c>
      <c r="B14" s="46">
        <v>712</v>
      </c>
      <c r="C14" s="46"/>
      <c r="D14" s="46"/>
      <c r="E14" s="46"/>
      <c r="F14" s="46"/>
      <c r="G14" s="46"/>
      <c r="H14" s="46"/>
      <c r="I14" s="46"/>
      <c r="J14" s="46"/>
      <c r="K14" s="46"/>
      <c r="L14" s="46"/>
      <c r="M14" s="46"/>
    </row>
    <row r="15" spans="1:13" x14ac:dyDescent="0.25">
      <c r="A15" s="40" t="s">
        <v>539</v>
      </c>
      <c r="B15" s="46" t="s">
        <v>425</v>
      </c>
      <c r="C15" s="46"/>
      <c r="D15" s="46"/>
      <c r="E15" s="46"/>
      <c r="F15" s="46"/>
      <c r="G15" s="46"/>
      <c r="H15" s="46"/>
      <c r="I15" s="46"/>
      <c r="J15" s="46"/>
      <c r="K15" s="46"/>
      <c r="L15" s="46"/>
      <c r="M15" s="46"/>
    </row>
    <row r="16" spans="1:13" x14ac:dyDescent="0.25">
      <c r="A16" s="40" t="s">
        <v>148</v>
      </c>
      <c r="B16" s="46" t="s">
        <v>426</v>
      </c>
      <c r="C16" s="46"/>
      <c r="D16" s="46"/>
      <c r="E16" s="46"/>
      <c r="F16" s="46"/>
      <c r="G16" s="46"/>
      <c r="H16" s="46"/>
      <c r="I16" s="46"/>
      <c r="J16" s="46"/>
      <c r="K16" s="46"/>
      <c r="L16" s="46"/>
      <c r="M16" s="46"/>
    </row>
    <row r="17" spans="1:21" x14ac:dyDescent="0.25">
      <c r="A17" s="41" t="s">
        <v>540</v>
      </c>
      <c r="B17" s="46"/>
      <c r="C17" s="46"/>
      <c r="D17" s="46"/>
      <c r="E17" s="46"/>
      <c r="F17" s="46"/>
      <c r="G17" s="46"/>
      <c r="H17" s="46"/>
      <c r="I17" s="46"/>
      <c r="J17" s="46"/>
      <c r="K17" s="46"/>
      <c r="L17" s="46"/>
      <c r="M17" s="46"/>
    </row>
    <row r="18" spans="1:21" x14ac:dyDescent="0.25">
      <c r="A18" s="40" t="s">
        <v>150</v>
      </c>
      <c r="B18" s="48">
        <v>45202</v>
      </c>
      <c r="C18" s="48"/>
      <c r="D18" s="48"/>
      <c r="E18" s="48"/>
      <c r="F18" s="48"/>
      <c r="G18" s="48"/>
      <c r="H18" s="48"/>
      <c r="I18" s="48"/>
      <c r="J18" s="48"/>
      <c r="K18" s="48"/>
      <c r="L18" s="48"/>
      <c r="M18" s="48"/>
    </row>
    <row r="19" spans="1:21" x14ac:dyDescent="0.25">
      <c r="A19" s="40" t="s">
        <v>151</v>
      </c>
      <c r="B19" s="48">
        <v>45383</v>
      </c>
      <c r="C19" s="48"/>
      <c r="D19" s="48"/>
      <c r="E19" s="48"/>
      <c r="F19" s="48"/>
      <c r="G19" s="48"/>
      <c r="H19" s="48"/>
      <c r="I19" s="48"/>
      <c r="J19" s="48"/>
      <c r="K19" s="48"/>
      <c r="L19" s="48"/>
      <c r="M19" s="48"/>
    </row>
    <row r="20" spans="1:21" x14ac:dyDescent="0.25">
      <c r="A20" s="40" t="s">
        <v>152</v>
      </c>
      <c r="B20" s="46" t="s">
        <v>160</v>
      </c>
      <c r="C20" s="46"/>
      <c r="D20" s="46"/>
      <c r="E20" s="46"/>
      <c r="F20" s="46"/>
      <c r="G20" s="46"/>
      <c r="H20" s="46"/>
      <c r="I20" s="46"/>
      <c r="J20" s="46"/>
      <c r="K20" s="46"/>
      <c r="L20" s="46"/>
      <c r="M20" s="46"/>
    </row>
    <row r="21" spans="1:21" x14ac:dyDescent="0.25">
      <c r="A21" s="40" t="s">
        <v>541</v>
      </c>
      <c r="B21" s="46" t="s">
        <v>76</v>
      </c>
      <c r="C21" s="46"/>
      <c r="D21" s="46"/>
      <c r="E21" s="46"/>
      <c r="F21" s="46"/>
      <c r="G21" s="46"/>
      <c r="H21" s="46"/>
      <c r="I21" s="46"/>
      <c r="J21" s="46"/>
      <c r="K21" s="46"/>
      <c r="L21" s="46"/>
      <c r="M21" s="46"/>
    </row>
    <row r="23" spans="1:21" x14ac:dyDescent="0.25">
      <c r="A23" s="23" t="str">
        <f>HYPERLINK("#'Factor List'!A1", "Back to Factor List")</f>
        <v>Back to Factor List</v>
      </c>
      <c r="B23" s="23" t="str">
        <f>HYPERLINK("#'Assumptions'!A1", "Assumptions")</f>
        <v>Assumptions</v>
      </c>
    </row>
    <row r="26" spans="1:21" s="55" customFormat="1" ht="13" x14ac:dyDescent="0.25">
      <c r="A26" s="54" t="s">
        <v>263</v>
      </c>
      <c r="B26" s="54" t="s">
        <v>593</v>
      </c>
      <c r="C26" s="54" t="s">
        <v>594</v>
      </c>
      <c r="D26" s="54" t="s">
        <v>595</v>
      </c>
      <c r="E26" s="54" t="s">
        <v>596</v>
      </c>
      <c r="F26" s="54" t="s">
        <v>597</v>
      </c>
      <c r="G26" s="54" t="s">
        <v>598</v>
      </c>
      <c r="H26" s="54" t="s">
        <v>599</v>
      </c>
      <c r="I26" s="54" t="s">
        <v>600</v>
      </c>
      <c r="J26" s="54" t="s">
        <v>601</v>
      </c>
      <c r="K26" s="54" t="s">
        <v>602</v>
      </c>
      <c r="L26" s="54" t="s">
        <v>603</v>
      </c>
      <c r="M26" s="54" t="s">
        <v>604</v>
      </c>
      <c r="N26" s="54" t="s">
        <v>605</v>
      </c>
      <c r="O26" s="54" t="s">
        <v>606</v>
      </c>
      <c r="P26" s="54" t="s">
        <v>607</v>
      </c>
      <c r="Q26" s="54" t="s">
        <v>608</v>
      </c>
      <c r="R26" s="54" t="s">
        <v>609</v>
      </c>
      <c r="S26" s="54" t="s">
        <v>610</v>
      </c>
      <c r="T26" s="54" t="s">
        <v>611</v>
      </c>
      <c r="U26" s="54" t="s">
        <v>612</v>
      </c>
    </row>
    <row r="27" spans="1:21" x14ac:dyDescent="0.25">
      <c r="A27" s="43">
        <v>16</v>
      </c>
      <c r="B27" s="45">
        <v>193.6</v>
      </c>
      <c r="C27" s="45">
        <v>98.6</v>
      </c>
      <c r="D27" s="45">
        <v>66.900000000000006</v>
      </c>
      <c r="E27" s="45">
        <v>51.1</v>
      </c>
      <c r="F27" s="45">
        <v>41.6</v>
      </c>
      <c r="G27" s="45">
        <v>35.299999999999997</v>
      </c>
      <c r="H27" s="45">
        <v>30.8</v>
      </c>
      <c r="I27" s="45">
        <v>27.4</v>
      </c>
      <c r="J27" s="45">
        <v>24.8</v>
      </c>
      <c r="K27" s="45">
        <v>22.7</v>
      </c>
      <c r="L27" s="45">
        <v>21</v>
      </c>
      <c r="M27" s="45">
        <v>19.600000000000001</v>
      </c>
      <c r="N27" s="45">
        <v>18.399999999999999</v>
      </c>
      <c r="O27" s="45">
        <v>17.399999999999999</v>
      </c>
      <c r="P27" s="45">
        <v>16.5</v>
      </c>
      <c r="Q27" s="45">
        <v>15.7</v>
      </c>
      <c r="R27" s="45">
        <v>15.1</v>
      </c>
      <c r="S27" s="45">
        <v>14.5</v>
      </c>
      <c r="T27" s="45">
        <v>13.9</v>
      </c>
      <c r="U27" s="45">
        <v>13.4</v>
      </c>
    </row>
    <row r="28" spans="1:21" x14ac:dyDescent="0.25">
      <c r="A28" s="43">
        <v>17</v>
      </c>
      <c r="B28" s="45">
        <v>196.4</v>
      </c>
      <c r="C28" s="45">
        <v>100</v>
      </c>
      <c r="D28" s="45">
        <v>67.900000000000006</v>
      </c>
      <c r="E28" s="45">
        <v>51.9</v>
      </c>
      <c r="F28" s="45">
        <v>42.2</v>
      </c>
      <c r="G28" s="45">
        <v>35.799999999999997</v>
      </c>
      <c r="H28" s="45">
        <v>31.3</v>
      </c>
      <c r="I28" s="45">
        <v>27.8</v>
      </c>
      <c r="J28" s="45">
        <v>25.2</v>
      </c>
      <c r="K28" s="45">
        <v>23.1</v>
      </c>
      <c r="L28" s="45">
        <v>21.3</v>
      </c>
      <c r="M28" s="45">
        <v>19.899999999999999</v>
      </c>
      <c r="N28" s="45">
        <v>18.7</v>
      </c>
      <c r="O28" s="45">
        <v>17.600000000000001</v>
      </c>
      <c r="P28" s="45">
        <v>16.8</v>
      </c>
      <c r="Q28" s="45">
        <v>16</v>
      </c>
      <c r="R28" s="45">
        <v>15.3</v>
      </c>
      <c r="S28" s="45">
        <v>14.7</v>
      </c>
      <c r="T28" s="45">
        <v>14.1</v>
      </c>
      <c r="U28" s="45">
        <v>13.6</v>
      </c>
    </row>
    <row r="29" spans="1:21" x14ac:dyDescent="0.25">
      <c r="A29" s="43">
        <v>18</v>
      </c>
      <c r="B29" s="45">
        <v>199.3</v>
      </c>
      <c r="C29" s="45">
        <v>101.5</v>
      </c>
      <c r="D29" s="45">
        <v>68.900000000000006</v>
      </c>
      <c r="E29" s="45">
        <v>52.6</v>
      </c>
      <c r="F29" s="45">
        <v>42.9</v>
      </c>
      <c r="G29" s="45">
        <v>36.4</v>
      </c>
      <c r="H29" s="45">
        <v>31.7</v>
      </c>
      <c r="I29" s="45">
        <v>28.3</v>
      </c>
      <c r="J29" s="45">
        <v>25.6</v>
      </c>
      <c r="K29" s="45">
        <v>23.4</v>
      </c>
      <c r="L29" s="45">
        <v>21.7</v>
      </c>
      <c r="M29" s="45">
        <v>20.2</v>
      </c>
      <c r="N29" s="45">
        <v>19</v>
      </c>
      <c r="O29" s="45">
        <v>17.899999999999999</v>
      </c>
      <c r="P29" s="45">
        <v>17</v>
      </c>
      <c r="Q29" s="45">
        <v>16.2</v>
      </c>
      <c r="R29" s="45">
        <v>15.5</v>
      </c>
      <c r="S29" s="45">
        <v>14.9</v>
      </c>
      <c r="T29" s="45">
        <v>14.3</v>
      </c>
      <c r="U29" s="45">
        <v>13.9</v>
      </c>
    </row>
    <row r="30" spans="1:21" x14ac:dyDescent="0.25">
      <c r="A30" s="43">
        <v>19</v>
      </c>
      <c r="B30" s="45">
        <v>202.3</v>
      </c>
      <c r="C30" s="45">
        <v>103</v>
      </c>
      <c r="D30" s="45">
        <v>69.900000000000006</v>
      </c>
      <c r="E30" s="45">
        <v>53.4</v>
      </c>
      <c r="F30" s="45">
        <v>43.5</v>
      </c>
      <c r="G30" s="45">
        <v>36.9</v>
      </c>
      <c r="H30" s="45">
        <v>32.200000000000003</v>
      </c>
      <c r="I30" s="45">
        <v>28.7</v>
      </c>
      <c r="J30" s="45">
        <v>25.9</v>
      </c>
      <c r="K30" s="45">
        <v>23.8</v>
      </c>
      <c r="L30" s="45">
        <v>22</v>
      </c>
      <c r="M30" s="45">
        <v>20.5</v>
      </c>
      <c r="N30" s="45">
        <v>19.2</v>
      </c>
      <c r="O30" s="45">
        <v>18.2</v>
      </c>
      <c r="P30" s="45">
        <v>17.3</v>
      </c>
      <c r="Q30" s="45">
        <v>16.399999999999999</v>
      </c>
      <c r="R30" s="45">
        <v>15.7</v>
      </c>
      <c r="S30" s="45">
        <v>15.1</v>
      </c>
      <c r="T30" s="45">
        <v>14.6</v>
      </c>
      <c r="U30" s="45">
        <v>14.1</v>
      </c>
    </row>
    <row r="31" spans="1:21" x14ac:dyDescent="0.25">
      <c r="A31" s="43">
        <v>20</v>
      </c>
      <c r="B31" s="45">
        <v>205.2</v>
      </c>
      <c r="C31" s="45">
        <v>104.5</v>
      </c>
      <c r="D31" s="45">
        <v>70.900000000000006</v>
      </c>
      <c r="E31" s="45">
        <v>54.2</v>
      </c>
      <c r="F31" s="45">
        <v>44.1</v>
      </c>
      <c r="G31" s="45">
        <v>37.4</v>
      </c>
      <c r="H31" s="45">
        <v>32.700000000000003</v>
      </c>
      <c r="I31" s="45">
        <v>29.1</v>
      </c>
      <c r="J31" s="45">
        <v>26.3</v>
      </c>
      <c r="K31" s="45">
        <v>24.1</v>
      </c>
      <c r="L31" s="45">
        <v>22.3</v>
      </c>
      <c r="M31" s="45">
        <v>20.8</v>
      </c>
      <c r="N31" s="45">
        <v>19.5</v>
      </c>
      <c r="O31" s="45">
        <v>18.399999999999999</v>
      </c>
      <c r="P31" s="45">
        <v>17.5</v>
      </c>
      <c r="Q31" s="45">
        <v>16.7</v>
      </c>
      <c r="R31" s="45">
        <v>16</v>
      </c>
      <c r="S31" s="45">
        <v>15.3</v>
      </c>
      <c r="T31" s="45">
        <v>14.8</v>
      </c>
      <c r="U31" s="45">
        <v>14.3</v>
      </c>
    </row>
    <row r="32" spans="1:21" x14ac:dyDescent="0.25">
      <c r="A32" s="43">
        <v>21</v>
      </c>
      <c r="B32" s="45">
        <v>208.2</v>
      </c>
      <c r="C32" s="45">
        <v>106</v>
      </c>
      <c r="D32" s="45">
        <v>72</v>
      </c>
      <c r="E32" s="45">
        <v>55</v>
      </c>
      <c r="F32" s="45">
        <v>44.8</v>
      </c>
      <c r="G32" s="45">
        <v>38</v>
      </c>
      <c r="H32" s="45">
        <v>33.1</v>
      </c>
      <c r="I32" s="45">
        <v>29.5</v>
      </c>
      <c r="J32" s="45">
        <v>26.7</v>
      </c>
      <c r="K32" s="45">
        <v>24.5</v>
      </c>
      <c r="L32" s="45">
        <v>22.6</v>
      </c>
      <c r="M32" s="45">
        <v>21.1</v>
      </c>
      <c r="N32" s="45">
        <v>19.8</v>
      </c>
      <c r="O32" s="45">
        <v>18.7</v>
      </c>
      <c r="P32" s="45">
        <v>17.8</v>
      </c>
      <c r="Q32" s="45">
        <v>16.899999999999999</v>
      </c>
      <c r="R32" s="45">
        <v>16.2</v>
      </c>
      <c r="S32" s="45">
        <v>15.6</v>
      </c>
      <c r="T32" s="45">
        <v>15</v>
      </c>
      <c r="U32" s="45">
        <v>14.5</v>
      </c>
    </row>
    <row r="33" spans="1:21" x14ac:dyDescent="0.25">
      <c r="A33" s="43">
        <v>22</v>
      </c>
      <c r="B33" s="45">
        <v>211.2</v>
      </c>
      <c r="C33" s="45">
        <v>107.6</v>
      </c>
      <c r="D33" s="45">
        <v>73</v>
      </c>
      <c r="E33" s="45">
        <v>55.8</v>
      </c>
      <c r="F33" s="45">
        <v>45.4</v>
      </c>
      <c r="G33" s="45">
        <v>38.5</v>
      </c>
      <c r="H33" s="45">
        <v>33.6</v>
      </c>
      <c r="I33" s="45">
        <v>29.9</v>
      </c>
      <c r="J33" s="45">
        <v>27.1</v>
      </c>
      <c r="K33" s="45">
        <v>24.8</v>
      </c>
      <c r="L33" s="45">
        <v>22.9</v>
      </c>
      <c r="M33" s="45">
        <v>21.4</v>
      </c>
      <c r="N33" s="45">
        <v>20.100000000000001</v>
      </c>
      <c r="O33" s="45">
        <v>19</v>
      </c>
      <c r="P33" s="45">
        <v>18</v>
      </c>
      <c r="Q33" s="45">
        <v>17.2</v>
      </c>
      <c r="R33" s="45">
        <v>16.399999999999999</v>
      </c>
      <c r="S33" s="45">
        <v>15.8</v>
      </c>
      <c r="T33" s="45">
        <v>15.2</v>
      </c>
      <c r="U33" s="45">
        <v>14.7</v>
      </c>
    </row>
    <row r="34" spans="1:21" x14ac:dyDescent="0.25">
      <c r="A34" s="43">
        <v>23</v>
      </c>
      <c r="B34" s="45">
        <v>214.3</v>
      </c>
      <c r="C34" s="45">
        <v>109.1</v>
      </c>
      <c r="D34" s="45">
        <v>74.099999999999994</v>
      </c>
      <c r="E34" s="45">
        <v>56.6</v>
      </c>
      <c r="F34" s="45">
        <v>46.1</v>
      </c>
      <c r="G34" s="45">
        <v>39.1</v>
      </c>
      <c r="H34" s="45">
        <v>34.1</v>
      </c>
      <c r="I34" s="45">
        <v>30.4</v>
      </c>
      <c r="J34" s="45">
        <v>27.5</v>
      </c>
      <c r="K34" s="45">
        <v>25.2</v>
      </c>
      <c r="L34" s="45">
        <v>23.3</v>
      </c>
      <c r="M34" s="45">
        <v>21.7</v>
      </c>
      <c r="N34" s="45">
        <v>20.399999999999999</v>
      </c>
      <c r="O34" s="45">
        <v>19.3</v>
      </c>
      <c r="P34" s="45">
        <v>18.3</v>
      </c>
      <c r="Q34" s="45">
        <v>17.399999999999999</v>
      </c>
      <c r="R34" s="45">
        <v>16.7</v>
      </c>
      <c r="S34" s="45">
        <v>16</v>
      </c>
      <c r="T34" s="45">
        <v>15.4</v>
      </c>
      <c r="U34" s="45">
        <v>14.9</v>
      </c>
    </row>
    <row r="35" spans="1:21" x14ac:dyDescent="0.25">
      <c r="A35" s="43">
        <v>24</v>
      </c>
      <c r="B35" s="45">
        <v>217.4</v>
      </c>
      <c r="C35" s="45">
        <v>110.7</v>
      </c>
      <c r="D35" s="45">
        <v>75.2</v>
      </c>
      <c r="E35" s="45">
        <v>57.4</v>
      </c>
      <c r="F35" s="45">
        <v>46.8</v>
      </c>
      <c r="G35" s="45">
        <v>39.700000000000003</v>
      </c>
      <c r="H35" s="45">
        <v>34.6</v>
      </c>
      <c r="I35" s="45">
        <v>30.8</v>
      </c>
      <c r="J35" s="45">
        <v>27.9</v>
      </c>
      <c r="K35" s="45">
        <v>25.5</v>
      </c>
      <c r="L35" s="45">
        <v>23.6</v>
      </c>
      <c r="M35" s="45">
        <v>22</v>
      </c>
      <c r="N35" s="45">
        <v>20.7</v>
      </c>
      <c r="O35" s="45">
        <v>19.5</v>
      </c>
      <c r="P35" s="45">
        <v>18.600000000000001</v>
      </c>
      <c r="Q35" s="45">
        <v>17.7</v>
      </c>
      <c r="R35" s="45">
        <v>16.899999999999999</v>
      </c>
      <c r="S35" s="45">
        <v>16.3</v>
      </c>
      <c r="T35" s="45">
        <v>15.7</v>
      </c>
      <c r="U35" s="45">
        <v>15.1</v>
      </c>
    </row>
    <row r="36" spans="1:21" x14ac:dyDescent="0.25">
      <c r="A36" s="43">
        <v>25</v>
      </c>
      <c r="B36" s="45">
        <v>220.5</v>
      </c>
      <c r="C36" s="45">
        <v>112.3</v>
      </c>
      <c r="D36" s="45">
        <v>76.2</v>
      </c>
      <c r="E36" s="45">
        <v>58.2</v>
      </c>
      <c r="F36" s="45">
        <v>47.4</v>
      </c>
      <c r="G36" s="45">
        <v>40.200000000000003</v>
      </c>
      <c r="H36" s="45">
        <v>35.1</v>
      </c>
      <c r="I36" s="45">
        <v>31.3</v>
      </c>
      <c r="J36" s="45">
        <v>28.3</v>
      </c>
      <c r="K36" s="45">
        <v>25.9</v>
      </c>
      <c r="L36" s="45">
        <v>24</v>
      </c>
      <c r="M36" s="45">
        <v>22.4</v>
      </c>
      <c r="N36" s="45">
        <v>21</v>
      </c>
      <c r="O36" s="45">
        <v>19.8</v>
      </c>
      <c r="P36" s="45">
        <v>18.8</v>
      </c>
      <c r="Q36" s="45">
        <v>17.899999999999999</v>
      </c>
      <c r="R36" s="45">
        <v>17.2</v>
      </c>
      <c r="S36" s="45">
        <v>16.5</v>
      </c>
      <c r="T36" s="45">
        <v>15.9</v>
      </c>
      <c r="U36" s="45">
        <v>15.3</v>
      </c>
    </row>
    <row r="37" spans="1:21" x14ac:dyDescent="0.25">
      <c r="A37" s="43">
        <v>26</v>
      </c>
      <c r="B37" s="45">
        <v>223.7</v>
      </c>
      <c r="C37" s="45">
        <v>113.9</v>
      </c>
      <c r="D37" s="45">
        <v>77.3</v>
      </c>
      <c r="E37" s="45">
        <v>59.1</v>
      </c>
      <c r="F37" s="45">
        <v>48.1</v>
      </c>
      <c r="G37" s="45">
        <v>40.799999999999997</v>
      </c>
      <c r="H37" s="45">
        <v>35.6</v>
      </c>
      <c r="I37" s="45">
        <v>31.7</v>
      </c>
      <c r="J37" s="45">
        <v>28.7</v>
      </c>
      <c r="K37" s="45">
        <v>26.3</v>
      </c>
      <c r="L37" s="45">
        <v>24.3</v>
      </c>
      <c r="M37" s="45">
        <v>22.7</v>
      </c>
      <c r="N37" s="45">
        <v>21.3</v>
      </c>
      <c r="O37" s="45">
        <v>20.100000000000001</v>
      </c>
      <c r="P37" s="45">
        <v>19.100000000000001</v>
      </c>
      <c r="Q37" s="45">
        <v>18.2</v>
      </c>
      <c r="R37" s="45">
        <v>17.399999999999999</v>
      </c>
      <c r="S37" s="45">
        <v>16.7</v>
      </c>
      <c r="T37" s="45">
        <v>16.100000000000001</v>
      </c>
      <c r="U37" s="45">
        <v>15.6</v>
      </c>
    </row>
    <row r="38" spans="1:21" x14ac:dyDescent="0.25">
      <c r="A38" s="43">
        <v>27</v>
      </c>
      <c r="B38" s="45">
        <v>226.9</v>
      </c>
      <c r="C38" s="45">
        <v>115.6</v>
      </c>
      <c r="D38" s="45">
        <v>78.5</v>
      </c>
      <c r="E38" s="45">
        <v>59.9</v>
      </c>
      <c r="F38" s="45">
        <v>48.8</v>
      </c>
      <c r="G38" s="45">
        <v>41.4</v>
      </c>
      <c r="H38" s="45">
        <v>36.1</v>
      </c>
      <c r="I38" s="45">
        <v>32.200000000000003</v>
      </c>
      <c r="J38" s="45">
        <v>29.1</v>
      </c>
      <c r="K38" s="45">
        <v>26.7</v>
      </c>
      <c r="L38" s="45">
        <v>24.7</v>
      </c>
      <c r="M38" s="45">
        <v>23</v>
      </c>
      <c r="N38" s="45">
        <v>21.6</v>
      </c>
      <c r="O38" s="45">
        <v>20.399999999999999</v>
      </c>
      <c r="P38" s="45">
        <v>19.399999999999999</v>
      </c>
      <c r="Q38" s="45">
        <v>18.5</v>
      </c>
      <c r="R38" s="45">
        <v>17.7</v>
      </c>
      <c r="S38" s="45">
        <v>17</v>
      </c>
      <c r="T38" s="45">
        <v>16.399999999999999</v>
      </c>
      <c r="U38" s="45">
        <v>15.8</v>
      </c>
    </row>
    <row r="39" spans="1:21" x14ac:dyDescent="0.25">
      <c r="A39" s="43">
        <v>28</v>
      </c>
      <c r="B39" s="45">
        <v>230.2</v>
      </c>
      <c r="C39" s="45">
        <v>117.2</v>
      </c>
      <c r="D39" s="45">
        <v>79.599999999999994</v>
      </c>
      <c r="E39" s="45">
        <v>60.8</v>
      </c>
      <c r="F39" s="45">
        <v>49.5</v>
      </c>
      <c r="G39" s="45">
        <v>42</v>
      </c>
      <c r="H39" s="45">
        <v>36.700000000000003</v>
      </c>
      <c r="I39" s="45">
        <v>32.700000000000003</v>
      </c>
      <c r="J39" s="45">
        <v>29.5</v>
      </c>
      <c r="K39" s="45">
        <v>27.1</v>
      </c>
      <c r="L39" s="45">
        <v>25</v>
      </c>
      <c r="M39" s="45">
        <v>23.3</v>
      </c>
      <c r="N39" s="45">
        <v>21.9</v>
      </c>
      <c r="O39" s="45">
        <v>20.7</v>
      </c>
      <c r="P39" s="45">
        <v>19.7</v>
      </c>
      <c r="Q39" s="45">
        <v>18.8</v>
      </c>
      <c r="R39" s="45">
        <v>18</v>
      </c>
      <c r="S39" s="45">
        <v>17.2</v>
      </c>
      <c r="T39" s="45">
        <v>16.600000000000001</v>
      </c>
      <c r="U39" s="45">
        <v>16</v>
      </c>
    </row>
    <row r="40" spans="1:21" x14ac:dyDescent="0.25">
      <c r="A40" s="43">
        <v>29</v>
      </c>
      <c r="B40" s="45">
        <v>233.5</v>
      </c>
      <c r="C40" s="45">
        <v>118.9</v>
      </c>
      <c r="D40" s="45">
        <v>80.7</v>
      </c>
      <c r="E40" s="45">
        <v>61.7</v>
      </c>
      <c r="F40" s="45">
        <v>50.2</v>
      </c>
      <c r="G40" s="45">
        <v>42.6</v>
      </c>
      <c r="H40" s="45">
        <v>37.200000000000003</v>
      </c>
      <c r="I40" s="45">
        <v>33.1</v>
      </c>
      <c r="J40" s="45">
        <v>30</v>
      </c>
      <c r="K40" s="45">
        <v>27.5</v>
      </c>
      <c r="L40" s="45">
        <v>25.4</v>
      </c>
      <c r="M40" s="45">
        <v>23.7</v>
      </c>
      <c r="N40" s="45">
        <v>22.2</v>
      </c>
      <c r="O40" s="45">
        <v>21</v>
      </c>
      <c r="P40" s="45">
        <v>20</v>
      </c>
      <c r="Q40" s="45">
        <v>19</v>
      </c>
      <c r="R40" s="45">
        <v>18.2</v>
      </c>
      <c r="S40" s="45">
        <v>17.5</v>
      </c>
      <c r="T40" s="45">
        <v>16.899999999999999</v>
      </c>
      <c r="U40" s="45">
        <v>16.3</v>
      </c>
    </row>
    <row r="41" spans="1:21" x14ac:dyDescent="0.25">
      <c r="A41" s="43">
        <v>30</v>
      </c>
      <c r="B41" s="45">
        <v>236.9</v>
      </c>
      <c r="C41" s="45">
        <v>120.6</v>
      </c>
      <c r="D41" s="45">
        <v>81.900000000000006</v>
      </c>
      <c r="E41" s="45">
        <v>62.6</v>
      </c>
      <c r="F41" s="45">
        <v>51</v>
      </c>
      <c r="G41" s="45">
        <v>43.2</v>
      </c>
      <c r="H41" s="45">
        <v>37.700000000000003</v>
      </c>
      <c r="I41" s="45">
        <v>33.6</v>
      </c>
      <c r="J41" s="45">
        <v>30.4</v>
      </c>
      <c r="K41" s="45">
        <v>27.9</v>
      </c>
      <c r="L41" s="45">
        <v>25.8</v>
      </c>
      <c r="M41" s="45">
        <v>24</v>
      </c>
      <c r="N41" s="45">
        <v>22.6</v>
      </c>
      <c r="O41" s="45">
        <v>21.3</v>
      </c>
      <c r="P41" s="45">
        <v>20.3</v>
      </c>
      <c r="Q41" s="45">
        <v>19.3</v>
      </c>
      <c r="R41" s="45">
        <v>18.5</v>
      </c>
      <c r="S41" s="45">
        <v>17.8</v>
      </c>
      <c r="T41" s="45">
        <v>17.100000000000001</v>
      </c>
      <c r="U41" s="45">
        <v>16.5</v>
      </c>
    </row>
    <row r="42" spans="1:21" x14ac:dyDescent="0.25">
      <c r="A42" s="43">
        <v>31</v>
      </c>
      <c r="B42" s="45">
        <v>240.3</v>
      </c>
      <c r="C42" s="45">
        <v>122.4</v>
      </c>
      <c r="D42" s="45">
        <v>83.1</v>
      </c>
      <c r="E42" s="45">
        <v>63.5</v>
      </c>
      <c r="F42" s="45">
        <v>51.7</v>
      </c>
      <c r="G42" s="45">
        <v>43.9</v>
      </c>
      <c r="H42" s="45">
        <v>38.299999999999997</v>
      </c>
      <c r="I42" s="45">
        <v>34.1</v>
      </c>
      <c r="J42" s="45">
        <v>30.9</v>
      </c>
      <c r="K42" s="45">
        <v>28.3</v>
      </c>
      <c r="L42" s="45">
        <v>26.1</v>
      </c>
      <c r="M42" s="45">
        <v>24.4</v>
      </c>
      <c r="N42" s="45">
        <v>22.9</v>
      </c>
      <c r="O42" s="45">
        <v>21.6</v>
      </c>
      <c r="P42" s="45">
        <v>20.6</v>
      </c>
      <c r="Q42" s="45">
        <v>19.600000000000001</v>
      </c>
      <c r="R42" s="45">
        <v>18.8</v>
      </c>
      <c r="S42" s="45">
        <v>18</v>
      </c>
      <c r="T42" s="45">
        <v>17.399999999999999</v>
      </c>
      <c r="U42" s="45">
        <v>16.8</v>
      </c>
    </row>
    <row r="43" spans="1:21" x14ac:dyDescent="0.25">
      <c r="A43" s="43">
        <v>32</v>
      </c>
      <c r="B43" s="45">
        <v>243.7</v>
      </c>
      <c r="C43" s="45">
        <v>124.1</v>
      </c>
      <c r="D43" s="45">
        <v>84.3</v>
      </c>
      <c r="E43" s="45">
        <v>64.400000000000006</v>
      </c>
      <c r="F43" s="45">
        <v>52.4</v>
      </c>
      <c r="G43" s="45">
        <v>44.5</v>
      </c>
      <c r="H43" s="45">
        <v>38.799999999999997</v>
      </c>
      <c r="I43" s="45">
        <v>34.6</v>
      </c>
      <c r="J43" s="45">
        <v>31.3</v>
      </c>
      <c r="K43" s="45">
        <v>28.7</v>
      </c>
      <c r="L43" s="45">
        <v>26.5</v>
      </c>
      <c r="M43" s="45">
        <v>24.7</v>
      </c>
      <c r="N43" s="45">
        <v>23.2</v>
      </c>
      <c r="O43" s="45">
        <v>22</v>
      </c>
      <c r="P43" s="45">
        <v>20.9</v>
      </c>
      <c r="Q43" s="45">
        <v>19.899999999999999</v>
      </c>
      <c r="R43" s="45">
        <v>19</v>
      </c>
      <c r="S43" s="45">
        <v>18.3</v>
      </c>
      <c r="T43" s="45">
        <v>17.600000000000001</v>
      </c>
      <c r="U43" s="45">
        <v>17</v>
      </c>
    </row>
    <row r="44" spans="1:21" x14ac:dyDescent="0.25">
      <c r="A44" s="43">
        <v>33</v>
      </c>
      <c r="B44" s="45">
        <v>247.2</v>
      </c>
      <c r="C44" s="45">
        <v>125.9</v>
      </c>
      <c r="D44" s="45">
        <v>85.5</v>
      </c>
      <c r="E44" s="45">
        <v>65.3</v>
      </c>
      <c r="F44" s="45">
        <v>53.2</v>
      </c>
      <c r="G44" s="45">
        <v>45.1</v>
      </c>
      <c r="H44" s="45">
        <v>39.4</v>
      </c>
      <c r="I44" s="45">
        <v>35.1</v>
      </c>
      <c r="J44" s="45">
        <v>31.8</v>
      </c>
      <c r="K44" s="45">
        <v>29.1</v>
      </c>
      <c r="L44" s="45">
        <v>26.9</v>
      </c>
      <c r="M44" s="45">
        <v>25.1</v>
      </c>
      <c r="N44" s="45">
        <v>23.6</v>
      </c>
      <c r="O44" s="45">
        <v>22.3</v>
      </c>
      <c r="P44" s="45">
        <v>21.2</v>
      </c>
      <c r="Q44" s="45">
        <v>20.2</v>
      </c>
      <c r="R44" s="45">
        <v>19.3</v>
      </c>
      <c r="S44" s="45">
        <v>18.600000000000001</v>
      </c>
      <c r="T44" s="45">
        <v>17.899999999999999</v>
      </c>
      <c r="U44" s="45">
        <v>17.3</v>
      </c>
    </row>
    <row r="45" spans="1:21" x14ac:dyDescent="0.25">
      <c r="A45" s="43">
        <v>34</v>
      </c>
      <c r="B45" s="45">
        <v>250.8</v>
      </c>
      <c r="C45" s="45">
        <v>127.7</v>
      </c>
      <c r="D45" s="45">
        <v>86.7</v>
      </c>
      <c r="E45" s="45">
        <v>66.2</v>
      </c>
      <c r="F45" s="45">
        <v>54</v>
      </c>
      <c r="G45" s="45">
        <v>45.8</v>
      </c>
      <c r="H45" s="45">
        <v>40</v>
      </c>
      <c r="I45" s="45">
        <v>35.6</v>
      </c>
      <c r="J45" s="45">
        <v>32.200000000000003</v>
      </c>
      <c r="K45" s="45">
        <v>29.5</v>
      </c>
      <c r="L45" s="45">
        <v>27.3</v>
      </c>
      <c r="M45" s="45">
        <v>25.5</v>
      </c>
      <c r="N45" s="45">
        <v>23.9</v>
      </c>
      <c r="O45" s="45">
        <v>22.6</v>
      </c>
      <c r="P45" s="45">
        <v>21.5</v>
      </c>
      <c r="Q45" s="45">
        <v>20.5</v>
      </c>
      <c r="R45" s="45">
        <v>19.600000000000001</v>
      </c>
      <c r="S45" s="45">
        <v>18.8</v>
      </c>
      <c r="T45" s="45">
        <v>18.2</v>
      </c>
      <c r="U45" s="45">
        <v>17.5</v>
      </c>
    </row>
    <row r="46" spans="1:21" x14ac:dyDescent="0.25">
      <c r="A46" s="43">
        <v>35</v>
      </c>
      <c r="B46" s="45">
        <v>254.3</v>
      </c>
      <c r="C46" s="45">
        <v>129.6</v>
      </c>
      <c r="D46" s="45">
        <v>88</v>
      </c>
      <c r="E46" s="45">
        <v>67.2</v>
      </c>
      <c r="F46" s="45">
        <v>54.8</v>
      </c>
      <c r="G46" s="45">
        <v>46.5</v>
      </c>
      <c r="H46" s="45">
        <v>40.5</v>
      </c>
      <c r="I46" s="45">
        <v>36.1</v>
      </c>
      <c r="J46" s="45">
        <v>32.700000000000003</v>
      </c>
      <c r="K46" s="45">
        <v>29.9</v>
      </c>
      <c r="L46" s="45">
        <v>27.7</v>
      </c>
      <c r="M46" s="45">
        <v>25.9</v>
      </c>
      <c r="N46" s="45">
        <v>24.3</v>
      </c>
      <c r="O46" s="45">
        <v>22.9</v>
      </c>
      <c r="P46" s="45">
        <v>21.8</v>
      </c>
      <c r="Q46" s="45">
        <v>20.8</v>
      </c>
      <c r="R46" s="45">
        <v>19.899999999999999</v>
      </c>
      <c r="S46" s="45">
        <v>19.100000000000001</v>
      </c>
      <c r="T46" s="45">
        <v>18.399999999999999</v>
      </c>
      <c r="U46" s="45">
        <v>17.8</v>
      </c>
    </row>
    <row r="47" spans="1:21" x14ac:dyDescent="0.25">
      <c r="A47" s="43">
        <v>36</v>
      </c>
      <c r="B47" s="45">
        <v>258</v>
      </c>
      <c r="C47" s="45">
        <v>131.4</v>
      </c>
      <c r="D47" s="45">
        <v>89.2</v>
      </c>
      <c r="E47" s="45">
        <v>68.2</v>
      </c>
      <c r="F47" s="45">
        <v>55.5</v>
      </c>
      <c r="G47" s="45">
        <v>47.1</v>
      </c>
      <c r="H47" s="45">
        <v>41.1</v>
      </c>
      <c r="I47" s="45">
        <v>36.6</v>
      </c>
      <c r="J47" s="45">
        <v>33.200000000000003</v>
      </c>
      <c r="K47" s="45">
        <v>30.4</v>
      </c>
      <c r="L47" s="45">
        <v>28.1</v>
      </c>
      <c r="M47" s="45">
        <v>26.2</v>
      </c>
      <c r="N47" s="45">
        <v>24.6</v>
      </c>
      <c r="O47" s="45">
        <v>23.3</v>
      </c>
      <c r="P47" s="45">
        <v>22.1</v>
      </c>
      <c r="Q47" s="45">
        <v>21.1</v>
      </c>
      <c r="R47" s="45">
        <v>20.2</v>
      </c>
      <c r="S47" s="45">
        <v>19.399999999999999</v>
      </c>
      <c r="T47" s="45">
        <v>18.7</v>
      </c>
      <c r="U47" s="45">
        <v>18.100000000000001</v>
      </c>
    </row>
    <row r="48" spans="1:21" x14ac:dyDescent="0.25">
      <c r="A48" s="43">
        <v>37</v>
      </c>
      <c r="B48" s="45">
        <v>261.7</v>
      </c>
      <c r="C48" s="45">
        <v>133.30000000000001</v>
      </c>
      <c r="D48" s="45">
        <v>90.5</v>
      </c>
      <c r="E48" s="45">
        <v>69.099999999999994</v>
      </c>
      <c r="F48" s="45">
        <v>56.3</v>
      </c>
      <c r="G48" s="45">
        <v>47.8</v>
      </c>
      <c r="H48" s="45">
        <v>41.7</v>
      </c>
      <c r="I48" s="45">
        <v>37.200000000000003</v>
      </c>
      <c r="J48" s="45">
        <v>33.6</v>
      </c>
      <c r="K48" s="45">
        <v>30.8</v>
      </c>
      <c r="L48" s="45">
        <v>28.5</v>
      </c>
      <c r="M48" s="45">
        <v>26.6</v>
      </c>
      <c r="N48" s="45">
        <v>25</v>
      </c>
      <c r="O48" s="45">
        <v>23.6</v>
      </c>
      <c r="P48" s="45">
        <v>22.4</v>
      </c>
      <c r="Q48" s="45">
        <v>21.4</v>
      </c>
      <c r="R48" s="45">
        <v>20.5</v>
      </c>
      <c r="S48" s="45">
        <v>19.7</v>
      </c>
      <c r="T48" s="45">
        <v>19</v>
      </c>
      <c r="U48" s="45">
        <v>18.399999999999999</v>
      </c>
    </row>
    <row r="49" spans="1:21" x14ac:dyDescent="0.25">
      <c r="A49" s="43">
        <v>38</v>
      </c>
      <c r="B49" s="45">
        <v>265.39999999999998</v>
      </c>
      <c r="C49" s="45">
        <v>135.19999999999999</v>
      </c>
      <c r="D49" s="45">
        <v>91.8</v>
      </c>
      <c r="E49" s="45">
        <v>70.099999999999994</v>
      </c>
      <c r="F49" s="45">
        <v>57.2</v>
      </c>
      <c r="G49" s="45">
        <v>48.5</v>
      </c>
      <c r="H49" s="45">
        <v>42.3</v>
      </c>
      <c r="I49" s="45">
        <v>37.700000000000003</v>
      </c>
      <c r="J49" s="45">
        <v>34.1</v>
      </c>
      <c r="K49" s="45">
        <v>31.3</v>
      </c>
      <c r="L49" s="45">
        <v>29</v>
      </c>
      <c r="M49" s="45">
        <v>27</v>
      </c>
      <c r="N49" s="45">
        <v>25.4</v>
      </c>
      <c r="O49" s="45">
        <v>24</v>
      </c>
      <c r="P49" s="45">
        <v>22.8</v>
      </c>
      <c r="Q49" s="45">
        <v>21.7</v>
      </c>
      <c r="R49" s="45">
        <v>20.8</v>
      </c>
      <c r="S49" s="45">
        <v>20</v>
      </c>
      <c r="T49" s="45">
        <v>19.3</v>
      </c>
      <c r="U49" s="45">
        <v>18.7</v>
      </c>
    </row>
    <row r="50" spans="1:21" x14ac:dyDescent="0.25">
      <c r="A50" s="43">
        <v>39</v>
      </c>
      <c r="B50" s="45">
        <v>269.2</v>
      </c>
      <c r="C50" s="45">
        <v>137.1</v>
      </c>
      <c r="D50" s="45">
        <v>93.1</v>
      </c>
      <c r="E50" s="45">
        <v>71.2</v>
      </c>
      <c r="F50" s="45">
        <v>58</v>
      </c>
      <c r="G50" s="45">
        <v>49.2</v>
      </c>
      <c r="H50" s="45">
        <v>43</v>
      </c>
      <c r="I50" s="45">
        <v>38.299999999999997</v>
      </c>
      <c r="J50" s="45">
        <v>34.6</v>
      </c>
      <c r="K50" s="45">
        <v>31.7</v>
      </c>
      <c r="L50" s="45">
        <v>29.4</v>
      </c>
      <c r="M50" s="45">
        <v>27.4</v>
      </c>
      <c r="N50" s="45">
        <v>25.8</v>
      </c>
      <c r="O50" s="45">
        <v>24.3</v>
      </c>
      <c r="P50" s="45">
        <v>23.1</v>
      </c>
      <c r="Q50" s="45">
        <v>22.1</v>
      </c>
      <c r="R50" s="45">
        <v>21.1</v>
      </c>
      <c r="S50" s="45">
        <v>20.3</v>
      </c>
      <c r="T50" s="45">
        <v>19.600000000000001</v>
      </c>
      <c r="U50" s="45">
        <v>18.899999999999999</v>
      </c>
    </row>
    <row r="51" spans="1:21" x14ac:dyDescent="0.25">
      <c r="A51" s="43">
        <v>40</v>
      </c>
      <c r="B51" s="45">
        <v>273</v>
      </c>
      <c r="C51" s="45">
        <v>139.1</v>
      </c>
      <c r="D51" s="45">
        <v>94.5</v>
      </c>
      <c r="E51" s="45">
        <v>72.2</v>
      </c>
      <c r="F51" s="45">
        <v>58.8</v>
      </c>
      <c r="G51" s="45">
        <v>49.9</v>
      </c>
      <c r="H51" s="45">
        <v>43.6</v>
      </c>
      <c r="I51" s="45">
        <v>38.799999999999997</v>
      </c>
      <c r="J51" s="45">
        <v>35.200000000000003</v>
      </c>
      <c r="K51" s="45">
        <v>32.200000000000003</v>
      </c>
      <c r="L51" s="45">
        <v>29.8</v>
      </c>
      <c r="M51" s="45">
        <v>27.8</v>
      </c>
      <c r="N51" s="45">
        <v>26.1</v>
      </c>
      <c r="O51" s="45">
        <v>24.7</v>
      </c>
      <c r="P51" s="45">
        <v>23.5</v>
      </c>
      <c r="Q51" s="45">
        <v>22.4</v>
      </c>
      <c r="R51" s="45">
        <v>21.5</v>
      </c>
      <c r="S51" s="45">
        <v>20.6</v>
      </c>
      <c r="T51" s="45">
        <v>19.899999999999999</v>
      </c>
      <c r="U51" s="45">
        <v>19.3</v>
      </c>
    </row>
    <row r="52" spans="1:21" x14ac:dyDescent="0.25">
      <c r="A52" s="43">
        <v>41</v>
      </c>
      <c r="B52" s="45">
        <v>276.89999999999998</v>
      </c>
      <c r="C52" s="45">
        <v>141.1</v>
      </c>
      <c r="D52" s="45">
        <v>95.8</v>
      </c>
      <c r="E52" s="45">
        <v>73.2</v>
      </c>
      <c r="F52" s="45">
        <v>59.7</v>
      </c>
      <c r="G52" s="45">
        <v>50.7</v>
      </c>
      <c r="H52" s="45">
        <v>44.2</v>
      </c>
      <c r="I52" s="45">
        <v>39.4</v>
      </c>
      <c r="J52" s="45">
        <v>35.700000000000003</v>
      </c>
      <c r="K52" s="45">
        <v>32.700000000000003</v>
      </c>
      <c r="L52" s="45">
        <v>30.3</v>
      </c>
      <c r="M52" s="45">
        <v>28.2</v>
      </c>
      <c r="N52" s="45">
        <v>26.5</v>
      </c>
      <c r="O52" s="45">
        <v>25.1</v>
      </c>
      <c r="P52" s="45">
        <v>23.8</v>
      </c>
      <c r="Q52" s="45">
        <v>22.8</v>
      </c>
      <c r="R52" s="45">
        <v>21.8</v>
      </c>
      <c r="S52" s="45">
        <v>21</v>
      </c>
      <c r="T52" s="45">
        <v>20.2</v>
      </c>
      <c r="U52" s="45">
        <v>19.600000000000001</v>
      </c>
    </row>
    <row r="53" spans="1:21" x14ac:dyDescent="0.25">
      <c r="A53" s="43">
        <v>42</v>
      </c>
      <c r="B53" s="45">
        <v>280.89999999999998</v>
      </c>
      <c r="C53" s="45">
        <v>143.1</v>
      </c>
      <c r="D53" s="45">
        <v>97.2</v>
      </c>
      <c r="E53" s="45">
        <v>74.3</v>
      </c>
      <c r="F53" s="45">
        <v>60.5</v>
      </c>
      <c r="G53" s="45">
        <v>51.4</v>
      </c>
      <c r="H53" s="45">
        <v>44.9</v>
      </c>
      <c r="I53" s="45">
        <v>40</v>
      </c>
      <c r="J53" s="45">
        <v>36.200000000000003</v>
      </c>
      <c r="K53" s="45">
        <v>33.200000000000003</v>
      </c>
      <c r="L53" s="45">
        <v>30.7</v>
      </c>
      <c r="M53" s="45">
        <v>28.7</v>
      </c>
      <c r="N53" s="45">
        <v>27</v>
      </c>
      <c r="O53" s="45">
        <v>25.5</v>
      </c>
      <c r="P53" s="45">
        <v>24.2</v>
      </c>
      <c r="Q53" s="45">
        <v>23.1</v>
      </c>
      <c r="R53" s="45">
        <v>22.2</v>
      </c>
      <c r="S53" s="45">
        <v>21.3</v>
      </c>
      <c r="T53" s="45">
        <v>20.6</v>
      </c>
      <c r="U53" s="45">
        <v>19.899999999999999</v>
      </c>
    </row>
    <row r="54" spans="1:21" x14ac:dyDescent="0.25">
      <c r="A54" s="43">
        <v>43</v>
      </c>
      <c r="B54" s="45">
        <v>284.89999999999998</v>
      </c>
      <c r="C54" s="45">
        <v>145.19999999999999</v>
      </c>
      <c r="D54" s="45">
        <v>98.6</v>
      </c>
      <c r="E54" s="45">
        <v>75.400000000000006</v>
      </c>
      <c r="F54" s="45">
        <v>61.4</v>
      </c>
      <c r="G54" s="45">
        <v>52.1</v>
      </c>
      <c r="H54" s="45">
        <v>45.5</v>
      </c>
      <c r="I54" s="45">
        <v>40.6</v>
      </c>
      <c r="J54" s="45">
        <v>36.700000000000003</v>
      </c>
      <c r="K54" s="45">
        <v>33.700000000000003</v>
      </c>
      <c r="L54" s="45">
        <v>31.2</v>
      </c>
      <c r="M54" s="45">
        <v>29.1</v>
      </c>
      <c r="N54" s="45">
        <v>27.4</v>
      </c>
      <c r="O54" s="45">
        <v>25.9</v>
      </c>
      <c r="P54" s="45">
        <v>24.6</v>
      </c>
      <c r="Q54" s="45">
        <v>23.5</v>
      </c>
      <c r="R54" s="45">
        <v>22.5</v>
      </c>
      <c r="S54" s="45">
        <v>21.7</v>
      </c>
      <c r="T54" s="45">
        <v>20.9</v>
      </c>
      <c r="U54" s="45">
        <v>20.2</v>
      </c>
    </row>
    <row r="55" spans="1:21" x14ac:dyDescent="0.25">
      <c r="A55" s="43">
        <v>44</v>
      </c>
      <c r="B55" s="45">
        <v>289</v>
      </c>
      <c r="C55" s="45">
        <v>147.19999999999999</v>
      </c>
      <c r="D55" s="45">
        <v>100</v>
      </c>
      <c r="E55" s="45">
        <v>76.400000000000006</v>
      </c>
      <c r="F55" s="45">
        <v>62.3</v>
      </c>
      <c r="G55" s="45">
        <v>52.9</v>
      </c>
      <c r="H55" s="45">
        <v>46.2</v>
      </c>
      <c r="I55" s="45">
        <v>41.2</v>
      </c>
      <c r="J55" s="45">
        <v>37.299999999999997</v>
      </c>
      <c r="K55" s="45">
        <v>34.200000000000003</v>
      </c>
      <c r="L55" s="45">
        <v>31.7</v>
      </c>
      <c r="M55" s="45">
        <v>29.6</v>
      </c>
      <c r="N55" s="45">
        <v>27.8</v>
      </c>
      <c r="O55" s="45">
        <v>26.3</v>
      </c>
      <c r="P55" s="45">
        <v>25</v>
      </c>
      <c r="Q55" s="45">
        <v>23.9</v>
      </c>
      <c r="R55" s="45">
        <v>22.9</v>
      </c>
      <c r="S55" s="45">
        <v>22</v>
      </c>
      <c r="T55" s="45">
        <v>21.3</v>
      </c>
      <c r="U55" s="45">
        <v>20.6</v>
      </c>
    </row>
    <row r="56" spans="1:21" x14ac:dyDescent="0.25">
      <c r="A56" s="43">
        <v>45</v>
      </c>
      <c r="B56" s="45">
        <v>293.10000000000002</v>
      </c>
      <c r="C56" s="45">
        <v>149.4</v>
      </c>
      <c r="D56" s="45">
        <v>101.5</v>
      </c>
      <c r="E56" s="45">
        <v>77.599999999999994</v>
      </c>
      <c r="F56" s="45">
        <v>63.2</v>
      </c>
      <c r="G56" s="45">
        <v>53.7</v>
      </c>
      <c r="H56" s="45">
        <v>46.9</v>
      </c>
      <c r="I56" s="45">
        <v>41.8</v>
      </c>
      <c r="J56" s="45">
        <v>37.799999999999997</v>
      </c>
      <c r="K56" s="45">
        <v>34.700000000000003</v>
      </c>
      <c r="L56" s="45">
        <v>32.1</v>
      </c>
      <c r="M56" s="45">
        <v>30</v>
      </c>
      <c r="N56" s="45">
        <v>28.2</v>
      </c>
      <c r="O56" s="45">
        <v>26.7</v>
      </c>
      <c r="P56" s="45">
        <v>25.4</v>
      </c>
      <c r="Q56" s="45">
        <v>24.3</v>
      </c>
      <c r="R56" s="45">
        <v>23.3</v>
      </c>
      <c r="S56" s="45">
        <v>22.4</v>
      </c>
      <c r="T56" s="45">
        <v>21.6</v>
      </c>
      <c r="U56" s="45">
        <v>20.9</v>
      </c>
    </row>
    <row r="57" spans="1:21" x14ac:dyDescent="0.25">
      <c r="A57" s="43">
        <v>46</v>
      </c>
      <c r="B57" s="45">
        <v>297.3</v>
      </c>
      <c r="C57" s="45">
        <v>151.5</v>
      </c>
      <c r="D57" s="45">
        <v>102.9</v>
      </c>
      <c r="E57" s="45">
        <v>78.7</v>
      </c>
      <c r="F57" s="45">
        <v>64.099999999999994</v>
      </c>
      <c r="G57" s="45">
        <v>54.5</v>
      </c>
      <c r="H57" s="45">
        <v>47.6</v>
      </c>
      <c r="I57" s="45">
        <v>42.4</v>
      </c>
      <c r="J57" s="45">
        <v>38.4</v>
      </c>
      <c r="K57" s="45">
        <v>35.200000000000003</v>
      </c>
      <c r="L57" s="45">
        <v>32.700000000000003</v>
      </c>
      <c r="M57" s="45">
        <v>30.5</v>
      </c>
      <c r="N57" s="45">
        <v>28.7</v>
      </c>
      <c r="O57" s="45">
        <v>27.2</v>
      </c>
      <c r="P57" s="45">
        <v>25.8</v>
      </c>
      <c r="Q57" s="45">
        <v>24.7</v>
      </c>
      <c r="R57" s="45">
        <v>23.7</v>
      </c>
      <c r="S57" s="45">
        <v>22.8</v>
      </c>
      <c r="T57" s="45">
        <v>22</v>
      </c>
      <c r="U57" s="45"/>
    </row>
    <row r="58" spans="1:21" x14ac:dyDescent="0.25">
      <c r="A58" s="43">
        <v>47</v>
      </c>
      <c r="B58" s="45">
        <v>301.60000000000002</v>
      </c>
      <c r="C58" s="45">
        <v>153.69999999999999</v>
      </c>
      <c r="D58" s="45">
        <v>104.4</v>
      </c>
      <c r="E58" s="45">
        <v>79.8</v>
      </c>
      <c r="F58" s="45">
        <v>65.099999999999994</v>
      </c>
      <c r="G58" s="45">
        <v>55.3</v>
      </c>
      <c r="H58" s="45">
        <v>48.3</v>
      </c>
      <c r="I58" s="45">
        <v>43.1</v>
      </c>
      <c r="J58" s="45">
        <v>39</v>
      </c>
      <c r="K58" s="45">
        <v>35.799999999999997</v>
      </c>
      <c r="L58" s="45">
        <v>33.200000000000003</v>
      </c>
      <c r="M58" s="45">
        <v>31</v>
      </c>
      <c r="N58" s="45">
        <v>29.2</v>
      </c>
      <c r="O58" s="45">
        <v>27.6</v>
      </c>
      <c r="P58" s="45">
        <v>26.3</v>
      </c>
      <c r="Q58" s="45">
        <v>25.1</v>
      </c>
      <c r="R58" s="45">
        <v>24.1</v>
      </c>
      <c r="S58" s="45">
        <v>23.2</v>
      </c>
      <c r="T58" s="45"/>
      <c r="U58" s="45"/>
    </row>
    <row r="59" spans="1:21" x14ac:dyDescent="0.25">
      <c r="A59" s="43">
        <v>48</v>
      </c>
      <c r="B59" s="45">
        <v>305.89999999999998</v>
      </c>
      <c r="C59" s="45">
        <v>155.9</v>
      </c>
      <c r="D59" s="45">
        <v>106</v>
      </c>
      <c r="E59" s="45">
        <v>81</v>
      </c>
      <c r="F59" s="45">
        <v>66.099999999999994</v>
      </c>
      <c r="G59" s="45">
        <v>56.1</v>
      </c>
      <c r="H59" s="45">
        <v>49</v>
      </c>
      <c r="I59" s="45">
        <v>43.7</v>
      </c>
      <c r="J59" s="45">
        <v>39.6</v>
      </c>
      <c r="K59" s="45">
        <v>36.4</v>
      </c>
      <c r="L59" s="45">
        <v>33.700000000000003</v>
      </c>
      <c r="M59" s="45">
        <v>31.5</v>
      </c>
      <c r="N59" s="45">
        <v>29.7</v>
      </c>
      <c r="O59" s="45">
        <v>28.1</v>
      </c>
      <c r="P59" s="45">
        <v>26.7</v>
      </c>
      <c r="Q59" s="45">
        <v>25.5</v>
      </c>
      <c r="R59" s="45">
        <v>24.5</v>
      </c>
      <c r="S59" s="45"/>
      <c r="T59" s="45"/>
      <c r="U59" s="45"/>
    </row>
    <row r="60" spans="1:21" x14ac:dyDescent="0.25">
      <c r="A60" s="43">
        <v>49</v>
      </c>
      <c r="B60" s="45">
        <v>310.3</v>
      </c>
      <c r="C60" s="45">
        <v>158.19999999999999</v>
      </c>
      <c r="D60" s="45">
        <v>107.5</v>
      </c>
      <c r="E60" s="45">
        <v>82.2</v>
      </c>
      <c r="F60" s="45">
        <v>67.099999999999994</v>
      </c>
      <c r="G60" s="45">
        <v>57</v>
      </c>
      <c r="H60" s="45">
        <v>49.8</v>
      </c>
      <c r="I60" s="45">
        <v>44.5</v>
      </c>
      <c r="J60" s="45">
        <v>40.299999999999997</v>
      </c>
      <c r="K60" s="45">
        <v>37</v>
      </c>
      <c r="L60" s="45">
        <v>34.299999999999997</v>
      </c>
      <c r="M60" s="45">
        <v>32.1</v>
      </c>
      <c r="N60" s="45">
        <v>30.2</v>
      </c>
      <c r="O60" s="45">
        <v>28.6</v>
      </c>
      <c r="P60" s="45">
        <v>27.2</v>
      </c>
      <c r="Q60" s="45">
        <v>26</v>
      </c>
      <c r="R60" s="45"/>
      <c r="S60" s="45"/>
      <c r="T60" s="45"/>
      <c r="U60" s="45"/>
    </row>
    <row r="61" spans="1:21" x14ac:dyDescent="0.25">
      <c r="A61" s="43">
        <v>50</v>
      </c>
      <c r="B61" s="45">
        <v>314.89999999999998</v>
      </c>
      <c r="C61" s="45">
        <v>160.6</v>
      </c>
      <c r="D61" s="45">
        <v>109.2</v>
      </c>
      <c r="E61" s="45">
        <v>83.5</v>
      </c>
      <c r="F61" s="45">
        <v>68.099999999999994</v>
      </c>
      <c r="G61" s="45">
        <v>57.9</v>
      </c>
      <c r="H61" s="45">
        <v>50.6</v>
      </c>
      <c r="I61" s="45">
        <v>45.2</v>
      </c>
      <c r="J61" s="45">
        <v>41</v>
      </c>
      <c r="K61" s="45">
        <v>37.6</v>
      </c>
      <c r="L61" s="45">
        <v>34.9</v>
      </c>
      <c r="M61" s="45">
        <v>32.6</v>
      </c>
      <c r="N61" s="45">
        <v>30.7</v>
      </c>
      <c r="O61" s="45">
        <v>29.1</v>
      </c>
      <c r="P61" s="45">
        <v>27.7</v>
      </c>
      <c r="Q61" s="45"/>
      <c r="R61" s="45"/>
      <c r="S61" s="45"/>
      <c r="T61" s="45"/>
      <c r="U61" s="45"/>
    </row>
    <row r="62" spans="1:21" x14ac:dyDescent="0.25">
      <c r="A62" s="43">
        <v>51</v>
      </c>
      <c r="B62" s="45">
        <v>319.5</v>
      </c>
      <c r="C62" s="45">
        <v>163</v>
      </c>
      <c r="D62" s="45">
        <v>110.8</v>
      </c>
      <c r="E62" s="45">
        <v>84.8</v>
      </c>
      <c r="F62" s="45">
        <v>69.2</v>
      </c>
      <c r="G62" s="45">
        <v>58.8</v>
      </c>
      <c r="H62" s="45">
        <v>51.5</v>
      </c>
      <c r="I62" s="45">
        <v>45.9</v>
      </c>
      <c r="J62" s="45">
        <v>41.7</v>
      </c>
      <c r="K62" s="45">
        <v>38.299999999999997</v>
      </c>
      <c r="L62" s="45">
        <v>35.5</v>
      </c>
      <c r="M62" s="45">
        <v>33.200000000000003</v>
      </c>
      <c r="N62" s="45">
        <v>31.3</v>
      </c>
      <c r="O62" s="45">
        <v>29.6</v>
      </c>
      <c r="P62" s="45"/>
      <c r="Q62" s="45"/>
      <c r="R62" s="45"/>
      <c r="S62" s="45"/>
      <c r="T62" s="45"/>
      <c r="U62" s="45"/>
    </row>
    <row r="63" spans="1:21" x14ac:dyDescent="0.25">
      <c r="A63" s="43">
        <v>52</v>
      </c>
      <c r="B63" s="45">
        <v>324.3</v>
      </c>
      <c r="C63" s="45">
        <v>165.4</v>
      </c>
      <c r="D63" s="45">
        <v>112.5</v>
      </c>
      <c r="E63" s="45">
        <v>86.1</v>
      </c>
      <c r="F63" s="45">
        <v>70.3</v>
      </c>
      <c r="G63" s="45">
        <v>59.8</v>
      </c>
      <c r="H63" s="45">
        <v>52.3</v>
      </c>
      <c r="I63" s="45">
        <v>46.7</v>
      </c>
      <c r="J63" s="45">
        <v>42.4</v>
      </c>
      <c r="K63" s="45">
        <v>38.9</v>
      </c>
      <c r="L63" s="45">
        <v>36.1</v>
      </c>
      <c r="M63" s="45">
        <v>33.799999999999997</v>
      </c>
      <c r="N63" s="45">
        <v>31.8</v>
      </c>
      <c r="O63" s="45"/>
      <c r="P63" s="45"/>
      <c r="Q63" s="45"/>
      <c r="R63" s="45"/>
      <c r="S63" s="45"/>
      <c r="T63" s="45"/>
      <c r="U63" s="45"/>
    </row>
    <row r="64" spans="1:21" x14ac:dyDescent="0.25">
      <c r="A64" s="43">
        <v>53</v>
      </c>
      <c r="B64" s="45">
        <v>329.1</v>
      </c>
      <c r="C64" s="45">
        <v>167.9</v>
      </c>
      <c r="D64" s="45">
        <v>114.3</v>
      </c>
      <c r="E64" s="45">
        <v>87.5</v>
      </c>
      <c r="F64" s="45">
        <v>71.400000000000006</v>
      </c>
      <c r="G64" s="45">
        <v>60.8</v>
      </c>
      <c r="H64" s="45">
        <v>53.2</v>
      </c>
      <c r="I64" s="45">
        <v>47.5</v>
      </c>
      <c r="J64" s="45">
        <v>43.1</v>
      </c>
      <c r="K64" s="45">
        <v>39.6</v>
      </c>
      <c r="L64" s="45">
        <v>36.700000000000003</v>
      </c>
      <c r="M64" s="45">
        <v>34.4</v>
      </c>
      <c r="N64" s="45"/>
      <c r="O64" s="45"/>
      <c r="P64" s="45"/>
      <c r="Q64" s="45"/>
      <c r="R64" s="45"/>
      <c r="S64" s="45"/>
      <c r="T64" s="45"/>
      <c r="U64" s="45"/>
    </row>
    <row r="65" spans="1:21" x14ac:dyDescent="0.25">
      <c r="A65" s="43">
        <v>54</v>
      </c>
      <c r="B65" s="45">
        <v>334</v>
      </c>
      <c r="C65" s="45">
        <v>170.5</v>
      </c>
      <c r="D65" s="45">
        <v>116</v>
      </c>
      <c r="E65" s="45">
        <v>88.8</v>
      </c>
      <c r="F65" s="45">
        <v>72.599999999999994</v>
      </c>
      <c r="G65" s="45">
        <v>61.7</v>
      </c>
      <c r="H65" s="45">
        <v>54</v>
      </c>
      <c r="I65" s="45">
        <v>48.3</v>
      </c>
      <c r="J65" s="45">
        <v>43.8</v>
      </c>
      <c r="K65" s="45">
        <v>40.299999999999997</v>
      </c>
      <c r="L65" s="45">
        <v>37.4</v>
      </c>
      <c r="M65" s="45"/>
      <c r="N65" s="45"/>
      <c r="O65" s="45"/>
      <c r="P65" s="45"/>
      <c r="Q65" s="45"/>
      <c r="R65" s="45"/>
      <c r="S65" s="45"/>
      <c r="T65" s="45"/>
      <c r="U65" s="45"/>
    </row>
    <row r="66" spans="1:21" x14ac:dyDescent="0.25">
      <c r="A66" s="43">
        <v>55</v>
      </c>
      <c r="B66" s="45">
        <v>339</v>
      </c>
      <c r="C66" s="45">
        <v>173.1</v>
      </c>
      <c r="D66" s="45">
        <v>117.8</v>
      </c>
      <c r="E66" s="45">
        <v>90.3</v>
      </c>
      <c r="F66" s="45">
        <v>73.7</v>
      </c>
      <c r="G66" s="45">
        <v>62.8</v>
      </c>
      <c r="H66" s="45">
        <v>55</v>
      </c>
      <c r="I66" s="45">
        <v>49.1</v>
      </c>
      <c r="J66" s="45">
        <v>44.6</v>
      </c>
      <c r="K66" s="45">
        <v>41</v>
      </c>
      <c r="L66" s="45"/>
      <c r="M66" s="45"/>
      <c r="N66" s="45"/>
      <c r="O66" s="45"/>
      <c r="P66" s="45"/>
      <c r="Q66" s="45"/>
      <c r="R66" s="45"/>
      <c r="S66" s="45"/>
      <c r="T66" s="45"/>
      <c r="U66" s="45"/>
    </row>
    <row r="67" spans="1:21" x14ac:dyDescent="0.25">
      <c r="A67" s="43">
        <v>56</v>
      </c>
      <c r="B67" s="45">
        <v>344.1</v>
      </c>
      <c r="C67" s="45">
        <v>175.8</v>
      </c>
      <c r="D67" s="45">
        <v>119.7</v>
      </c>
      <c r="E67" s="45">
        <v>91.7</v>
      </c>
      <c r="F67" s="45">
        <v>75</v>
      </c>
      <c r="G67" s="45">
        <v>63.8</v>
      </c>
      <c r="H67" s="45">
        <v>55.9</v>
      </c>
      <c r="I67" s="45">
        <v>50</v>
      </c>
      <c r="J67" s="45">
        <v>45.4</v>
      </c>
      <c r="K67" s="45"/>
      <c r="L67" s="45"/>
      <c r="M67" s="45"/>
      <c r="N67" s="45"/>
      <c r="O67" s="45"/>
      <c r="P67" s="45"/>
      <c r="Q67" s="45"/>
      <c r="R67" s="45"/>
      <c r="S67" s="45"/>
      <c r="T67" s="45"/>
      <c r="U67" s="45"/>
    </row>
    <row r="68" spans="1:21" x14ac:dyDescent="0.25">
      <c r="A68" s="43">
        <v>57</v>
      </c>
      <c r="B68" s="45">
        <v>349.4</v>
      </c>
      <c r="C68" s="45">
        <v>178.5</v>
      </c>
      <c r="D68" s="45">
        <v>121.6</v>
      </c>
      <c r="E68" s="45">
        <v>93.2</v>
      </c>
      <c r="F68" s="45">
        <v>76.2</v>
      </c>
      <c r="G68" s="45">
        <v>64.900000000000006</v>
      </c>
      <c r="H68" s="45">
        <v>56.9</v>
      </c>
      <c r="I68" s="45">
        <v>50.9</v>
      </c>
      <c r="J68" s="45"/>
      <c r="K68" s="45"/>
      <c r="L68" s="45"/>
      <c r="M68" s="45"/>
      <c r="N68" s="45"/>
      <c r="O68" s="45"/>
      <c r="P68" s="45"/>
      <c r="Q68" s="45"/>
      <c r="R68" s="45"/>
      <c r="S68" s="45"/>
      <c r="T68" s="45"/>
      <c r="U68" s="45"/>
    </row>
    <row r="69" spans="1:21" x14ac:dyDescent="0.25">
      <c r="A69" s="43">
        <v>58</v>
      </c>
      <c r="B69" s="45">
        <v>354.9</v>
      </c>
      <c r="C69" s="45">
        <v>181.4</v>
      </c>
      <c r="D69" s="45">
        <v>123.6</v>
      </c>
      <c r="E69" s="45">
        <v>94.8</v>
      </c>
      <c r="F69" s="45">
        <v>77.5</v>
      </c>
      <c r="G69" s="45">
        <v>66</v>
      </c>
      <c r="H69" s="45">
        <v>57.9</v>
      </c>
      <c r="I69" s="45"/>
      <c r="J69" s="45"/>
      <c r="K69" s="45"/>
      <c r="L69" s="45"/>
      <c r="M69" s="45"/>
      <c r="N69" s="45"/>
      <c r="O69" s="45"/>
      <c r="P69" s="45"/>
      <c r="Q69" s="45"/>
      <c r="R69" s="45"/>
      <c r="S69" s="45"/>
      <c r="T69" s="45"/>
      <c r="U69" s="45"/>
    </row>
    <row r="70" spans="1:21" x14ac:dyDescent="0.25">
      <c r="A70" s="43">
        <v>59</v>
      </c>
      <c r="B70" s="45">
        <v>360.6</v>
      </c>
      <c r="C70" s="45">
        <v>184.4</v>
      </c>
      <c r="D70" s="45">
        <v>125.7</v>
      </c>
      <c r="E70" s="45">
        <v>96.4</v>
      </c>
      <c r="F70" s="45">
        <v>78.900000000000006</v>
      </c>
      <c r="G70" s="45">
        <v>67.2</v>
      </c>
      <c r="H70" s="45"/>
      <c r="I70" s="45"/>
      <c r="J70" s="45"/>
      <c r="K70" s="45"/>
      <c r="L70" s="45"/>
      <c r="M70" s="45"/>
      <c r="N70" s="45"/>
      <c r="O70" s="45"/>
      <c r="P70" s="45"/>
      <c r="Q70" s="45"/>
      <c r="R70" s="45"/>
      <c r="S70" s="45"/>
      <c r="T70" s="45"/>
      <c r="U70" s="45"/>
    </row>
    <row r="71" spans="1:21" x14ac:dyDescent="0.25">
      <c r="A71" s="43">
        <v>60</v>
      </c>
      <c r="B71" s="45">
        <v>366.5</v>
      </c>
      <c r="C71" s="45">
        <v>187.5</v>
      </c>
      <c r="D71" s="45">
        <v>127.8</v>
      </c>
      <c r="E71" s="45">
        <v>98.1</v>
      </c>
      <c r="F71" s="45">
        <v>80.3</v>
      </c>
      <c r="G71" s="45"/>
      <c r="H71" s="45"/>
      <c r="I71" s="45"/>
      <c r="J71" s="45"/>
      <c r="K71" s="45"/>
      <c r="L71" s="45"/>
      <c r="M71" s="45"/>
      <c r="N71" s="45"/>
      <c r="O71" s="45"/>
      <c r="P71" s="45"/>
      <c r="Q71" s="45"/>
      <c r="R71" s="45"/>
      <c r="S71" s="45"/>
      <c r="T71" s="45"/>
      <c r="U71" s="45"/>
    </row>
    <row r="72" spans="1:21" x14ac:dyDescent="0.25">
      <c r="A72" s="43">
        <v>61</v>
      </c>
      <c r="B72" s="45">
        <v>372.7</v>
      </c>
      <c r="C72" s="45">
        <v>190.7</v>
      </c>
      <c r="D72" s="45">
        <v>130.1</v>
      </c>
      <c r="E72" s="45">
        <v>99.9</v>
      </c>
      <c r="F72" s="45"/>
      <c r="G72" s="45"/>
      <c r="H72" s="45"/>
      <c r="I72" s="45"/>
      <c r="J72" s="45"/>
      <c r="K72" s="45"/>
      <c r="L72" s="45"/>
      <c r="M72" s="45"/>
      <c r="N72" s="45"/>
      <c r="O72" s="45"/>
      <c r="P72" s="45"/>
      <c r="Q72" s="45"/>
      <c r="R72" s="45"/>
      <c r="S72" s="45"/>
      <c r="T72" s="45"/>
      <c r="U72" s="45"/>
    </row>
    <row r="73" spans="1:21" x14ac:dyDescent="0.25">
      <c r="A73" s="43">
        <v>62</v>
      </c>
      <c r="B73" s="45">
        <v>379.2</v>
      </c>
      <c r="C73" s="45">
        <v>194</v>
      </c>
      <c r="D73" s="45">
        <v>132.4</v>
      </c>
      <c r="E73" s="45"/>
      <c r="F73" s="45"/>
      <c r="G73" s="45"/>
      <c r="H73" s="45"/>
      <c r="I73" s="45"/>
      <c r="J73" s="45"/>
      <c r="K73" s="45"/>
      <c r="L73" s="45"/>
      <c r="M73" s="45"/>
      <c r="N73" s="45"/>
      <c r="O73" s="45"/>
      <c r="P73" s="45"/>
      <c r="Q73" s="45"/>
      <c r="R73" s="45"/>
      <c r="S73" s="45"/>
      <c r="T73" s="45"/>
      <c r="U73" s="45"/>
    </row>
    <row r="74" spans="1:21" x14ac:dyDescent="0.25">
      <c r="A74" s="43">
        <v>63</v>
      </c>
      <c r="B74" s="45">
        <v>385.9</v>
      </c>
      <c r="C74" s="45">
        <v>197.6</v>
      </c>
      <c r="D74" s="45"/>
      <c r="E74" s="45"/>
      <c r="F74" s="45"/>
      <c r="G74" s="45"/>
      <c r="H74" s="45"/>
      <c r="I74" s="45"/>
      <c r="J74" s="45"/>
      <c r="K74" s="45"/>
      <c r="L74" s="45"/>
      <c r="M74" s="45"/>
      <c r="N74" s="45"/>
      <c r="O74" s="45"/>
      <c r="P74" s="45"/>
      <c r="Q74" s="45"/>
      <c r="R74" s="45"/>
      <c r="S74" s="45"/>
      <c r="T74" s="45"/>
      <c r="U74" s="45"/>
    </row>
    <row r="75" spans="1:21" x14ac:dyDescent="0.25">
      <c r="A75" s="43">
        <v>64</v>
      </c>
      <c r="B75" s="45">
        <v>392.9</v>
      </c>
      <c r="C75" s="45"/>
      <c r="D75" s="45"/>
      <c r="E75" s="45"/>
      <c r="F75" s="45"/>
      <c r="G75" s="45"/>
      <c r="H75" s="45"/>
      <c r="I75" s="45"/>
      <c r="J75" s="45"/>
      <c r="K75" s="45"/>
      <c r="L75" s="45"/>
      <c r="M75" s="45"/>
      <c r="N75" s="45"/>
      <c r="O75" s="45"/>
      <c r="P75" s="45"/>
      <c r="Q75" s="45"/>
      <c r="R75" s="45"/>
      <c r="S75" s="45"/>
      <c r="T75" s="45"/>
      <c r="U75" s="45"/>
    </row>
  </sheetData>
  <sheetProtection algorithmName="SHA-512" hashValue="G1At6jciinxqv0cUtPZ/MtVXGlq9IGkw1RDLObwDCnZs5ksV3kMv4/YUi29+K2lKg3sg2L2cv7s9GvcnU26Ybg==" saltValue="7AoCOs6WjN06kSakfiFVBw==" spinCount="100000" sheet="1" objects="1" scenarios="1"/>
  <conditionalFormatting sqref="A6:A21">
    <cfRule type="expression" dxfId="375" priority="1" stopIfTrue="1">
      <formula>MOD(ROW(),2)=0</formula>
    </cfRule>
    <cfRule type="expression" dxfId="374" priority="2" stopIfTrue="1">
      <formula>MOD(ROW(),2)&lt;&gt;0</formula>
    </cfRule>
  </conditionalFormatting>
  <conditionalFormatting sqref="B6:M21">
    <cfRule type="expression" dxfId="373" priority="3" stopIfTrue="1">
      <formula>MOD(ROW(),2)=0</formula>
    </cfRule>
    <cfRule type="expression" dxfId="372" priority="4" stopIfTrue="1">
      <formula>MOD(ROW(),2)&lt;&gt;0</formula>
    </cfRule>
  </conditionalFormatting>
  <conditionalFormatting sqref="A26:A75">
    <cfRule type="expression" dxfId="371" priority="5" stopIfTrue="1">
      <formula>MOD(ROW(),2)=0</formula>
    </cfRule>
    <cfRule type="expression" dxfId="370" priority="6" stopIfTrue="1">
      <formula>MOD(ROW(),2)&lt;&gt;0</formula>
    </cfRule>
  </conditionalFormatting>
  <conditionalFormatting sqref="B26:U75">
    <cfRule type="expression" dxfId="369" priority="7" stopIfTrue="1">
      <formula>MOD(ROW(),2)=0</formula>
    </cfRule>
    <cfRule type="expression" dxfId="368" priority="8" stopIfTrue="1">
      <formula>MOD(ROW(),2)&lt;&gt;0</formula>
    </cfRule>
  </conditionalFormatting>
  <pageMargins left="0.7" right="0.7" top="0.75" bottom="0.75" header="0.3" footer="0.3"/>
  <tableParts count="1">
    <tablePart r:id="rId1"/>
  </tablePart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53E47-9A43-4727-9314-60E5DE2CC8E4}">
  <sheetPr codeName="Sheet85"/>
  <dimension ref="A1:U76"/>
  <sheetViews>
    <sheetView showGridLines="0" workbookViewId="0">
      <selection activeCell="A6" sqref="A6"/>
    </sheetView>
  </sheetViews>
  <sheetFormatPr defaultRowHeight="12.5" x14ac:dyDescent="0.25"/>
  <cols>
    <col min="1" max="1" width="31.54296875" customWidth="1"/>
    <col min="2" max="21"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Added pension - x-713</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v>2015</v>
      </c>
      <c r="C8" s="46"/>
      <c r="D8" s="46"/>
      <c r="E8" s="46"/>
      <c r="F8" s="46"/>
      <c r="G8" s="46"/>
      <c r="H8" s="46"/>
      <c r="I8" s="46"/>
      <c r="J8" s="46"/>
      <c r="K8" s="46"/>
      <c r="L8" s="46"/>
      <c r="M8" s="46"/>
    </row>
    <row r="9" spans="1:13" x14ac:dyDescent="0.25">
      <c r="A9" s="40" t="s">
        <v>142</v>
      </c>
      <c r="B9" s="46" t="s">
        <v>394</v>
      </c>
      <c r="C9" s="46"/>
      <c r="D9" s="46"/>
      <c r="E9" s="46"/>
      <c r="F9" s="46"/>
      <c r="G9" s="46"/>
      <c r="H9" s="46"/>
      <c r="I9" s="46"/>
      <c r="J9" s="46"/>
      <c r="K9" s="46"/>
      <c r="L9" s="46"/>
      <c r="M9" s="46"/>
    </row>
    <row r="10" spans="1:13" x14ac:dyDescent="0.25">
      <c r="A10" s="40" t="s">
        <v>6</v>
      </c>
      <c r="B10" s="46" t="s">
        <v>427</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400</v>
      </c>
      <c r="C12" s="46"/>
      <c r="D12" s="46"/>
      <c r="E12" s="46"/>
      <c r="F12" s="46"/>
      <c r="G12" s="46"/>
      <c r="H12" s="46"/>
      <c r="I12" s="46"/>
      <c r="J12" s="46"/>
      <c r="K12" s="46"/>
      <c r="L12" s="46"/>
      <c r="M12" s="46"/>
    </row>
    <row r="13" spans="1:13" x14ac:dyDescent="0.25">
      <c r="A13" s="40" t="s">
        <v>538</v>
      </c>
      <c r="B13" s="46">
        <v>0</v>
      </c>
      <c r="C13" s="46"/>
      <c r="D13" s="46"/>
      <c r="E13" s="46"/>
      <c r="F13" s="46"/>
      <c r="G13" s="46"/>
      <c r="H13" s="46"/>
      <c r="I13" s="46"/>
      <c r="J13" s="46"/>
      <c r="K13" s="46"/>
      <c r="L13" s="46"/>
      <c r="M13" s="46"/>
    </row>
    <row r="14" spans="1:13" x14ac:dyDescent="0.25">
      <c r="A14" s="40" t="s">
        <v>146</v>
      </c>
      <c r="B14" s="46">
        <v>713</v>
      </c>
      <c r="C14" s="46"/>
      <c r="D14" s="46"/>
      <c r="E14" s="46"/>
      <c r="F14" s="46"/>
      <c r="G14" s="46"/>
      <c r="H14" s="46"/>
      <c r="I14" s="46"/>
      <c r="J14" s="46"/>
      <c r="K14" s="46"/>
      <c r="L14" s="46"/>
      <c r="M14" s="46"/>
    </row>
    <row r="15" spans="1:13" x14ac:dyDescent="0.25">
      <c r="A15" s="40" t="s">
        <v>539</v>
      </c>
      <c r="B15" s="46" t="s">
        <v>428</v>
      </c>
      <c r="C15" s="46"/>
      <c r="D15" s="46"/>
      <c r="E15" s="46"/>
      <c r="F15" s="46"/>
      <c r="G15" s="46"/>
      <c r="H15" s="46"/>
      <c r="I15" s="46"/>
      <c r="J15" s="46"/>
      <c r="K15" s="46"/>
      <c r="L15" s="46"/>
      <c r="M15" s="46"/>
    </row>
    <row r="16" spans="1:13" x14ac:dyDescent="0.25">
      <c r="A16" s="40" t="s">
        <v>148</v>
      </c>
      <c r="B16" s="46" t="s">
        <v>429</v>
      </c>
      <c r="C16" s="46"/>
      <c r="D16" s="46"/>
      <c r="E16" s="46"/>
      <c r="F16" s="46"/>
      <c r="G16" s="46"/>
      <c r="H16" s="46"/>
      <c r="I16" s="46"/>
      <c r="J16" s="46"/>
      <c r="K16" s="46"/>
      <c r="L16" s="46"/>
      <c r="M16" s="46"/>
    </row>
    <row r="17" spans="1:21" x14ac:dyDescent="0.25">
      <c r="A17" s="41" t="s">
        <v>540</v>
      </c>
      <c r="B17" s="46"/>
      <c r="C17" s="46"/>
      <c r="D17" s="46"/>
      <c r="E17" s="46"/>
      <c r="F17" s="46"/>
      <c r="G17" s="46"/>
      <c r="H17" s="46"/>
      <c r="I17" s="46"/>
      <c r="J17" s="46"/>
      <c r="K17" s="46"/>
      <c r="L17" s="46"/>
      <c r="M17" s="46"/>
    </row>
    <row r="18" spans="1:21" x14ac:dyDescent="0.25">
      <c r="A18" s="40" t="s">
        <v>150</v>
      </c>
      <c r="B18" s="48">
        <v>45202</v>
      </c>
      <c r="C18" s="48"/>
      <c r="D18" s="48"/>
      <c r="E18" s="48"/>
      <c r="F18" s="48"/>
      <c r="G18" s="48"/>
      <c r="H18" s="48"/>
      <c r="I18" s="48"/>
      <c r="J18" s="48"/>
      <c r="K18" s="48"/>
      <c r="L18" s="48"/>
      <c r="M18" s="48"/>
    </row>
    <row r="19" spans="1:21" x14ac:dyDescent="0.25">
      <c r="A19" s="40" t="s">
        <v>151</v>
      </c>
      <c r="B19" s="48">
        <v>45383</v>
      </c>
      <c r="C19" s="48"/>
      <c r="D19" s="48"/>
      <c r="E19" s="48"/>
      <c r="F19" s="48"/>
      <c r="G19" s="48"/>
      <c r="H19" s="48"/>
      <c r="I19" s="48"/>
      <c r="J19" s="48"/>
      <c r="K19" s="48"/>
      <c r="L19" s="48"/>
      <c r="M19" s="48"/>
    </row>
    <row r="20" spans="1:21" x14ac:dyDescent="0.25">
      <c r="A20" s="40" t="s">
        <v>152</v>
      </c>
      <c r="B20" s="46" t="s">
        <v>160</v>
      </c>
      <c r="C20" s="46"/>
      <c r="D20" s="46"/>
      <c r="E20" s="46"/>
      <c r="F20" s="46"/>
      <c r="G20" s="46"/>
      <c r="H20" s="46"/>
      <c r="I20" s="46"/>
      <c r="J20" s="46"/>
      <c r="K20" s="46"/>
      <c r="L20" s="46"/>
      <c r="M20" s="46"/>
    </row>
    <row r="21" spans="1:21" x14ac:dyDescent="0.25">
      <c r="A21" s="40" t="s">
        <v>541</v>
      </c>
      <c r="B21" s="46" t="s">
        <v>76</v>
      </c>
      <c r="C21" s="46"/>
      <c r="D21" s="46"/>
      <c r="E21" s="46"/>
      <c r="F21" s="46"/>
      <c r="G21" s="46"/>
      <c r="H21" s="46"/>
      <c r="I21" s="46"/>
      <c r="J21" s="46"/>
      <c r="K21" s="46"/>
      <c r="L21" s="46"/>
      <c r="M21" s="46"/>
    </row>
    <row r="23" spans="1:21" x14ac:dyDescent="0.25">
      <c r="A23" s="23" t="str">
        <f>HYPERLINK("#'Factor List'!A1", "Back to Factor List")</f>
        <v>Back to Factor List</v>
      </c>
      <c r="B23" s="23" t="str">
        <f>HYPERLINK("#'Assumptions'!A1", "Assumptions")</f>
        <v>Assumptions</v>
      </c>
    </row>
    <row r="26" spans="1:21" s="55" customFormat="1" ht="13" x14ac:dyDescent="0.25">
      <c r="A26" s="54" t="s">
        <v>263</v>
      </c>
      <c r="B26" s="54" t="s">
        <v>593</v>
      </c>
      <c r="C26" s="54" t="s">
        <v>594</v>
      </c>
      <c r="D26" s="54" t="s">
        <v>595</v>
      </c>
      <c r="E26" s="54" t="s">
        <v>596</v>
      </c>
      <c r="F26" s="54" t="s">
        <v>597</v>
      </c>
      <c r="G26" s="54" t="s">
        <v>598</v>
      </c>
      <c r="H26" s="54" t="s">
        <v>599</v>
      </c>
      <c r="I26" s="54" t="s">
        <v>600</v>
      </c>
      <c r="J26" s="54" t="s">
        <v>601</v>
      </c>
      <c r="K26" s="54" t="s">
        <v>602</v>
      </c>
      <c r="L26" s="54" t="s">
        <v>603</v>
      </c>
      <c r="M26" s="54" t="s">
        <v>604</v>
      </c>
      <c r="N26" s="54" t="s">
        <v>605</v>
      </c>
      <c r="O26" s="54" t="s">
        <v>606</v>
      </c>
      <c r="P26" s="54" t="s">
        <v>607</v>
      </c>
      <c r="Q26" s="54" t="s">
        <v>608</v>
      </c>
      <c r="R26" s="54" t="s">
        <v>609</v>
      </c>
      <c r="S26" s="54" t="s">
        <v>610</v>
      </c>
      <c r="T26" s="54" t="s">
        <v>611</v>
      </c>
      <c r="U26" s="54" t="s">
        <v>612</v>
      </c>
    </row>
    <row r="27" spans="1:21" x14ac:dyDescent="0.25">
      <c r="A27" s="43">
        <v>16</v>
      </c>
      <c r="B27" s="45">
        <v>185.2</v>
      </c>
      <c r="C27" s="45">
        <v>94.3</v>
      </c>
      <c r="D27" s="45">
        <v>64</v>
      </c>
      <c r="E27" s="45">
        <v>48.9</v>
      </c>
      <c r="F27" s="45">
        <v>39.799999999999997</v>
      </c>
      <c r="G27" s="45">
        <v>33.799999999999997</v>
      </c>
      <c r="H27" s="45">
        <v>29.5</v>
      </c>
      <c r="I27" s="45">
        <v>26.3</v>
      </c>
      <c r="J27" s="45">
        <v>23.7</v>
      </c>
      <c r="K27" s="45">
        <v>21.7</v>
      </c>
      <c r="L27" s="45">
        <v>20.100000000000001</v>
      </c>
      <c r="M27" s="45">
        <v>18.8</v>
      </c>
      <c r="N27" s="45">
        <v>17.600000000000001</v>
      </c>
      <c r="O27" s="45">
        <v>16.600000000000001</v>
      </c>
      <c r="P27" s="45">
        <v>15.8</v>
      </c>
      <c r="Q27" s="45">
        <v>15.1</v>
      </c>
      <c r="R27" s="45">
        <v>14.4</v>
      </c>
      <c r="S27" s="45">
        <v>13.8</v>
      </c>
      <c r="T27" s="45">
        <v>13.3</v>
      </c>
      <c r="U27" s="45">
        <v>12.9</v>
      </c>
    </row>
    <row r="28" spans="1:21" x14ac:dyDescent="0.25">
      <c r="A28" s="43">
        <v>17</v>
      </c>
      <c r="B28" s="45">
        <v>187.9</v>
      </c>
      <c r="C28" s="45">
        <v>95.7</v>
      </c>
      <c r="D28" s="45">
        <v>65</v>
      </c>
      <c r="E28" s="45">
        <v>49.6</v>
      </c>
      <c r="F28" s="45">
        <v>40.4</v>
      </c>
      <c r="G28" s="45">
        <v>34.299999999999997</v>
      </c>
      <c r="H28" s="45">
        <v>29.9</v>
      </c>
      <c r="I28" s="45">
        <v>26.6</v>
      </c>
      <c r="J28" s="45">
        <v>24.1</v>
      </c>
      <c r="K28" s="45">
        <v>22.1</v>
      </c>
      <c r="L28" s="45">
        <v>20.399999999999999</v>
      </c>
      <c r="M28" s="45">
        <v>19</v>
      </c>
      <c r="N28" s="45">
        <v>17.899999999999999</v>
      </c>
      <c r="O28" s="45">
        <v>16.899999999999999</v>
      </c>
      <c r="P28" s="45">
        <v>16</v>
      </c>
      <c r="Q28" s="45">
        <v>15.3</v>
      </c>
      <c r="R28" s="45">
        <v>14.6</v>
      </c>
      <c r="S28" s="45">
        <v>14</v>
      </c>
      <c r="T28" s="45">
        <v>13.5</v>
      </c>
      <c r="U28" s="45">
        <v>13.1</v>
      </c>
    </row>
    <row r="29" spans="1:21" x14ac:dyDescent="0.25">
      <c r="A29" s="43">
        <v>18</v>
      </c>
      <c r="B29" s="45">
        <v>190.7</v>
      </c>
      <c r="C29" s="45">
        <v>97.1</v>
      </c>
      <c r="D29" s="45">
        <v>65.900000000000006</v>
      </c>
      <c r="E29" s="45">
        <v>50.3</v>
      </c>
      <c r="F29" s="45">
        <v>41</v>
      </c>
      <c r="G29" s="45">
        <v>34.799999999999997</v>
      </c>
      <c r="H29" s="45">
        <v>30.4</v>
      </c>
      <c r="I29" s="45">
        <v>27</v>
      </c>
      <c r="J29" s="45">
        <v>24.5</v>
      </c>
      <c r="K29" s="45">
        <v>22.4</v>
      </c>
      <c r="L29" s="45">
        <v>20.7</v>
      </c>
      <c r="M29" s="45">
        <v>19.3</v>
      </c>
      <c r="N29" s="45">
        <v>18.100000000000001</v>
      </c>
      <c r="O29" s="45">
        <v>17.100000000000001</v>
      </c>
      <c r="P29" s="45">
        <v>16.3</v>
      </c>
      <c r="Q29" s="45">
        <v>15.5</v>
      </c>
      <c r="R29" s="45">
        <v>14.8</v>
      </c>
      <c r="S29" s="45">
        <v>14.2</v>
      </c>
      <c r="T29" s="45">
        <v>13.7</v>
      </c>
      <c r="U29" s="45">
        <v>13.3</v>
      </c>
    </row>
    <row r="30" spans="1:21" x14ac:dyDescent="0.25">
      <c r="A30" s="43">
        <v>19</v>
      </c>
      <c r="B30" s="45">
        <v>193.5</v>
      </c>
      <c r="C30" s="45">
        <v>98.5</v>
      </c>
      <c r="D30" s="45">
        <v>66.900000000000006</v>
      </c>
      <c r="E30" s="45">
        <v>51.1</v>
      </c>
      <c r="F30" s="45">
        <v>41.6</v>
      </c>
      <c r="G30" s="45">
        <v>35.299999999999997</v>
      </c>
      <c r="H30" s="45">
        <v>30.8</v>
      </c>
      <c r="I30" s="45">
        <v>27.4</v>
      </c>
      <c r="J30" s="45">
        <v>24.8</v>
      </c>
      <c r="K30" s="45">
        <v>22.7</v>
      </c>
      <c r="L30" s="45">
        <v>21</v>
      </c>
      <c r="M30" s="45">
        <v>19.600000000000001</v>
      </c>
      <c r="N30" s="45">
        <v>18.399999999999999</v>
      </c>
      <c r="O30" s="45">
        <v>17.399999999999999</v>
      </c>
      <c r="P30" s="45">
        <v>16.5</v>
      </c>
      <c r="Q30" s="45">
        <v>15.7</v>
      </c>
      <c r="R30" s="45">
        <v>15.1</v>
      </c>
      <c r="S30" s="45">
        <v>14.5</v>
      </c>
      <c r="T30" s="45">
        <v>13.9</v>
      </c>
      <c r="U30" s="45">
        <v>13.4</v>
      </c>
    </row>
    <row r="31" spans="1:21" x14ac:dyDescent="0.25">
      <c r="A31" s="43">
        <v>20</v>
      </c>
      <c r="B31" s="45">
        <v>196.3</v>
      </c>
      <c r="C31" s="45">
        <v>99.9</v>
      </c>
      <c r="D31" s="45">
        <v>67.900000000000006</v>
      </c>
      <c r="E31" s="45">
        <v>51.8</v>
      </c>
      <c r="F31" s="45">
        <v>42.2</v>
      </c>
      <c r="G31" s="45">
        <v>35.799999999999997</v>
      </c>
      <c r="H31" s="45">
        <v>31.2</v>
      </c>
      <c r="I31" s="45">
        <v>27.8</v>
      </c>
      <c r="J31" s="45">
        <v>25.2</v>
      </c>
      <c r="K31" s="45">
        <v>23.1</v>
      </c>
      <c r="L31" s="45">
        <v>21.3</v>
      </c>
      <c r="M31" s="45">
        <v>19.899999999999999</v>
      </c>
      <c r="N31" s="45">
        <v>18.7</v>
      </c>
      <c r="O31" s="45">
        <v>17.600000000000001</v>
      </c>
      <c r="P31" s="45">
        <v>16.7</v>
      </c>
      <c r="Q31" s="45">
        <v>16</v>
      </c>
      <c r="R31" s="45">
        <v>15.3</v>
      </c>
      <c r="S31" s="45">
        <v>14.7</v>
      </c>
      <c r="T31" s="45">
        <v>14.1</v>
      </c>
      <c r="U31" s="45">
        <v>13.6</v>
      </c>
    </row>
    <row r="32" spans="1:21" x14ac:dyDescent="0.25">
      <c r="A32" s="43">
        <v>21</v>
      </c>
      <c r="B32" s="45">
        <v>199.1</v>
      </c>
      <c r="C32" s="45">
        <v>101.4</v>
      </c>
      <c r="D32" s="45">
        <v>68.8</v>
      </c>
      <c r="E32" s="45">
        <v>52.6</v>
      </c>
      <c r="F32" s="45">
        <v>42.8</v>
      </c>
      <c r="G32" s="45">
        <v>36.299999999999997</v>
      </c>
      <c r="H32" s="45">
        <v>31.7</v>
      </c>
      <c r="I32" s="45">
        <v>28.2</v>
      </c>
      <c r="J32" s="45">
        <v>25.5</v>
      </c>
      <c r="K32" s="45">
        <v>23.4</v>
      </c>
      <c r="L32" s="45">
        <v>21.6</v>
      </c>
      <c r="M32" s="45">
        <v>20.2</v>
      </c>
      <c r="N32" s="45">
        <v>18.899999999999999</v>
      </c>
      <c r="O32" s="45">
        <v>17.899999999999999</v>
      </c>
      <c r="P32" s="45">
        <v>17</v>
      </c>
      <c r="Q32" s="45">
        <v>16.2</v>
      </c>
      <c r="R32" s="45">
        <v>15.5</v>
      </c>
      <c r="S32" s="45">
        <v>14.9</v>
      </c>
      <c r="T32" s="45">
        <v>14.3</v>
      </c>
      <c r="U32" s="45">
        <v>13.8</v>
      </c>
    </row>
    <row r="33" spans="1:21" x14ac:dyDescent="0.25">
      <c r="A33" s="43">
        <v>22</v>
      </c>
      <c r="B33" s="45">
        <v>202</v>
      </c>
      <c r="C33" s="45">
        <v>102.9</v>
      </c>
      <c r="D33" s="45">
        <v>69.8</v>
      </c>
      <c r="E33" s="45">
        <v>53.3</v>
      </c>
      <c r="F33" s="45">
        <v>43.4</v>
      </c>
      <c r="G33" s="45">
        <v>36.9</v>
      </c>
      <c r="H33" s="45">
        <v>32.200000000000003</v>
      </c>
      <c r="I33" s="45">
        <v>28.6</v>
      </c>
      <c r="J33" s="45">
        <v>25.9</v>
      </c>
      <c r="K33" s="45">
        <v>23.7</v>
      </c>
      <c r="L33" s="45">
        <v>21.9</v>
      </c>
      <c r="M33" s="45">
        <v>20.5</v>
      </c>
      <c r="N33" s="45">
        <v>19.2</v>
      </c>
      <c r="O33" s="45">
        <v>18.2</v>
      </c>
      <c r="P33" s="45">
        <v>17.2</v>
      </c>
      <c r="Q33" s="45">
        <v>16.399999999999999</v>
      </c>
      <c r="R33" s="45">
        <v>15.7</v>
      </c>
      <c r="S33" s="45">
        <v>15.1</v>
      </c>
      <c r="T33" s="45">
        <v>14.5</v>
      </c>
      <c r="U33" s="45">
        <v>14</v>
      </c>
    </row>
    <row r="34" spans="1:21" x14ac:dyDescent="0.25">
      <c r="A34" s="43">
        <v>23</v>
      </c>
      <c r="B34" s="45">
        <v>204.9</v>
      </c>
      <c r="C34" s="45">
        <v>104.3</v>
      </c>
      <c r="D34" s="45">
        <v>70.8</v>
      </c>
      <c r="E34" s="45">
        <v>54.1</v>
      </c>
      <c r="F34" s="45">
        <v>44.1</v>
      </c>
      <c r="G34" s="45">
        <v>37.4</v>
      </c>
      <c r="H34" s="45">
        <v>32.6</v>
      </c>
      <c r="I34" s="45">
        <v>29.1</v>
      </c>
      <c r="J34" s="45">
        <v>26.3</v>
      </c>
      <c r="K34" s="45">
        <v>24.1</v>
      </c>
      <c r="L34" s="45">
        <v>22.3</v>
      </c>
      <c r="M34" s="45">
        <v>20.8</v>
      </c>
      <c r="N34" s="45">
        <v>19.5</v>
      </c>
      <c r="O34" s="45">
        <v>18.399999999999999</v>
      </c>
      <c r="P34" s="45">
        <v>17.5</v>
      </c>
      <c r="Q34" s="45">
        <v>16.7</v>
      </c>
      <c r="R34" s="45">
        <v>16</v>
      </c>
      <c r="S34" s="45">
        <v>15.3</v>
      </c>
      <c r="T34" s="45">
        <v>14.8</v>
      </c>
      <c r="U34" s="45">
        <v>14.3</v>
      </c>
    </row>
    <row r="35" spans="1:21" x14ac:dyDescent="0.25">
      <c r="A35" s="43">
        <v>24</v>
      </c>
      <c r="B35" s="45">
        <v>207.8</v>
      </c>
      <c r="C35" s="45">
        <v>105.8</v>
      </c>
      <c r="D35" s="45">
        <v>71.900000000000006</v>
      </c>
      <c r="E35" s="45">
        <v>54.9</v>
      </c>
      <c r="F35" s="45">
        <v>44.7</v>
      </c>
      <c r="G35" s="45">
        <v>37.9</v>
      </c>
      <c r="H35" s="45">
        <v>33.1</v>
      </c>
      <c r="I35" s="45">
        <v>29.5</v>
      </c>
      <c r="J35" s="45">
        <v>26.7</v>
      </c>
      <c r="K35" s="45">
        <v>24.4</v>
      </c>
      <c r="L35" s="45">
        <v>22.6</v>
      </c>
      <c r="M35" s="45">
        <v>21.1</v>
      </c>
      <c r="N35" s="45">
        <v>19.8</v>
      </c>
      <c r="O35" s="45">
        <v>18.7</v>
      </c>
      <c r="P35" s="45">
        <v>17.7</v>
      </c>
      <c r="Q35" s="45">
        <v>16.899999999999999</v>
      </c>
      <c r="R35" s="45">
        <v>16.2</v>
      </c>
      <c r="S35" s="45">
        <v>15.5</v>
      </c>
      <c r="T35" s="45">
        <v>15</v>
      </c>
      <c r="U35" s="45">
        <v>14.5</v>
      </c>
    </row>
    <row r="36" spans="1:21" x14ac:dyDescent="0.25">
      <c r="A36" s="43">
        <v>25</v>
      </c>
      <c r="B36" s="45">
        <v>210.8</v>
      </c>
      <c r="C36" s="45">
        <v>107.4</v>
      </c>
      <c r="D36" s="45">
        <v>72.900000000000006</v>
      </c>
      <c r="E36" s="45">
        <v>55.7</v>
      </c>
      <c r="F36" s="45">
        <v>45.3</v>
      </c>
      <c r="G36" s="45">
        <v>38.5</v>
      </c>
      <c r="H36" s="45">
        <v>33.6</v>
      </c>
      <c r="I36" s="45">
        <v>29.9</v>
      </c>
      <c r="J36" s="45">
        <v>27</v>
      </c>
      <c r="K36" s="45">
        <v>24.8</v>
      </c>
      <c r="L36" s="45">
        <v>22.9</v>
      </c>
      <c r="M36" s="45">
        <v>21.4</v>
      </c>
      <c r="N36" s="45">
        <v>20.100000000000001</v>
      </c>
      <c r="O36" s="45">
        <v>19</v>
      </c>
      <c r="P36" s="45">
        <v>18</v>
      </c>
      <c r="Q36" s="45">
        <v>17.2</v>
      </c>
      <c r="R36" s="45">
        <v>16.399999999999999</v>
      </c>
      <c r="S36" s="45">
        <v>15.8</v>
      </c>
      <c r="T36" s="45">
        <v>15.2</v>
      </c>
      <c r="U36" s="45">
        <v>14.7</v>
      </c>
    </row>
    <row r="37" spans="1:21" x14ac:dyDescent="0.25">
      <c r="A37" s="43">
        <v>26</v>
      </c>
      <c r="B37" s="45">
        <v>213.8</v>
      </c>
      <c r="C37" s="45">
        <v>108.9</v>
      </c>
      <c r="D37" s="45">
        <v>73.900000000000006</v>
      </c>
      <c r="E37" s="45">
        <v>56.5</v>
      </c>
      <c r="F37" s="45">
        <v>46</v>
      </c>
      <c r="G37" s="45">
        <v>39</v>
      </c>
      <c r="H37" s="45">
        <v>34.1</v>
      </c>
      <c r="I37" s="45">
        <v>30.3</v>
      </c>
      <c r="J37" s="45">
        <v>27.4</v>
      </c>
      <c r="K37" s="45">
        <v>25.1</v>
      </c>
      <c r="L37" s="45">
        <v>23.2</v>
      </c>
      <c r="M37" s="45">
        <v>21.7</v>
      </c>
      <c r="N37" s="45">
        <v>20.399999999999999</v>
      </c>
      <c r="O37" s="45">
        <v>19.2</v>
      </c>
      <c r="P37" s="45">
        <v>18.3</v>
      </c>
      <c r="Q37" s="45">
        <v>17.399999999999999</v>
      </c>
      <c r="R37" s="45">
        <v>16.7</v>
      </c>
      <c r="S37" s="45">
        <v>16</v>
      </c>
      <c r="T37" s="45">
        <v>15.4</v>
      </c>
      <c r="U37" s="45">
        <v>14.9</v>
      </c>
    </row>
    <row r="38" spans="1:21" x14ac:dyDescent="0.25">
      <c r="A38" s="43">
        <v>27</v>
      </c>
      <c r="B38" s="45">
        <v>216.9</v>
      </c>
      <c r="C38" s="45">
        <v>110.5</v>
      </c>
      <c r="D38" s="45">
        <v>75</v>
      </c>
      <c r="E38" s="45">
        <v>57.3</v>
      </c>
      <c r="F38" s="45">
        <v>46.7</v>
      </c>
      <c r="G38" s="45">
        <v>39.6</v>
      </c>
      <c r="H38" s="45">
        <v>34.5</v>
      </c>
      <c r="I38" s="45">
        <v>30.8</v>
      </c>
      <c r="J38" s="45">
        <v>27.8</v>
      </c>
      <c r="K38" s="45">
        <v>25.5</v>
      </c>
      <c r="L38" s="45">
        <v>23.6</v>
      </c>
      <c r="M38" s="45">
        <v>22</v>
      </c>
      <c r="N38" s="45">
        <v>20.7</v>
      </c>
      <c r="O38" s="45">
        <v>19.5</v>
      </c>
      <c r="P38" s="45">
        <v>18.5</v>
      </c>
      <c r="Q38" s="45">
        <v>17.7</v>
      </c>
      <c r="R38" s="45">
        <v>16.899999999999999</v>
      </c>
      <c r="S38" s="45">
        <v>16.2</v>
      </c>
      <c r="T38" s="45">
        <v>15.6</v>
      </c>
      <c r="U38" s="45">
        <v>15.1</v>
      </c>
    </row>
    <row r="39" spans="1:21" x14ac:dyDescent="0.25">
      <c r="A39" s="43">
        <v>28</v>
      </c>
      <c r="B39" s="45">
        <v>220</v>
      </c>
      <c r="C39" s="45">
        <v>112</v>
      </c>
      <c r="D39" s="45">
        <v>76.099999999999994</v>
      </c>
      <c r="E39" s="45">
        <v>58.1</v>
      </c>
      <c r="F39" s="45">
        <v>47.3</v>
      </c>
      <c r="G39" s="45">
        <v>40.200000000000003</v>
      </c>
      <c r="H39" s="45">
        <v>35</v>
      </c>
      <c r="I39" s="45">
        <v>31.2</v>
      </c>
      <c r="J39" s="45">
        <v>28.2</v>
      </c>
      <c r="K39" s="45">
        <v>25.9</v>
      </c>
      <c r="L39" s="45">
        <v>23.9</v>
      </c>
      <c r="M39" s="45">
        <v>22.3</v>
      </c>
      <c r="N39" s="45">
        <v>21</v>
      </c>
      <c r="O39" s="45">
        <v>19.8</v>
      </c>
      <c r="P39" s="45">
        <v>18.8</v>
      </c>
      <c r="Q39" s="45">
        <v>17.899999999999999</v>
      </c>
      <c r="R39" s="45">
        <v>17.2</v>
      </c>
      <c r="S39" s="45">
        <v>16.5</v>
      </c>
      <c r="T39" s="45">
        <v>15.9</v>
      </c>
      <c r="U39" s="45">
        <v>15.3</v>
      </c>
    </row>
    <row r="40" spans="1:21" x14ac:dyDescent="0.25">
      <c r="A40" s="43">
        <v>29</v>
      </c>
      <c r="B40" s="45">
        <v>223.2</v>
      </c>
      <c r="C40" s="45">
        <v>113.6</v>
      </c>
      <c r="D40" s="45">
        <v>77.2</v>
      </c>
      <c r="E40" s="45">
        <v>58.9</v>
      </c>
      <c r="F40" s="45">
        <v>48</v>
      </c>
      <c r="G40" s="45">
        <v>40.700000000000003</v>
      </c>
      <c r="H40" s="45">
        <v>35.5</v>
      </c>
      <c r="I40" s="45">
        <v>31.7</v>
      </c>
      <c r="J40" s="45">
        <v>28.6</v>
      </c>
      <c r="K40" s="45">
        <v>26.2</v>
      </c>
      <c r="L40" s="45">
        <v>24.3</v>
      </c>
      <c r="M40" s="45">
        <v>22.6</v>
      </c>
      <c r="N40" s="45">
        <v>21.3</v>
      </c>
      <c r="O40" s="45">
        <v>20.100000000000001</v>
      </c>
      <c r="P40" s="45">
        <v>19.100000000000001</v>
      </c>
      <c r="Q40" s="45">
        <v>18.2</v>
      </c>
      <c r="R40" s="45">
        <v>17.399999999999999</v>
      </c>
      <c r="S40" s="45">
        <v>16.7</v>
      </c>
      <c r="T40" s="45">
        <v>16.100000000000001</v>
      </c>
      <c r="U40" s="45">
        <v>15.6</v>
      </c>
    </row>
    <row r="41" spans="1:21" x14ac:dyDescent="0.25">
      <c r="A41" s="43">
        <v>30</v>
      </c>
      <c r="B41" s="45">
        <v>226.3</v>
      </c>
      <c r="C41" s="45">
        <v>115.3</v>
      </c>
      <c r="D41" s="45">
        <v>78.3</v>
      </c>
      <c r="E41" s="45">
        <v>59.8</v>
      </c>
      <c r="F41" s="45">
        <v>48.7</v>
      </c>
      <c r="G41" s="45">
        <v>41.3</v>
      </c>
      <c r="H41" s="45">
        <v>36.1</v>
      </c>
      <c r="I41" s="45">
        <v>32.1</v>
      </c>
      <c r="J41" s="45">
        <v>29.1</v>
      </c>
      <c r="K41" s="45">
        <v>26.6</v>
      </c>
      <c r="L41" s="45">
        <v>24.6</v>
      </c>
      <c r="M41" s="45">
        <v>23</v>
      </c>
      <c r="N41" s="45">
        <v>21.6</v>
      </c>
      <c r="O41" s="45">
        <v>20.399999999999999</v>
      </c>
      <c r="P41" s="45">
        <v>19.399999999999999</v>
      </c>
      <c r="Q41" s="45">
        <v>18.5</v>
      </c>
      <c r="R41" s="45">
        <v>17.7</v>
      </c>
      <c r="S41" s="45">
        <v>17</v>
      </c>
      <c r="T41" s="45">
        <v>16.3</v>
      </c>
      <c r="U41" s="45">
        <v>15.8</v>
      </c>
    </row>
    <row r="42" spans="1:21" x14ac:dyDescent="0.25">
      <c r="A42" s="43">
        <v>31</v>
      </c>
      <c r="B42" s="45">
        <v>229.6</v>
      </c>
      <c r="C42" s="45">
        <v>116.9</v>
      </c>
      <c r="D42" s="45">
        <v>79.400000000000006</v>
      </c>
      <c r="E42" s="45">
        <v>60.6</v>
      </c>
      <c r="F42" s="45">
        <v>49.4</v>
      </c>
      <c r="G42" s="45">
        <v>41.9</v>
      </c>
      <c r="H42" s="45">
        <v>36.6</v>
      </c>
      <c r="I42" s="45">
        <v>32.6</v>
      </c>
      <c r="J42" s="45">
        <v>29.5</v>
      </c>
      <c r="K42" s="45">
        <v>27</v>
      </c>
      <c r="L42" s="45">
        <v>25</v>
      </c>
      <c r="M42" s="45">
        <v>23.3</v>
      </c>
      <c r="N42" s="45">
        <v>21.9</v>
      </c>
      <c r="O42" s="45">
        <v>20.7</v>
      </c>
      <c r="P42" s="45">
        <v>19.600000000000001</v>
      </c>
      <c r="Q42" s="45">
        <v>18.7</v>
      </c>
      <c r="R42" s="45">
        <v>17.899999999999999</v>
      </c>
      <c r="S42" s="45">
        <v>17.2</v>
      </c>
      <c r="T42" s="45">
        <v>16.600000000000001</v>
      </c>
      <c r="U42" s="45">
        <v>16</v>
      </c>
    </row>
    <row r="43" spans="1:21" x14ac:dyDescent="0.25">
      <c r="A43" s="43">
        <v>32</v>
      </c>
      <c r="B43" s="45">
        <v>232.8</v>
      </c>
      <c r="C43" s="45">
        <v>118.6</v>
      </c>
      <c r="D43" s="45">
        <v>80.5</v>
      </c>
      <c r="E43" s="45">
        <v>61.5</v>
      </c>
      <c r="F43" s="45">
        <v>50.1</v>
      </c>
      <c r="G43" s="45">
        <v>42.5</v>
      </c>
      <c r="H43" s="45">
        <v>37.1</v>
      </c>
      <c r="I43" s="45">
        <v>33.1</v>
      </c>
      <c r="J43" s="45">
        <v>29.9</v>
      </c>
      <c r="K43" s="45">
        <v>27.4</v>
      </c>
      <c r="L43" s="45">
        <v>25.3</v>
      </c>
      <c r="M43" s="45">
        <v>23.6</v>
      </c>
      <c r="N43" s="45">
        <v>22.2</v>
      </c>
      <c r="O43" s="45">
        <v>21</v>
      </c>
      <c r="P43" s="45">
        <v>19.899999999999999</v>
      </c>
      <c r="Q43" s="45">
        <v>19</v>
      </c>
      <c r="R43" s="45">
        <v>18.2</v>
      </c>
      <c r="S43" s="45">
        <v>17.5</v>
      </c>
      <c r="T43" s="45">
        <v>16.8</v>
      </c>
      <c r="U43" s="45">
        <v>16.3</v>
      </c>
    </row>
    <row r="44" spans="1:21" x14ac:dyDescent="0.25">
      <c r="A44" s="43">
        <v>33</v>
      </c>
      <c r="B44" s="45">
        <v>236.2</v>
      </c>
      <c r="C44" s="45">
        <v>120.3</v>
      </c>
      <c r="D44" s="45">
        <v>81.7</v>
      </c>
      <c r="E44" s="45">
        <v>62.4</v>
      </c>
      <c r="F44" s="45">
        <v>50.8</v>
      </c>
      <c r="G44" s="45">
        <v>43.1</v>
      </c>
      <c r="H44" s="45">
        <v>37.6</v>
      </c>
      <c r="I44" s="45">
        <v>33.5</v>
      </c>
      <c r="J44" s="45">
        <v>30.3</v>
      </c>
      <c r="K44" s="45">
        <v>27.8</v>
      </c>
      <c r="L44" s="45">
        <v>25.7</v>
      </c>
      <c r="M44" s="45">
        <v>24</v>
      </c>
      <c r="N44" s="45">
        <v>22.5</v>
      </c>
      <c r="O44" s="45">
        <v>21.3</v>
      </c>
      <c r="P44" s="45">
        <v>20.2</v>
      </c>
      <c r="Q44" s="45">
        <v>19.3</v>
      </c>
      <c r="R44" s="45">
        <v>18.5</v>
      </c>
      <c r="S44" s="45">
        <v>17.7</v>
      </c>
      <c r="T44" s="45">
        <v>17.100000000000001</v>
      </c>
      <c r="U44" s="45">
        <v>16.5</v>
      </c>
    </row>
    <row r="45" spans="1:21" x14ac:dyDescent="0.25">
      <c r="A45" s="43">
        <v>34</v>
      </c>
      <c r="B45" s="45">
        <v>239.5</v>
      </c>
      <c r="C45" s="45">
        <v>122</v>
      </c>
      <c r="D45" s="45">
        <v>82.8</v>
      </c>
      <c r="E45" s="45">
        <v>63.3</v>
      </c>
      <c r="F45" s="45">
        <v>51.6</v>
      </c>
      <c r="G45" s="45">
        <v>43.7</v>
      </c>
      <c r="H45" s="45">
        <v>38.200000000000003</v>
      </c>
      <c r="I45" s="45">
        <v>34</v>
      </c>
      <c r="J45" s="45">
        <v>30.8</v>
      </c>
      <c r="K45" s="45">
        <v>28.2</v>
      </c>
      <c r="L45" s="45">
        <v>26.1</v>
      </c>
      <c r="M45" s="45">
        <v>24.3</v>
      </c>
      <c r="N45" s="45">
        <v>22.9</v>
      </c>
      <c r="O45" s="45">
        <v>21.6</v>
      </c>
      <c r="P45" s="45">
        <v>20.5</v>
      </c>
      <c r="Q45" s="45">
        <v>19.600000000000001</v>
      </c>
      <c r="R45" s="45">
        <v>18.7</v>
      </c>
      <c r="S45" s="45">
        <v>18</v>
      </c>
      <c r="T45" s="45">
        <v>17.3</v>
      </c>
      <c r="U45" s="45">
        <v>16.8</v>
      </c>
    </row>
    <row r="46" spans="1:21" x14ac:dyDescent="0.25">
      <c r="A46" s="43">
        <v>35</v>
      </c>
      <c r="B46" s="45">
        <v>242.9</v>
      </c>
      <c r="C46" s="45">
        <v>123.7</v>
      </c>
      <c r="D46" s="45">
        <v>84</v>
      </c>
      <c r="E46" s="45">
        <v>64.2</v>
      </c>
      <c r="F46" s="45">
        <v>52.3</v>
      </c>
      <c r="G46" s="45">
        <v>44.4</v>
      </c>
      <c r="H46" s="45">
        <v>38.700000000000003</v>
      </c>
      <c r="I46" s="45">
        <v>34.5</v>
      </c>
      <c r="J46" s="45">
        <v>31.2</v>
      </c>
      <c r="K46" s="45">
        <v>28.6</v>
      </c>
      <c r="L46" s="45">
        <v>26.5</v>
      </c>
      <c r="M46" s="45">
        <v>24.7</v>
      </c>
      <c r="N46" s="45">
        <v>23.2</v>
      </c>
      <c r="O46" s="45">
        <v>21.9</v>
      </c>
      <c r="P46" s="45">
        <v>20.8</v>
      </c>
      <c r="Q46" s="45">
        <v>19.899999999999999</v>
      </c>
      <c r="R46" s="45">
        <v>19</v>
      </c>
      <c r="S46" s="45">
        <v>18.3</v>
      </c>
      <c r="T46" s="45">
        <v>17.600000000000001</v>
      </c>
      <c r="U46" s="45">
        <v>17</v>
      </c>
    </row>
    <row r="47" spans="1:21" x14ac:dyDescent="0.25">
      <c r="A47" s="43">
        <v>36</v>
      </c>
      <c r="B47" s="45">
        <v>246.3</v>
      </c>
      <c r="C47" s="45">
        <v>125.5</v>
      </c>
      <c r="D47" s="45">
        <v>85.2</v>
      </c>
      <c r="E47" s="45">
        <v>65.099999999999994</v>
      </c>
      <c r="F47" s="45">
        <v>53</v>
      </c>
      <c r="G47" s="45">
        <v>45</v>
      </c>
      <c r="H47" s="45">
        <v>39.299999999999997</v>
      </c>
      <c r="I47" s="45">
        <v>35</v>
      </c>
      <c r="J47" s="45">
        <v>31.7</v>
      </c>
      <c r="K47" s="45">
        <v>29</v>
      </c>
      <c r="L47" s="45">
        <v>26.9</v>
      </c>
      <c r="M47" s="45">
        <v>25.1</v>
      </c>
      <c r="N47" s="45">
        <v>23.5</v>
      </c>
      <c r="O47" s="45">
        <v>22.2</v>
      </c>
      <c r="P47" s="45">
        <v>21.1</v>
      </c>
      <c r="Q47" s="45">
        <v>20.100000000000001</v>
      </c>
      <c r="R47" s="45">
        <v>19.3</v>
      </c>
      <c r="S47" s="45">
        <v>18.5</v>
      </c>
      <c r="T47" s="45">
        <v>17.899999999999999</v>
      </c>
      <c r="U47" s="45">
        <v>17.3</v>
      </c>
    </row>
    <row r="48" spans="1:21" x14ac:dyDescent="0.25">
      <c r="A48" s="43">
        <v>37</v>
      </c>
      <c r="B48" s="45">
        <v>249.8</v>
      </c>
      <c r="C48" s="45">
        <v>127.3</v>
      </c>
      <c r="D48" s="45">
        <v>86.4</v>
      </c>
      <c r="E48" s="45">
        <v>66</v>
      </c>
      <c r="F48" s="45">
        <v>53.8</v>
      </c>
      <c r="G48" s="45">
        <v>45.7</v>
      </c>
      <c r="H48" s="45">
        <v>39.799999999999997</v>
      </c>
      <c r="I48" s="45">
        <v>35.5</v>
      </c>
      <c r="J48" s="45">
        <v>32.1</v>
      </c>
      <c r="K48" s="45">
        <v>29.4</v>
      </c>
      <c r="L48" s="45">
        <v>27.2</v>
      </c>
      <c r="M48" s="45">
        <v>25.4</v>
      </c>
      <c r="N48" s="45">
        <v>23.9</v>
      </c>
      <c r="O48" s="45">
        <v>22.6</v>
      </c>
      <c r="P48" s="45">
        <v>21.4</v>
      </c>
      <c r="Q48" s="45">
        <v>20.399999999999999</v>
      </c>
      <c r="R48" s="45">
        <v>19.600000000000001</v>
      </c>
      <c r="S48" s="45">
        <v>18.8</v>
      </c>
      <c r="T48" s="45">
        <v>18.100000000000001</v>
      </c>
      <c r="U48" s="45">
        <v>17.5</v>
      </c>
    </row>
    <row r="49" spans="1:21" x14ac:dyDescent="0.25">
      <c r="A49" s="43">
        <v>38</v>
      </c>
      <c r="B49" s="45">
        <v>253.4</v>
      </c>
      <c r="C49" s="45">
        <v>129.1</v>
      </c>
      <c r="D49" s="45">
        <v>87.6</v>
      </c>
      <c r="E49" s="45">
        <v>67</v>
      </c>
      <c r="F49" s="45">
        <v>54.6</v>
      </c>
      <c r="G49" s="45">
        <v>46.3</v>
      </c>
      <c r="H49" s="45">
        <v>40.4</v>
      </c>
      <c r="I49" s="45">
        <v>36</v>
      </c>
      <c r="J49" s="45">
        <v>32.6</v>
      </c>
      <c r="K49" s="45">
        <v>29.9</v>
      </c>
      <c r="L49" s="45">
        <v>27.6</v>
      </c>
      <c r="M49" s="45">
        <v>25.8</v>
      </c>
      <c r="N49" s="45">
        <v>24.2</v>
      </c>
      <c r="O49" s="45">
        <v>22.9</v>
      </c>
      <c r="P49" s="45">
        <v>21.8</v>
      </c>
      <c r="Q49" s="45">
        <v>20.8</v>
      </c>
      <c r="R49" s="45">
        <v>19.899999999999999</v>
      </c>
      <c r="S49" s="45">
        <v>19.100000000000001</v>
      </c>
      <c r="T49" s="45">
        <v>18.399999999999999</v>
      </c>
      <c r="U49" s="45">
        <v>17.8</v>
      </c>
    </row>
    <row r="50" spans="1:21" x14ac:dyDescent="0.25">
      <c r="A50" s="43">
        <v>39</v>
      </c>
      <c r="B50" s="45">
        <v>256.89999999999998</v>
      </c>
      <c r="C50" s="45">
        <v>130.9</v>
      </c>
      <c r="D50" s="45">
        <v>88.9</v>
      </c>
      <c r="E50" s="45">
        <v>67.900000000000006</v>
      </c>
      <c r="F50" s="45">
        <v>55.3</v>
      </c>
      <c r="G50" s="45">
        <v>47</v>
      </c>
      <c r="H50" s="45">
        <v>41</v>
      </c>
      <c r="I50" s="45">
        <v>36.5</v>
      </c>
      <c r="J50" s="45">
        <v>33.1</v>
      </c>
      <c r="K50" s="45">
        <v>30.3</v>
      </c>
      <c r="L50" s="45">
        <v>28</v>
      </c>
      <c r="M50" s="45">
        <v>26.2</v>
      </c>
      <c r="N50" s="45">
        <v>24.6</v>
      </c>
      <c r="O50" s="45">
        <v>23.2</v>
      </c>
      <c r="P50" s="45">
        <v>22.1</v>
      </c>
      <c r="Q50" s="45">
        <v>21.1</v>
      </c>
      <c r="R50" s="45">
        <v>20.2</v>
      </c>
      <c r="S50" s="45">
        <v>19.399999999999999</v>
      </c>
      <c r="T50" s="45">
        <v>18.7</v>
      </c>
      <c r="U50" s="45">
        <v>18.100000000000001</v>
      </c>
    </row>
    <row r="51" spans="1:21" x14ac:dyDescent="0.25">
      <c r="A51" s="43">
        <v>40</v>
      </c>
      <c r="B51" s="45">
        <v>260.60000000000002</v>
      </c>
      <c r="C51" s="45">
        <v>132.69999999999999</v>
      </c>
      <c r="D51" s="45">
        <v>90.2</v>
      </c>
      <c r="E51" s="45">
        <v>68.900000000000006</v>
      </c>
      <c r="F51" s="45">
        <v>56.1</v>
      </c>
      <c r="G51" s="45">
        <v>47.7</v>
      </c>
      <c r="H51" s="45">
        <v>41.6</v>
      </c>
      <c r="I51" s="45">
        <v>37.1</v>
      </c>
      <c r="J51" s="45">
        <v>33.6</v>
      </c>
      <c r="K51" s="45">
        <v>30.7</v>
      </c>
      <c r="L51" s="45">
        <v>28.5</v>
      </c>
      <c r="M51" s="45">
        <v>26.6</v>
      </c>
      <c r="N51" s="45">
        <v>25</v>
      </c>
      <c r="O51" s="45">
        <v>23.6</v>
      </c>
      <c r="P51" s="45">
        <v>22.4</v>
      </c>
      <c r="Q51" s="45">
        <v>21.4</v>
      </c>
      <c r="R51" s="45">
        <v>20.5</v>
      </c>
      <c r="S51" s="45">
        <v>19.7</v>
      </c>
      <c r="T51" s="45">
        <v>19</v>
      </c>
      <c r="U51" s="45">
        <v>18.399999999999999</v>
      </c>
    </row>
    <row r="52" spans="1:21" x14ac:dyDescent="0.25">
      <c r="A52" s="43">
        <v>41</v>
      </c>
      <c r="B52" s="45">
        <v>264.3</v>
      </c>
      <c r="C52" s="45">
        <v>134.6</v>
      </c>
      <c r="D52" s="45">
        <v>91.5</v>
      </c>
      <c r="E52" s="45">
        <v>69.900000000000006</v>
      </c>
      <c r="F52" s="45">
        <v>56.9</v>
      </c>
      <c r="G52" s="45">
        <v>48.3</v>
      </c>
      <c r="H52" s="45">
        <v>42.2</v>
      </c>
      <c r="I52" s="45">
        <v>37.6</v>
      </c>
      <c r="J52" s="45">
        <v>34</v>
      </c>
      <c r="K52" s="45">
        <v>31.2</v>
      </c>
      <c r="L52" s="45">
        <v>28.9</v>
      </c>
      <c r="M52" s="45">
        <v>27</v>
      </c>
      <c r="N52" s="45">
        <v>25.3</v>
      </c>
      <c r="O52" s="45">
        <v>24</v>
      </c>
      <c r="P52" s="45">
        <v>22.8</v>
      </c>
      <c r="Q52" s="45">
        <v>21.7</v>
      </c>
      <c r="R52" s="45">
        <v>20.8</v>
      </c>
      <c r="S52" s="45">
        <v>20</v>
      </c>
      <c r="T52" s="45">
        <v>19.3</v>
      </c>
      <c r="U52" s="45">
        <v>18.7</v>
      </c>
    </row>
    <row r="53" spans="1:21" x14ac:dyDescent="0.25">
      <c r="A53" s="43">
        <v>42</v>
      </c>
      <c r="B53" s="45">
        <v>268</v>
      </c>
      <c r="C53" s="45">
        <v>136.5</v>
      </c>
      <c r="D53" s="45">
        <v>92.8</v>
      </c>
      <c r="E53" s="45">
        <v>70.900000000000006</v>
      </c>
      <c r="F53" s="45">
        <v>57.8</v>
      </c>
      <c r="G53" s="45">
        <v>49</v>
      </c>
      <c r="H53" s="45">
        <v>42.8</v>
      </c>
      <c r="I53" s="45">
        <v>38.200000000000003</v>
      </c>
      <c r="J53" s="45">
        <v>34.5</v>
      </c>
      <c r="K53" s="45">
        <v>31.7</v>
      </c>
      <c r="L53" s="45">
        <v>29.3</v>
      </c>
      <c r="M53" s="45">
        <v>27.4</v>
      </c>
      <c r="N53" s="45">
        <v>25.7</v>
      </c>
      <c r="O53" s="45">
        <v>24.3</v>
      </c>
      <c r="P53" s="45">
        <v>23.1</v>
      </c>
      <c r="Q53" s="45">
        <v>22.1</v>
      </c>
      <c r="R53" s="45">
        <v>21.1</v>
      </c>
      <c r="S53" s="45">
        <v>20.3</v>
      </c>
      <c r="T53" s="45">
        <v>19.600000000000001</v>
      </c>
      <c r="U53" s="45">
        <v>19</v>
      </c>
    </row>
    <row r="54" spans="1:21" x14ac:dyDescent="0.25">
      <c r="A54" s="43">
        <v>43</v>
      </c>
      <c r="B54" s="45">
        <v>271.8</v>
      </c>
      <c r="C54" s="45">
        <v>138.5</v>
      </c>
      <c r="D54" s="45">
        <v>94.1</v>
      </c>
      <c r="E54" s="45">
        <v>71.900000000000006</v>
      </c>
      <c r="F54" s="45">
        <v>58.6</v>
      </c>
      <c r="G54" s="45">
        <v>49.7</v>
      </c>
      <c r="H54" s="45">
        <v>43.4</v>
      </c>
      <c r="I54" s="45">
        <v>38.700000000000003</v>
      </c>
      <c r="J54" s="45">
        <v>35</v>
      </c>
      <c r="K54" s="45">
        <v>32.1</v>
      </c>
      <c r="L54" s="45">
        <v>29.7</v>
      </c>
      <c r="M54" s="45">
        <v>27.8</v>
      </c>
      <c r="N54" s="45">
        <v>26.1</v>
      </c>
      <c r="O54" s="45">
        <v>24.7</v>
      </c>
      <c r="P54" s="45">
        <v>23.5</v>
      </c>
      <c r="Q54" s="45">
        <v>22.4</v>
      </c>
      <c r="R54" s="45">
        <v>21.5</v>
      </c>
      <c r="S54" s="45">
        <v>20.7</v>
      </c>
      <c r="T54" s="45">
        <v>19.899999999999999</v>
      </c>
      <c r="U54" s="45">
        <v>19.3</v>
      </c>
    </row>
    <row r="55" spans="1:21" x14ac:dyDescent="0.25">
      <c r="A55" s="43">
        <v>44</v>
      </c>
      <c r="B55" s="45">
        <v>275.60000000000002</v>
      </c>
      <c r="C55" s="45">
        <v>140.4</v>
      </c>
      <c r="D55" s="45">
        <v>95.4</v>
      </c>
      <c r="E55" s="45">
        <v>72.900000000000006</v>
      </c>
      <c r="F55" s="45">
        <v>59.4</v>
      </c>
      <c r="G55" s="45">
        <v>50.5</v>
      </c>
      <c r="H55" s="45">
        <v>44.1</v>
      </c>
      <c r="I55" s="45">
        <v>39.299999999999997</v>
      </c>
      <c r="J55" s="45">
        <v>35.6</v>
      </c>
      <c r="K55" s="45">
        <v>32.6</v>
      </c>
      <c r="L55" s="45">
        <v>30.2</v>
      </c>
      <c r="M55" s="45">
        <v>28.2</v>
      </c>
      <c r="N55" s="45">
        <v>26.5</v>
      </c>
      <c r="O55" s="45">
        <v>25.1</v>
      </c>
      <c r="P55" s="45">
        <v>23.8</v>
      </c>
      <c r="Q55" s="45">
        <v>22.8</v>
      </c>
      <c r="R55" s="45">
        <v>21.8</v>
      </c>
      <c r="S55" s="45">
        <v>21</v>
      </c>
      <c r="T55" s="45">
        <v>20.3</v>
      </c>
      <c r="U55" s="45">
        <v>19.600000000000001</v>
      </c>
    </row>
    <row r="56" spans="1:21" x14ac:dyDescent="0.25">
      <c r="A56" s="43">
        <v>45</v>
      </c>
      <c r="B56" s="45">
        <v>279.5</v>
      </c>
      <c r="C56" s="45">
        <v>142.4</v>
      </c>
      <c r="D56" s="45">
        <v>96.8</v>
      </c>
      <c r="E56" s="45">
        <v>74</v>
      </c>
      <c r="F56" s="45">
        <v>60.3</v>
      </c>
      <c r="G56" s="45">
        <v>51.2</v>
      </c>
      <c r="H56" s="45">
        <v>44.7</v>
      </c>
      <c r="I56" s="45">
        <v>39.9</v>
      </c>
      <c r="J56" s="45">
        <v>36.1</v>
      </c>
      <c r="K56" s="45">
        <v>33.1</v>
      </c>
      <c r="L56" s="45">
        <v>30.7</v>
      </c>
      <c r="M56" s="45">
        <v>28.6</v>
      </c>
      <c r="N56" s="45">
        <v>26.9</v>
      </c>
      <c r="O56" s="45">
        <v>25.5</v>
      </c>
      <c r="P56" s="45">
        <v>24.2</v>
      </c>
      <c r="Q56" s="45">
        <v>23.1</v>
      </c>
      <c r="R56" s="45">
        <v>22.2</v>
      </c>
      <c r="S56" s="45">
        <v>21.4</v>
      </c>
      <c r="T56" s="45">
        <v>20.6</v>
      </c>
      <c r="U56" s="45">
        <v>20</v>
      </c>
    </row>
    <row r="57" spans="1:21" x14ac:dyDescent="0.25">
      <c r="A57" s="43">
        <v>46</v>
      </c>
      <c r="B57" s="45">
        <v>283.5</v>
      </c>
      <c r="C57" s="45">
        <v>144.5</v>
      </c>
      <c r="D57" s="45">
        <v>98.2</v>
      </c>
      <c r="E57" s="45">
        <v>75</v>
      </c>
      <c r="F57" s="45">
        <v>61.2</v>
      </c>
      <c r="G57" s="45">
        <v>51.9</v>
      </c>
      <c r="H57" s="45">
        <v>45.4</v>
      </c>
      <c r="I57" s="45">
        <v>40.5</v>
      </c>
      <c r="J57" s="45">
        <v>36.6</v>
      </c>
      <c r="K57" s="45">
        <v>33.6</v>
      </c>
      <c r="L57" s="45">
        <v>31.1</v>
      </c>
      <c r="M57" s="45">
        <v>29.1</v>
      </c>
      <c r="N57" s="45">
        <v>27.4</v>
      </c>
      <c r="O57" s="45">
        <v>25.9</v>
      </c>
      <c r="P57" s="45">
        <v>24.6</v>
      </c>
      <c r="Q57" s="45">
        <v>23.5</v>
      </c>
      <c r="R57" s="45">
        <v>22.6</v>
      </c>
      <c r="S57" s="45">
        <v>21.7</v>
      </c>
      <c r="T57" s="45">
        <v>21</v>
      </c>
      <c r="U57" s="45">
        <v>20.3</v>
      </c>
    </row>
    <row r="58" spans="1:21" x14ac:dyDescent="0.25">
      <c r="A58" s="43">
        <v>47</v>
      </c>
      <c r="B58" s="45">
        <v>287.5</v>
      </c>
      <c r="C58" s="45">
        <v>146.5</v>
      </c>
      <c r="D58" s="45">
        <v>99.6</v>
      </c>
      <c r="E58" s="45">
        <v>76.099999999999994</v>
      </c>
      <c r="F58" s="45">
        <v>62.1</v>
      </c>
      <c r="G58" s="45">
        <v>52.7</v>
      </c>
      <c r="H58" s="45">
        <v>46</v>
      </c>
      <c r="I58" s="45">
        <v>41.1</v>
      </c>
      <c r="J58" s="45">
        <v>37.200000000000003</v>
      </c>
      <c r="K58" s="45">
        <v>34.1</v>
      </c>
      <c r="L58" s="45">
        <v>31.6</v>
      </c>
      <c r="M58" s="45">
        <v>29.6</v>
      </c>
      <c r="N58" s="45">
        <v>27.8</v>
      </c>
      <c r="O58" s="45">
        <v>26.3</v>
      </c>
      <c r="P58" s="45">
        <v>25</v>
      </c>
      <c r="Q58" s="45">
        <v>23.9</v>
      </c>
      <c r="R58" s="45">
        <v>23</v>
      </c>
      <c r="S58" s="45">
        <v>22.1</v>
      </c>
      <c r="T58" s="45">
        <v>21.4</v>
      </c>
      <c r="U58" s="45"/>
    </row>
    <row r="59" spans="1:21" x14ac:dyDescent="0.25">
      <c r="A59" s="43">
        <v>48</v>
      </c>
      <c r="B59" s="45">
        <v>291.60000000000002</v>
      </c>
      <c r="C59" s="45">
        <v>148.6</v>
      </c>
      <c r="D59" s="45">
        <v>101</v>
      </c>
      <c r="E59" s="45">
        <v>77.2</v>
      </c>
      <c r="F59" s="45">
        <v>63</v>
      </c>
      <c r="G59" s="45">
        <v>53.5</v>
      </c>
      <c r="H59" s="45">
        <v>46.8</v>
      </c>
      <c r="I59" s="45">
        <v>41.7</v>
      </c>
      <c r="J59" s="45">
        <v>37.799999999999997</v>
      </c>
      <c r="K59" s="45">
        <v>34.700000000000003</v>
      </c>
      <c r="L59" s="45">
        <v>32.1</v>
      </c>
      <c r="M59" s="45">
        <v>30</v>
      </c>
      <c r="N59" s="45">
        <v>28.3</v>
      </c>
      <c r="O59" s="45">
        <v>26.8</v>
      </c>
      <c r="P59" s="45">
        <v>25.5</v>
      </c>
      <c r="Q59" s="45">
        <v>24.4</v>
      </c>
      <c r="R59" s="45">
        <v>23.4</v>
      </c>
      <c r="S59" s="45">
        <v>22.5</v>
      </c>
      <c r="T59" s="45"/>
      <c r="U59" s="45"/>
    </row>
    <row r="60" spans="1:21" x14ac:dyDescent="0.25">
      <c r="A60" s="43">
        <v>49</v>
      </c>
      <c r="B60" s="45">
        <v>295.8</v>
      </c>
      <c r="C60" s="45">
        <v>150.80000000000001</v>
      </c>
      <c r="D60" s="45">
        <v>102.5</v>
      </c>
      <c r="E60" s="45">
        <v>78.400000000000006</v>
      </c>
      <c r="F60" s="45">
        <v>63.9</v>
      </c>
      <c r="G60" s="45">
        <v>54.3</v>
      </c>
      <c r="H60" s="45">
        <v>47.5</v>
      </c>
      <c r="I60" s="45">
        <v>42.4</v>
      </c>
      <c r="J60" s="45">
        <v>38.4</v>
      </c>
      <c r="K60" s="45">
        <v>35.200000000000003</v>
      </c>
      <c r="L60" s="45">
        <v>32.700000000000003</v>
      </c>
      <c r="M60" s="45">
        <v>30.5</v>
      </c>
      <c r="N60" s="45">
        <v>28.8</v>
      </c>
      <c r="O60" s="45">
        <v>27.2</v>
      </c>
      <c r="P60" s="45">
        <v>25.9</v>
      </c>
      <c r="Q60" s="45">
        <v>24.8</v>
      </c>
      <c r="R60" s="45">
        <v>23.8</v>
      </c>
      <c r="S60" s="45"/>
      <c r="T60" s="45"/>
      <c r="U60" s="45"/>
    </row>
    <row r="61" spans="1:21" x14ac:dyDescent="0.25">
      <c r="A61" s="43">
        <v>50</v>
      </c>
      <c r="B61" s="45">
        <v>300.10000000000002</v>
      </c>
      <c r="C61" s="45">
        <v>153</v>
      </c>
      <c r="D61" s="45">
        <v>104</v>
      </c>
      <c r="E61" s="45">
        <v>79.599999999999994</v>
      </c>
      <c r="F61" s="45">
        <v>64.900000000000006</v>
      </c>
      <c r="G61" s="45">
        <v>55.2</v>
      </c>
      <c r="H61" s="45">
        <v>48.2</v>
      </c>
      <c r="I61" s="45">
        <v>43.1</v>
      </c>
      <c r="J61" s="45">
        <v>39</v>
      </c>
      <c r="K61" s="45">
        <v>35.799999999999997</v>
      </c>
      <c r="L61" s="45">
        <v>33.200000000000003</v>
      </c>
      <c r="M61" s="45">
        <v>31.1</v>
      </c>
      <c r="N61" s="45">
        <v>29.3</v>
      </c>
      <c r="O61" s="45">
        <v>27.7</v>
      </c>
      <c r="P61" s="45">
        <v>26.4</v>
      </c>
      <c r="Q61" s="45">
        <v>25.2</v>
      </c>
      <c r="R61" s="45"/>
      <c r="S61" s="45"/>
      <c r="T61" s="45"/>
      <c r="U61" s="45"/>
    </row>
    <row r="62" spans="1:21" x14ac:dyDescent="0.25">
      <c r="A62" s="43">
        <v>51</v>
      </c>
      <c r="B62" s="45">
        <v>304.39999999999998</v>
      </c>
      <c r="C62" s="45">
        <v>155.30000000000001</v>
      </c>
      <c r="D62" s="45">
        <v>105.6</v>
      </c>
      <c r="E62" s="45">
        <v>80.8</v>
      </c>
      <c r="F62" s="45">
        <v>65.900000000000006</v>
      </c>
      <c r="G62" s="45">
        <v>56.1</v>
      </c>
      <c r="H62" s="45">
        <v>49</v>
      </c>
      <c r="I62" s="45">
        <v>43.8</v>
      </c>
      <c r="J62" s="45">
        <v>39.700000000000003</v>
      </c>
      <c r="K62" s="45">
        <v>36.4</v>
      </c>
      <c r="L62" s="45">
        <v>33.799999999999997</v>
      </c>
      <c r="M62" s="45">
        <v>31.6</v>
      </c>
      <c r="N62" s="45">
        <v>29.8</v>
      </c>
      <c r="O62" s="45">
        <v>28.2</v>
      </c>
      <c r="P62" s="45">
        <v>26.9</v>
      </c>
      <c r="Q62" s="45"/>
      <c r="R62" s="45"/>
      <c r="S62" s="45"/>
      <c r="T62" s="45"/>
      <c r="U62" s="45"/>
    </row>
    <row r="63" spans="1:21" x14ac:dyDescent="0.25">
      <c r="A63" s="43">
        <v>52</v>
      </c>
      <c r="B63" s="45">
        <v>308.89999999999998</v>
      </c>
      <c r="C63" s="45">
        <v>157.6</v>
      </c>
      <c r="D63" s="45">
        <v>107.2</v>
      </c>
      <c r="E63" s="45">
        <v>82</v>
      </c>
      <c r="F63" s="45">
        <v>67</v>
      </c>
      <c r="G63" s="45">
        <v>56.9</v>
      </c>
      <c r="H63" s="45">
        <v>49.8</v>
      </c>
      <c r="I63" s="45">
        <v>44.5</v>
      </c>
      <c r="J63" s="45">
        <v>40.4</v>
      </c>
      <c r="K63" s="45">
        <v>37.1</v>
      </c>
      <c r="L63" s="45">
        <v>34.4</v>
      </c>
      <c r="M63" s="45">
        <v>32.200000000000003</v>
      </c>
      <c r="N63" s="45">
        <v>30.3</v>
      </c>
      <c r="O63" s="45">
        <v>28.7</v>
      </c>
      <c r="P63" s="45"/>
      <c r="Q63" s="45"/>
      <c r="R63" s="45"/>
      <c r="S63" s="45"/>
      <c r="T63" s="45"/>
      <c r="U63" s="45"/>
    </row>
    <row r="64" spans="1:21" x14ac:dyDescent="0.25">
      <c r="A64" s="43">
        <v>53</v>
      </c>
      <c r="B64" s="45">
        <v>313.3</v>
      </c>
      <c r="C64" s="45">
        <v>159.9</v>
      </c>
      <c r="D64" s="45">
        <v>108.8</v>
      </c>
      <c r="E64" s="45">
        <v>83.3</v>
      </c>
      <c r="F64" s="45">
        <v>68</v>
      </c>
      <c r="G64" s="45">
        <v>57.9</v>
      </c>
      <c r="H64" s="45">
        <v>50.6</v>
      </c>
      <c r="I64" s="45">
        <v>45.2</v>
      </c>
      <c r="J64" s="45">
        <v>41</v>
      </c>
      <c r="K64" s="45">
        <v>37.700000000000003</v>
      </c>
      <c r="L64" s="45">
        <v>35</v>
      </c>
      <c r="M64" s="45">
        <v>32.700000000000003</v>
      </c>
      <c r="N64" s="45">
        <v>30.9</v>
      </c>
      <c r="O64" s="45"/>
      <c r="P64" s="45"/>
      <c r="Q64" s="45"/>
      <c r="R64" s="45"/>
      <c r="S64" s="45"/>
      <c r="T64" s="45"/>
      <c r="U64" s="45"/>
    </row>
    <row r="65" spans="1:21" x14ac:dyDescent="0.25">
      <c r="A65" s="43">
        <v>54</v>
      </c>
      <c r="B65" s="45">
        <v>317.89999999999998</v>
      </c>
      <c r="C65" s="45">
        <v>162.30000000000001</v>
      </c>
      <c r="D65" s="45">
        <v>110.4</v>
      </c>
      <c r="E65" s="45">
        <v>84.6</v>
      </c>
      <c r="F65" s="45">
        <v>69.099999999999994</v>
      </c>
      <c r="G65" s="45">
        <v>58.8</v>
      </c>
      <c r="H65" s="45">
        <v>51.4</v>
      </c>
      <c r="I65" s="45">
        <v>46</v>
      </c>
      <c r="J65" s="45">
        <v>41.7</v>
      </c>
      <c r="K65" s="45">
        <v>38.4</v>
      </c>
      <c r="L65" s="45">
        <v>35.6</v>
      </c>
      <c r="M65" s="45">
        <v>33.4</v>
      </c>
      <c r="N65" s="45"/>
      <c r="O65" s="45"/>
      <c r="P65" s="45"/>
      <c r="Q65" s="45"/>
      <c r="R65" s="45"/>
      <c r="S65" s="45"/>
      <c r="T65" s="45"/>
      <c r="U65" s="45"/>
    </row>
    <row r="66" spans="1:21" x14ac:dyDescent="0.25">
      <c r="A66" s="43">
        <v>55</v>
      </c>
      <c r="B66" s="45">
        <v>322.60000000000002</v>
      </c>
      <c r="C66" s="45">
        <v>164.7</v>
      </c>
      <c r="D66" s="45">
        <v>112.1</v>
      </c>
      <c r="E66" s="45">
        <v>85.9</v>
      </c>
      <c r="F66" s="45">
        <v>70.2</v>
      </c>
      <c r="G66" s="45">
        <v>59.7</v>
      </c>
      <c r="H66" s="45">
        <v>52.3</v>
      </c>
      <c r="I66" s="45">
        <v>46.7</v>
      </c>
      <c r="J66" s="45">
        <v>42.4</v>
      </c>
      <c r="K66" s="45">
        <v>39</v>
      </c>
      <c r="L66" s="45">
        <v>36.299999999999997</v>
      </c>
      <c r="M66" s="45"/>
      <c r="N66" s="45"/>
      <c r="O66" s="45"/>
      <c r="P66" s="45"/>
      <c r="Q66" s="45"/>
      <c r="R66" s="45"/>
      <c r="S66" s="45"/>
      <c r="T66" s="45"/>
      <c r="U66" s="45"/>
    </row>
    <row r="67" spans="1:21" x14ac:dyDescent="0.25">
      <c r="A67" s="43">
        <v>56</v>
      </c>
      <c r="B67" s="45">
        <v>327.39999999999998</v>
      </c>
      <c r="C67" s="45">
        <v>167.2</v>
      </c>
      <c r="D67" s="45">
        <v>113.9</v>
      </c>
      <c r="E67" s="45">
        <v>87.3</v>
      </c>
      <c r="F67" s="45">
        <v>71.3</v>
      </c>
      <c r="G67" s="45">
        <v>60.7</v>
      </c>
      <c r="H67" s="45">
        <v>53.2</v>
      </c>
      <c r="I67" s="45">
        <v>47.5</v>
      </c>
      <c r="J67" s="45">
        <v>43.2</v>
      </c>
      <c r="K67" s="45">
        <v>39.700000000000003</v>
      </c>
      <c r="L67" s="45"/>
      <c r="M67" s="45"/>
      <c r="N67" s="45"/>
      <c r="O67" s="45"/>
      <c r="P67" s="45"/>
      <c r="Q67" s="45"/>
      <c r="R67" s="45"/>
      <c r="S67" s="45"/>
      <c r="T67" s="45"/>
      <c r="U67" s="45"/>
    </row>
    <row r="68" spans="1:21" x14ac:dyDescent="0.25">
      <c r="A68" s="43">
        <v>57</v>
      </c>
      <c r="B68" s="45">
        <v>332.3</v>
      </c>
      <c r="C68" s="45">
        <v>169.8</v>
      </c>
      <c r="D68" s="45">
        <v>115.7</v>
      </c>
      <c r="E68" s="45">
        <v>88.7</v>
      </c>
      <c r="F68" s="45">
        <v>72.5</v>
      </c>
      <c r="G68" s="45">
        <v>61.7</v>
      </c>
      <c r="H68" s="45">
        <v>54.1</v>
      </c>
      <c r="I68" s="45">
        <v>48.4</v>
      </c>
      <c r="J68" s="45">
        <v>44</v>
      </c>
      <c r="K68" s="45"/>
      <c r="L68" s="45"/>
      <c r="M68" s="45"/>
      <c r="N68" s="45"/>
      <c r="O68" s="45"/>
      <c r="P68" s="45"/>
      <c r="Q68" s="45"/>
      <c r="R68" s="45"/>
      <c r="S68" s="45"/>
      <c r="T68" s="45"/>
      <c r="U68" s="45"/>
    </row>
    <row r="69" spans="1:21" x14ac:dyDescent="0.25">
      <c r="A69" s="43">
        <v>58</v>
      </c>
      <c r="B69" s="45">
        <v>337.4</v>
      </c>
      <c r="C69" s="45">
        <v>172.5</v>
      </c>
      <c r="D69" s="45">
        <v>117.5</v>
      </c>
      <c r="E69" s="45">
        <v>90.1</v>
      </c>
      <c r="F69" s="45">
        <v>73.7</v>
      </c>
      <c r="G69" s="45">
        <v>62.8</v>
      </c>
      <c r="H69" s="45">
        <v>55</v>
      </c>
      <c r="I69" s="45">
        <v>49.3</v>
      </c>
      <c r="J69" s="45"/>
      <c r="K69" s="45"/>
      <c r="L69" s="45"/>
      <c r="M69" s="45"/>
      <c r="N69" s="45"/>
      <c r="O69" s="45"/>
      <c r="P69" s="45"/>
      <c r="Q69" s="45"/>
      <c r="R69" s="45"/>
      <c r="S69" s="45"/>
      <c r="T69" s="45"/>
      <c r="U69" s="45"/>
    </row>
    <row r="70" spans="1:21" x14ac:dyDescent="0.25">
      <c r="A70" s="43">
        <v>59</v>
      </c>
      <c r="B70" s="45">
        <v>342.7</v>
      </c>
      <c r="C70" s="45">
        <v>175.2</v>
      </c>
      <c r="D70" s="45">
        <v>119.4</v>
      </c>
      <c r="E70" s="45">
        <v>91.6</v>
      </c>
      <c r="F70" s="45">
        <v>74.900000000000006</v>
      </c>
      <c r="G70" s="45">
        <v>63.9</v>
      </c>
      <c r="H70" s="45">
        <v>56</v>
      </c>
      <c r="I70" s="45"/>
      <c r="J70" s="45"/>
      <c r="K70" s="45"/>
      <c r="L70" s="45"/>
      <c r="M70" s="45"/>
      <c r="N70" s="45"/>
      <c r="O70" s="45"/>
      <c r="P70" s="45"/>
      <c r="Q70" s="45"/>
      <c r="R70" s="45"/>
      <c r="S70" s="45"/>
      <c r="T70" s="45"/>
      <c r="U70" s="45"/>
    </row>
    <row r="71" spans="1:21" x14ac:dyDescent="0.25">
      <c r="A71" s="43">
        <v>60</v>
      </c>
      <c r="B71" s="45">
        <v>348.2</v>
      </c>
      <c r="C71" s="45">
        <v>178.1</v>
      </c>
      <c r="D71" s="45">
        <v>121.4</v>
      </c>
      <c r="E71" s="45">
        <v>93.2</v>
      </c>
      <c r="F71" s="45">
        <v>76.2</v>
      </c>
      <c r="G71" s="45">
        <v>65</v>
      </c>
      <c r="H71" s="45"/>
      <c r="I71" s="45"/>
      <c r="J71" s="45"/>
      <c r="K71" s="45"/>
      <c r="L71" s="45"/>
      <c r="M71" s="45"/>
      <c r="N71" s="45"/>
      <c r="O71" s="45"/>
      <c r="P71" s="45"/>
      <c r="Q71" s="45"/>
      <c r="R71" s="45"/>
      <c r="S71" s="45"/>
      <c r="T71" s="45"/>
      <c r="U71" s="45"/>
    </row>
    <row r="72" spans="1:21" x14ac:dyDescent="0.25">
      <c r="A72" s="43">
        <v>61</v>
      </c>
      <c r="B72" s="45">
        <v>353.9</v>
      </c>
      <c r="C72" s="45">
        <v>181.1</v>
      </c>
      <c r="D72" s="45">
        <v>123.5</v>
      </c>
      <c r="E72" s="45">
        <v>94.8</v>
      </c>
      <c r="F72" s="45">
        <v>77.599999999999994</v>
      </c>
      <c r="G72" s="45"/>
      <c r="H72" s="45"/>
      <c r="I72" s="45"/>
      <c r="J72" s="45"/>
      <c r="K72" s="45"/>
      <c r="L72" s="45"/>
      <c r="M72" s="45"/>
      <c r="N72" s="45"/>
      <c r="O72" s="45"/>
      <c r="P72" s="45"/>
      <c r="Q72" s="45"/>
      <c r="R72" s="45"/>
      <c r="S72" s="45"/>
      <c r="T72" s="45"/>
      <c r="U72" s="45"/>
    </row>
    <row r="73" spans="1:21" x14ac:dyDescent="0.25">
      <c r="A73" s="43">
        <v>62</v>
      </c>
      <c r="B73" s="45">
        <v>359.9</v>
      </c>
      <c r="C73" s="45">
        <v>184.2</v>
      </c>
      <c r="D73" s="45">
        <v>125.7</v>
      </c>
      <c r="E73" s="45">
        <v>96.5</v>
      </c>
      <c r="F73" s="45"/>
      <c r="G73" s="45"/>
      <c r="H73" s="45"/>
      <c r="I73" s="45"/>
      <c r="J73" s="45"/>
      <c r="K73" s="45"/>
      <c r="L73" s="45"/>
      <c r="M73" s="45"/>
      <c r="N73" s="45"/>
      <c r="O73" s="45"/>
      <c r="P73" s="45"/>
      <c r="Q73" s="45"/>
      <c r="R73" s="45"/>
      <c r="S73" s="45"/>
      <c r="T73" s="45"/>
      <c r="U73" s="45"/>
    </row>
    <row r="74" spans="1:21" x14ac:dyDescent="0.25">
      <c r="A74" s="43">
        <v>63</v>
      </c>
      <c r="B74" s="45">
        <v>366.2</v>
      </c>
      <c r="C74" s="45">
        <v>187.5</v>
      </c>
      <c r="D74" s="45">
        <v>128</v>
      </c>
      <c r="E74" s="45"/>
      <c r="F74" s="45"/>
      <c r="G74" s="45"/>
      <c r="H74" s="45"/>
      <c r="I74" s="45"/>
      <c r="J74" s="45"/>
      <c r="K74" s="45"/>
      <c r="L74" s="45"/>
      <c r="M74" s="45"/>
      <c r="N74" s="45"/>
      <c r="O74" s="45"/>
      <c r="P74" s="45"/>
      <c r="Q74" s="45"/>
      <c r="R74" s="45"/>
      <c r="S74" s="45"/>
      <c r="T74" s="45"/>
      <c r="U74" s="45"/>
    </row>
    <row r="75" spans="1:21" x14ac:dyDescent="0.25">
      <c r="A75" s="43">
        <v>64</v>
      </c>
      <c r="B75" s="45">
        <v>372.8</v>
      </c>
      <c r="C75" s="45">
        <v>190.9</v>
      </c>
      <c r="D75" s="45"/>
      <c r="E75" s="45"/>
      <c r="F75" s="45"/>
      <c r="G75" s="45"/>
      <c r="H75" s="45"/>
      <c r="I75" s="45"/>
      <c r="J75" s="45"/>
      <c r="K75" s="45"/>
      <c r="L75" s="45"/>
      <c r="M75" s="45"/>
      <c r="N75" s="45"/>
      <c r="O75" s="45"/>
      <c r="P75" s="45"/>
      <c r="Q75" s="45"/>
      <c r="R75" s="45"/>
      <c r="S75" s="45"/>
      <c r="T75" s="45"/>
      <c r="U75" s="45"/>
    </row>
    <row r="76" spans="1:21" x14ac:dyDescent="0.25">
      <c r="A76" s="43">
        <v>65</v>
      </c>
      <c r="B76" s="45">
        <v>379.7</v>
      </c>
      <c r="C76" s="45"/>
      <c r="D76" s="45"/>
      <c r="E76" s="45"/>
      <c r="F76" s="45"/>
      <c r="G76" s="45"/>
      <c r="H76" s="45"/>
      <c r="I76" s="45"/>
      <c r="J76" s="45"/>
      <c r="K76" s="45"/>
      <c r="L76" s="45"/>
      <c r="M76" s="45"/>
      <c r="N76" s="45"/>
      <c r="O76" s="45"/>
      <c r="P76" s="45"/>
      <c r="Q76" s="45"/>
      <c r="R76" s="45"/>
      <c r="S76" s="45"/>
      <c r="T76" s="45"/>
      <c r="U76" s="45"/>
    </row>
  </sheetData>
  <sheetProtection algorithmName="SHA-512" hashValue="MR9VBjLtNhwyPUU6rVHIlep6GhPc/z9wUIhWODUWWs7uFQbEMRZwhnOnMkEhWylPdjqdLrqXQtvaXW4uE+ip7w==" saltValue="BLtNuG3uZcqgG7l5Pw+PXw==" spinCount="100000" sheet="1" objects="1" scenarios="1"/>
  <conditionalFormatting sqref="A6:A21">
    <cfRule type="expression" dxfId="365" priority="3" stopIfTrue="1">
      <formula>MOD(ROW(),2)=0</formula>
    </cfRule>
    <cfRule type="expression" dxfId="364" priority="4" stopIfTrue="1">
      <formula>MOD(ROW(),2)&lt;&gt;0</formula>
    </cfRule>
  </conditionalFormatting>
  <conditionalFormatting sqref="B6:M7 B9:M21 C8:M8">
    <cfRule type="expression" dxfId="363" priority="5" stopIfTrue="1">
      <formula>MOD(ROW(),2)=0</formula>
    </cfRule>
    <cfRule type="expression" dxfId="362" priority="6" stopIfTrue="1">
      <formula>MOD(ROW(),2)&lt;&gt;0</formula>
    </cfRule>
  </conditionalFormatting>
  <conditionalFormatting sqref="A26:A76">
    <cfRule type="expression" dxfId="361" priority="7" stopIfTrue="1">
      <formula>MOD(ROW(),2)=0</formula>
    </cfRule>
    <cfRule type="expression" dxfId="360" priority="8" stopIfTrue="1">
      <formula>MOD(ROW(),2)&lt;&gt;0</formula>
    </cfRule>
  </conditionalFormatting>
  <conditionalFormatting sqref="B26:U76">
    <cfRule type="expression" dxfId="359" priority="9" stopIfTrue="1">
      <formula>MOD(ROW(),2)=0</formula>
    </cfRule>
    <cfRule type="expression" dxfId="358" priority="10" stopIfTrue="1">
      <formula>MOD(ROW(),2)&lt;&gt;0</formula>
    </cfRule>
  </conditionalFormatting>
  <conditionalFormatting sqref="B8">
    <cfRule type="expression" dxfId="357" priority="1" stopIfTrue="1">
      <formula>MOD(ROW(),2)=0</formula>
    </cfRule>
    <cfRule type="expression" dxfId="356" priority="2" stopIfTrue="1">
      <formula>MOD(ROW(),2)&lt;&gt;0</formula>
    </cfRule>
  </conditionalFormatting>
  <pageMargins left="0.7" right="0.7" top="0.75" bottom="0.75" header="0.3" footer="0.3"/>
  <tableParts count="1">
    <tablePart r:id="rId1"/>
  </tablePart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A651C-3750-4DDC-A1A0-5ADFF87BC50A}">
  <sheetPr codeName="Sheet86"/>
  <dimension ref="A1:U77"/>
  <sheetViews>
    <sheetView showGridLines="0" workbookViewId="0">
      <selection activeCell="A6" sqref="A6"/>
    </sheetView>
  </sheetViews>
  <sheetFormatPr defaultRowHeight="12.5" x14ac:dyDescent="0.25"/>
  <cols>
    <col min="1" max="1" width="31.54296875" customWidth="1"/>
    <col min="2" max="21"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Added pension - x-714</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v>2015</v>
      </c>
      <c r="C8" s="46"/>
      <c r="D8" s="46"/>
      <c r="E8" s="46"/>
      <c r="F8" s="46"/>
      <c r="G8" s="46"/>
      <c r="H8" s="46"/>
      <c r="I8" s="46"/>
      <c r="J8" s="46"/>
      <c r="K8" s="46"/>
      <c r="L8" s="46"/>
      <c r="M8" s="46"/>
    </row>
    <row r="9" spans="1:13" x14ac:dyDescent="0.25">
      <c r="A9" s="40" t="s">
        <v>142</v>
      </c>
      <c r="B9" s="46" t="s">
        <v>394</v>
      </c>
      <c r="C9" s="46"/>
      <c r="D9" s="46"/>
      <c r="E9" s="46"/>
      <c r="F9" s="46"/>
      <c r="G9" s="46"/>
      <c r="H9" s="46"/>
      <c r="I9" s="46"/>
      <c r="J9" s="46"/>
      <c r="K9" s="46"/>
      <c r="L9" s="46"/>
      <c r="M9" s="46"/>
    </row>
    <row r="10" spans="1:13" x14ac:dyDescent="0.25">
      <c r="A10" s="40" t="s">
        <v>6</v>
      </c>
      <c r="B10" s="46" t="s">
        <v>430</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400</v>
      </c>
      <c r="C12" s="46"/>
      <c r="D12" s="46"/>
      <c r="E12" s="46"/>
      <c r="F12" s="46"/>
      <c r="G12" s="46"/>
      <c r="H12" s="46"/>
      <c r="I12" s="46"/>
      <c r="J12" s="46"/>
      <c r="K12" s="46"/>
      <c r="L12" s="46"/>
      <c r="M12" s="46"/>
    </row>
    <row r="13" spans="1:13" x14ac:dyDescent="0.25">
      <c r="A13" s="40" t="s">
        <v>538</v>
      </c>
      <c r="B13" s="46">
        <v>0</v>
      </c>
      <c r="C13" s="46"/>
      <c r="D13" s="46"/>
      <c r="E13" s="46"/>
      <c r="F13" s="46"/>
      <c r="G13" s="46"/>
      <c r="H13" s="46"/>
      <c r="I13" s="46"/>
      <c r="J13" s="46"/>
      <c r="K13" s="46"/>
      <c r="L13" s="46"/>
      <c r="M13" s="46"/>
    </row>
    <row r="14" spans="1:13" x14ac:dyDescent="0.25">
      <c r="A14" s="40" t="s">
        <v>146</v>
      </c>
      <c r="B14" s="46">
        <v>714</v>
      </c>
      <c r="C14" s="46"/>
      <c r="D14" s="46"/>
      <c r="E14" s="46"/>
      <c r="F14" s="46"/>
      <c r="G14" s="46"/>
      <c r="H14" s="46"/>
      <c r="I14" s="46"/>
      <c r="J14" s="46"/>
      <c r="K14" s="46"/>
      <c r="L14" s="46"/>
      <c r="M14" s="46"/>
    </row>
    <row r="15" spans="1:13" x14ac:dyDescent="0.25">
      <c r="A15" s="40" t="s">
        <v>539</v>
      </c>
      <c r="B15" s="46" t="s">
        <v>431</v>
      </c>
      <c r="C15" s="46"/>
      <c r="D15" s="46"/>
      <c r="E15" s="46"/>
      <c r="F15" s="46"/>
      <c r="G15" s="46"/>
      <c r="H15" s="46"/>
      <c r="I15" s="46"/>
      <c r="J15" s="46"/>
      <c r="K15" s="46"/>
      <c r="L15" s="46"/>
      <c r="M15" s="46"/>
    </row>
    <row r="16" spans="1:13" x14ac:dyDescent="0.25">
      <c r="A16" s="40" t="s">
        <v>148</v>
      </c>
      <c r="B16" s="46" t="s">
        <v>432</v>
      </c>
      <c r="C16" s="46"/>
      <c r="D16" s="46"/>
      <c r="E16" s="46"/>
      <c r="F16" s="46"/>
      <c r="G16" s="46"/>
      <c r="H16" s="46"/>
      <c r="I16" s="46"/>
      <c r="J16" s="46"/>
      <c r="K16" s="46"/>
      <c r="L16" s="46"/>
      <c r="M16" s="46"/>
    </row>
    <row r="17" spans="1:21" x14ac:dyDescent="0.25">
      <c r="A17" s="41" t="s">
        <v>540</v>
      </c>
      <c r="B17" s="46"/>
      <c r="C17" s="46"/>
      <c r="D17" s="46"/>
      <c r="E17" s="46"/>
      <c r="F17" s="46"/>
      <c r="G17" s="46"/>
      <c r="H17" s="46"/>
      <c r="I17" s="46"/>
      <c r="J17" s="46"/>
      <c r="K17" s="46"/>
      <c r="L17" s="46"/>
      <c r="M17" s="46"/>
    </row>
    <row r="18" spans="1:21" x14ac:dyDescent="0.25">
      <c r="A18" s="40" t="s">
        <v>150</v>
      </c>
      <c r="B18" s="48">
        <v>45202</v>
      </c>
      <c r="C18" s="48"/>
      <c r="D18" s="48"/>
      <c r="E18" s="48"/>
      <c r="F18" s="48"/>
      <c r="G18" s="48"/>
      <c r="H18" s="48"/>
      <c r="I18" s="48"/>
      <c r="J18" s="48"/>
      <c r="K18" s="48"/>
      <c r="L18" s="48"/>
      <c r="M18" s="48"/>
    </row>
    <row r="19" spans="1:21" x14ac:dyDescent="0.25">
      <c r="A19" s="40" t="s">
        <v>151</v>
      </c>
      <c r="B19" s="48">
        <v>45383</v>
      </c>
      <c r="C19" s="48"/>
      <c r="D19" s="48"/>
      <c r="E19" s="48"/>
      <c r="F19" s="48"/>
      <c r="G19" s="48"/>
      <c r="H19" s="48"/>
      <c r="I19" s="48"/>
      <c r="J19" s="48"/>
      <c r="K19" s="48"/>
      <c r="L19" s="48"/>
      <c r="M19" s="48"/>
    </row>
    <row r="20" spans="1:21" x14ac:dyDescent="0.25">
      <c r="A20" s="40" t="s">
        <v>152</v>
      </c>
      <c r="B20" s="46" t="s">
        <v>160</v>
      </c>
      <c r="C20" s="46"/>
      <c r="D20" s="46"/>
      <c r="E20" s="46"/>
      <c r="F20" s="46"/>
      <c r="G20" s="46"/>
      <c r="H20" s="46"/>
      <c r="I20" s="46"/>
      <c r="J20" s="46"/>
      <c r="K20" s="46"/>
      <c r="L20" s="46"/>
      <c r="M20" s="46"/>
    </row>
    <row r="21" spans="1:21" x14ac:dyDescent="0.25">
      <c r="A21" s="40" t="s">
        <v>541</v>
      </c>
      <c r="B21" s="46" t="s">
        <v>76</v>
      </c>
      <c r="C21" s="46"/>
      <c r="D21" s="46"/>
      <c r="E21" s="46"/>
      <c r="F21" s="46"/>
      <c r="G21" s="46"/>
      <c r="H21" s="46"/>
      <c r="I21" s="46"/>
      <c r="J21" s="46"/>
      <c r="K21" s="46"/>
      <c r="L21" s="46"/>
      <c r="M21" s="46"/>
    </row>
    <row r="23" spans="1:21" x14ac:dyDescent="0.25">
      <c r="A23" s="23" t="str">
        <f>HYPERLINK("#'Factor List'!A1", "Back to Factor List")</f>
        <v>Back to Factor List</v>
      </c>
      <c r="B23" s="23" t="str">
        <f>HYPERLINK("#'Assumptions'!A1", "Assumptions")</f>
        <v>Assumptions</v>
      </c>
    </row>
    <row r="26" spans="1:21" s="55" customFormat="1" ht="13" x14ac:dyDescent="0.25">
      <c r="A26" s="54" t="s">
        <v>263</v>
      </c>
      <c r="B26" s="54" t="s">
        <v>593</v>
      </c>
      <c r="C26" s="54" t="s">
        <v>594</v>
      </c>
      <c r="D26" s="54" t="s">
        <v>595</v>
      </c>
      <c r="E26" s="54" t="s">
        <v>596</v>
      </c>
      <c r="F26" s="54" t="s">
        <v>597</v>
      </c>
      <c r="G26" s="54" t="s">
        <v>598</v>
      </c>
      <c r="H26" s="54" t="s">
        <v>599</v>
      </c>
      <c r="I26" s="54" t="s">
        <v>600</v>
      </c>
      <c r="J26" s="54" t="s">
        <v>601</v>
      </c>
      <c r="K26" s="54" t="s">
        <v>602</v>
      </c>
      <c r="L26" s="54" t="s">
        <v>603</v>
      </c>
      <c r="M26" s="54" t="s">
        <v>604</v>
      </c>
      <c r="N26" s="54" t="s">
        <v>605</v>
      </c>
      <c r="O26" s="54" t="s">
        <v>606</v>
      </c>
      <c r="P26" s="54" t="s">
        <v>607</v>
      </c>
      <c r="Q26" s="54" t="s">
        <v>608</v>
      </c>
      <c r="R26" s="54" t="s">
        <v>609</v>
      </c>
      <c r="S26" s="54" t="s">
        <v>610</v>
      </c>
      <c r="T26" s="54" t="s">
        <v>611</v>
      </c>
      <c r="U26" s="54" t="s">
        <v>612</v>
      </c>
    </row>
    <row r="27" spans="1:21" x14ac:dyDescent="0.25">
      <c r="A27" s="43">
        <v>16</v>
      </c>
      <c r="B27" s="45">
        <v>177.1</v>
      </c>
      <c r="C27" s="45">
        <v>90.2</v>
      </c>
      <c r="D27" s="45">
        <v>61.2</v>
      </c>
      <c r="E27" s="45">
        <v>46.8</v>
      </c>
      <c r="F27" s="45">
        <v>38.1</v>
      </c>
      <c r="G27" s="45">
        <v>32.299999999999997</v>
      </c>
      <c r="H27" s="45">
        <v>28.2</v>
      </c>
      <c r="I27" s="45">
        <v>25.1</v>
      </c>
      <c r="J27" s="45">
        <v>22.7</v>
      </c>
      <c r="K27" s="45">
        <v>20.8</v>
      </c>
      <c r="L27" s="45">
        <v>19.2</v>
      </c>
      <c r="M27" s="45">
        <v>17.899999999999999</v>
      </c>
      <c r="N27" s="45">
        <v>16.8</v>
      </c>
      <c r="O27" s="45">
        <v>15.9</v>
      </c>
      <c r="P27" s="45">
        <v>15.1</v>
      </c>
      <c r="Q27" s="45">
        <v>14.4</v>
      </c>
      <c r="R27" s="45">
        <v>13.8</v>
      </c>
      <c r="S27" s="45">
        <v>13.2</v>
      </c>
      <c r="T27" s="45">
        <v>12.7</v>
      </c>
      <c r="U27" s="45">
        <v>12.3</v>
      </c>
    </row>
    <row r="28" spans="1:21" x14ac:dyDescent="0.25">
      <c r="A28" s="43">
        <v>17</v>
      </c>
      <c r="B28" s="45">
        <v>179.7</v>
      </c>
      <c r="C28" s="45">
        <v>91.5</v>
      </c>
      <c r="D28" s="45">
        <v>62.1</v>
      </c>
      <c r="E28" s="45">
        <v>47.4</v>
      </c>
      <c r="F28" s="45">
        <v>38.6</v>
      </c>
      <c r="G28" s="45">
        <v>32.799999999999997</v>
      </c>
      <c r="H28" s="45">
        <v>28.6</v>
      </c>
      <c r="I28" s="45">
        <v>25.5</v>
      </c>
      <c r="J28" s="45">
        <v>23</v>
      </c>
      <c r="K28" s="45">
        <v>21.1</v>
      </c>
      <c r="L28" s="45">
        <v>19.5</v>
      </c>
      <c r="M28" s="45">
        <v>18.2</v>
      </c>
      <c r="N28" s="45">
        <v>17.100000000000001</v>
      </c>
      <c r="O28" s="45">
        <v>16.100000000000001</v>
      </c>
      <c r="P28" s="45">
        <v>15.3</v>
      </c>
      <c r="Q28" s="45">
        <v>14.6</v>
      </c>
      <c r="R28" s="45">
        <v>14</v>
      </c>
      <c r="S28" s="45">
        <v>13.4</v>
      </c>
      <c r="T28" s="45">
        <v>12.9</v>
      </c>
      <c r="U28" s="45">
        <v>12.5</v>
      </c>
    </row>
    <row r="29" spans="1:21" x14ac:dyDescent="0.25">
      <c r="A29" s="43">
        <v>18</v>
      </c>
      <c r="B29" s="45">
        <v>182.3</v>
      </c>
      <c r="C29" s="45">
        <v>92.8</v>
      </c>
      <c r="D29" s="45">
        <v>63</v>
      </c>
      <c r="E29" s="45">
        <v>48.1</v>
      </c>
      <c r="F29" s="45">
        <v>39.200000000000003</v>
      </c>
      <c r="G29" s="45">
        <v>33.299999999999997</v>
      </c>
      <c r="H29" s="45">
        <v>29</v>
      </c>
      <c r="I29" s="45">
        <v>25.8</v>
      </c>
      <c r="J29" s="45">
        <v>23.4</v>
      </c>
      <c r="K29" s="45">
        <v>21.4</v>
      </c>
      <c r="L29" s="45">
        <v>19.8</v>
      </c>
      <c r="M29" s="45">
        <v>18.5</v>
      </c>
      <c r="N29" s="45">
        <v>17.3</v>
      </c>
      <c r="O29" s="45">
        <v>16.399999999999999</v>
      </c>
      <c r="P29" s="45">
        <v>15.5</v>
      </c>
      <c r="Q29" s="45">
        <v>14.8</v>
      </c>
      <c r="R29" s="45">
        <v>14.2</v>
      </c>
      <c r="S29" s="45">
        <v>13.6</v>
      </c>
      <c r="T29" s="45">
        <v>13.1</v>
      </c>
      <c r="U29" s="45">
        <v>12.7</v>
      </c>
    </row>
    <row r="30" spans="1:21" x14ac:dyDescent="0.25">
      <c r="A30" s="43">
        <v>19</v>
      </c>
      <c r="B30" s="45">
        <v>184.9</v>
      </c>
      <c r="C30" s="45">
        <v>94.2</v>
      </c>
      <c r="D30" s="45">
        <v>63.9</v>
      </c>
      <c r="E30" s="45">
        <v>48.8</v>
      </c>
      <c r="F30" s="45">
        <v>39.799999999999997</v>
      </c>
      <c r="G30" s="45">
        <v>33.700000000000003</v>
      </c>
      <c r="H30" s="45">
        <v>29.4</v>
      </c>
      <c r="I30" s="45">
        <v>26.2</v>
      </c>
      <c r="J30" s="45">
        <v>23.7</v>
      </c>
      <c r="K30" s="45">
        <v>21.7</v>
      </c>
      <c r="L30" s="45">
        <v>20.100000000000001</v>
      </c>
      <c r="M30" s="45">
        <v>18.7</v>
      </c>
      <c r="N30" s="45">
        <v>17.600000000000001</v>
      </c>
      <c r="O30" s="45">
        <v>16.600000000000001</v>
      </c>
      <c r="P30" s="45">
        <v>15.8</v>
      </c>
      <c r="Q30" s="45">
        <v>15</v>
      </c>
      <c r="R30" s="45">
        <v>14.4</v>
      </c>
      <c r="S30" s="45">
        <v>13.8</v>
      </c>
      <c r="T30" s="45">
        <v>13.3</v>
      </c>
      <c r="U30" s="45">
        <v>12.9</v>
      </c>
    </row>
    <row r="31" spans="1:21" x14ac:dyDescent="0.25">
      <c r="A31" s="43">
        <v>20</v>
      </c>
      <c r="B31" s="45">
        <v>187.6</v>
      </c>
      <c r="C31" s="45">
        <v>95.5</v>
      </c>
      <c r="D31" s="45">
        <v>64.900000000000006</v>
      </c>
      <c r="E31" s="45">
        <v>49.5</v>
      </c>
      <c r="F31" s="45">
        <v>40.299999999999997</v>
      </c>
      <c r="G31" s="45">
        <v>34.200000000000003</v>
      </c>
      <c r="H31" s="45">
        <v>29.9</v>
      </c>
      <c r="I31" s="45">
        <v>26.6</v>
      </c>
      <c r="J31" s="45">
        <v>24.1</v>
      </c>
      <c r="K31" s="45">
        <v>22</v>
      </c>
      <c r="L31" s="45">
        <v>20.399999999999999</v>
      </c>
      <c r="M31" s="45">
        <v>19</v>
      </c>
      <c r="N31" s="45">
        <v>17.8</v>
      </c>
      <c r="O31" s="45">
        <v>16.899999999999999</v>
      </c>
      <c r="P31" s="45">
        <v>16</v>
      </c>
      <c r="Q31" s="45">
        <v>15.3</v>
      </c>
      <c r="R31" s="45">
        <v>14.6</v>
      </c>
      <c r="S31" s="45">
        <v>14</v>
      </c>
      <c r="T31" s="45">
        <v>13.5</v>
      </c>
      <c r="U31" s="45">
        <v>13</v>
      </c>
    </row>
    <row r="32" spans="1:21" x14ac:dyDescent="0.25">
      <c r="A32" s="43">
        <v>21</v>
      </c>
      <c r="B32" s="45">
        <v>190.3</v>
      </c>
      <c r="C32" s="45">
        <v>96.9</v>
      </c>
      <c r="D32" s="45">
        <v>65.8</v>
      </c>
      <c r="E32" s="45">
        <v>50.2</v>
      </c>
      <c r="F32" s="45">
        <v>40.9</v>
      </c>
      <c r="G32" s="45">
        <v>34.700000000000003</v>
      </c>
      <c r="H32" s="45">
        <v>30.3</v>
      </c>
      <c r="I32" s="45">
        <v>27</v>
      </c>
      <c r="J32" s="45">
        <v>24.4</v>
      </c>
      <c r="K32" s="45">
        <v>22.4</v>
      </c>
      <c r="L32" s="45">
        <v>20.7</v>
      </c>
      <c r="M32" s="45">
        <v>19.3</v>
      </c>
      <c r="N32" s="45">
        <v>18.100000000000001</v>
      </c>
      <c r="O32" s="45">
        <v>17.100000000000001</v>
      </c>
      <c r="P32" s="45">
        <v>16.2</v>
      </c>
      <c r="Q32" s="45">
        <v>15.5</v>
      </c>
      <c r="R32" s="45">
        <v>14.8</v>
      </c>
      <c r="S32" s="45">
        <v>14.2</v>
      </c>
      <c r="T32" s="45">
        <v>13.7</v>
      </c>
      <c r="U32" s="45">
        <v>13.2</v>
      </c>
    </row>
    <row r="33" spans="1:21" x14ac:dyDescent="0.25">
      <c r="A33" s="43">
        <v>22</v>
      </c>
      <c r="B33" s="45">
        <v>193</v>
      </c>
      <c r="C33" s="45">
        <v>98.3</v>
      </c>
      <c r="D33" s="45">
        <v>66.7</v>
      </c>
      <c r="E33" s="45">
        <v>51</v>
      </c>
      <c r="F33" s="45">
        <v>41.5</v>
      </c>
      <c r="G33" s="45">
        <v>35.200000000000003</v>
      </c>
      <c r="H33" s="45">
        <v>30.7</v>
      </c>
      <c r="I33" s="45">
        <v>27.4</v>
      </c>
      <c r="J33" s="45">
        <v>24.8</v>
      </c>
      <c r="K33" s="45">
        <v>22.7</v>
      </c>
      <c r="L33" s="45">
        <v>21</v>
      </c>
      <c r="M33" s="45">
        <v>19.600000000000001</v>
      </c>
      <c r="N33" s="45">
        <v>18.399999999999999</v>
      </c>
      <c r="O33" s="45">
        <v>17.3</v>
      </c>
      <c r="P33" s="45">
        <v>16.5</v>
      </c>
      <c r="Q33" s="45">
        <v>15.7</v>
      </c>
      <c r="R33" s="45">
        <v>15</v>
      </c>
      <c r="S33" s="45">
        <v>14.4</v>
      </c>
      <c r="T33" s="45">
        <v>13.9</v>
      </c>
      <c r="U33" s="45">
        <v>13.4</v>
      </c>
    </row>
    <row r="34" spans="1:21" x14ac:dyDescent="0.25">
      <c r="A34" s="43">
        <v>23</v>
      </c>
      <c r="B34" s="45">
        <v>195.8</v>
      </c>
      <c r="C34" s="45">
        <v>99.7</v>
      </c>
      <c r="D34" s="45">
        <v>67.7</v>
      </c>
      <c r="E34" s="45">
        <v>51.7</v>
      </c>
      <c r="F34" s="45">
        <v>42.1</v>
      </c>
      <c r="G34" s="45">
        <v>35.700000000000003</v>
      </c>
      <c r="H34" s="45">
        <v>31.2</v>
      </c>
      <c r="I34" s="45">
        <v>27.8</v>
      </c>
      <c r="J34" s="45">
        <v>25.1</v>
      </c>
      <c r="K34" s="45">
        <v>23</v>
      </c>
      <c r="L34" s="45">
        <v>21.3</v>
      </c>
      <c r="M34" s="45">
        <v>19.8</v>
      </c>
      <c r="N34" s="45">
        <v>18.600000000000001</v>
      </c>
      <c r="O34" s="45">
        <v>17.600000000000001</v>
      </c>
      <c r="P34" s="45">
        <v>16.7</v>
      </c>
      <c r="Q34" s="45">
        <v>15.9</v>
      </c>
      <c r="R34" s="45">
        <v>15.2</v>
      </c>
      <c r="S34" s="45">
        <v>14.6</v>
      </c>
      <c r="T34" s="45">
        <v>14.1</v>
      </c>
      <c r="U34" s="45">
        <v>13.6</v>
      </c>
    </row>
    <row r="35" spans="1:21" x14ac:dyDescent="0.25">
      <c r="A35" s="43">
        <v>24</v>
      </c>
      <c r="B35" s="45">
        <v>198.6</v>
      </c>
      <c r="C35" s="45">
        <v>101.1</v>
      </c>
      <c r="D35" s="45">
        <v>68.7</v>
      </c>
      <c r="E35" s="45">
        <v>52.4</v>
      </c>
      <c r="F35" s="45">
        <v>42.7</v>
      </c>
      <c r="G35" s="45">
        <v>36.200000000000003</v>
      </c>
      <c r="H35" s="45">
        <v>31.6</v>
      </c>
      <c r="I35" s="45">
        <v>28.2</v>
      </c>
      <c r="J35" s="45">
        <v>25.5</v>
      </c>
      <c r="K35" s="45">
        <v>23.3</v>
      </c>
      <c r="L35" s="45">
        <v>21.6</v>
      </c>
      <c r="M35" s="45">
        <v>20.100000000000001</v>
      </c>
      <c r="N35" s="45">
        <v>18.899999999999999</v>
      </c>
      <c r="O35" s="45">
        <v>17.899999999999999</v>
      </c>
      <c r="P35" s="45">
        <v>16.899999999999999</v>
      </c>
      <c r="Q35" s="45">
        <v>16.2</v>
      </c>
      <c r="R35" s="45">
        <v>15.5</v>
      </c>
      <c r="S35" s="45">
        <v>14.9</v>
      </c>
      <c r="T35" s="45">
        <v>14.3</v>
      </c>
      <c r="U35" s="45">
        <v>13.8</v>
      </c>
    </row>
    <row r="36" spans="1:21" x14ac:dyDescent="0.25">
      <c r="A36" s="43">
        <v>25</v>
      </c>
      <c r="B36" s="45">
        <v>201.4</v>
      </c>
      <c r="C36" s="45">
        <v>102.6</v>
      </c>
      <c r="D36" s="45">
        <v>69.599999999999994</v>
      </c>
      <c r="E36" s="45">
        <v>53.2</v>
      </c>
      <c r="F36" s="45">
        <v>43.3</v>
      </c>
      <c r="G36" s="45">
        <v>36.799999999999997</v>
      </c>
      <c r="H36" s="45">
        <v>32.1</v>
      </c>
      <c r="I36" s="45">
        <v>28.6</v>
      </c>
      <c r="J36" s="45">
        <v>25.8</v>
      </c>
      <c r="K36" s="45">
        <v>23.7</v>
      </c>
      <c r="L36" s="45">
        <v>21.9</v>
      </c>
      <c r="M36" s="45">
        <v>20.399999999999999</v>
      </c>
      <c r="N36" s="45">
        <v>19.2</v>
      </c>
      <c r="O36" s="45">
        <v>18.100000000000001</v>
      </c>
      <c r="P36" s="45">
        <v>17.2</v>
      </c>
      <c r="Q36" s="45">
        <v>16.399999999999999</v>
      </c>
      <c r="R36" s="45">
        <v>15.7</v>
      </c>
      <c r="S36" s="45">
        <v>15.1</v>
      </c>
      <c r="T36" s="45">
        <v>14.5</v>
      </c>
      <c r="U36" s="45">
        <v>14</v>
      </c>
    </row>
    <row r="37" spans="1:21" x14ac:dyDescent="0.25">
      <c r="A37" s="43">
        <v>26</v>
      </c>
      <c r="B37" s="45">
        <v>204.3</v>
      </c>
      <c r="C37" s="45">
        <v>104</v>
      </c>
      <c r="D37" s="45">
        <v>70.599999999999994</v>
      </c>
      <c r="E37" s="45">
        <v>53.9</v>
      </c>
      <c r="F37" s="45">
        <v>43.9</v>
      </c>
      <c r="G37" s="45">
        <v>37.299999999999997</v>
      </c>
      <c r="H37" s="45">
        <v>32.5</v>
      </c>
      <c r="I37" s="45">
        <v>29</v>
      </c>
      <c r="J37" s="45">
        <v>26.2</v>
      </c>
      <c r="K37" s="45">
        <v>24</v>
      </c>
      <c r="L37" s="45">
        <v>22.2</v>
      </c>
      <c r="M37" s="45">
        <v>20.7</v>
      </c>
      <c r="N37" s="45">
        <v>19.399999999999999</v>
      </c>
      <c r="O37" s="45">
        <v>18.399999999999999</v>
      </c>
      <c r="P37" s="45">
        <v>17.399999999999999</v>
      </c>
      <c r="Q37" s="45">
        <v>16.600000000000001</v>
      </c>
      <c r="R37" s="45">
        <v>15.9</v>
      </c>
      <c r="S37" s="45">
        <v>15.3</v>
      </c>
      <c r="T37" s="45">
        <v>14.7</v>
      </c>
      <c r="U37" s="45">
        <v>14.2</v>
      </c>
    </row>
    <row r="38" spans="1:21" x14ac:dyDescent="0.25">
      <c r="A38" s="43">
        <v>27</v>
      </c>
      <c r="B38" s="45">
        <v>207.2</v>
      </c>
      <c r="C38" s="45">
        <v>105.5</v>
      </c>
      <c r="D38" s="45">
        <v>71.599999999999994</v>
      </c>
      <c r="E38" s="45">
        <v>54.7</v>
      </c>
      <c r="F38" s="45">
        <v>44.6</v>
      </c>
      <c r="G38" s="45">
        <v>37.799999999999997</v>
      </c>
      <c r="H38" s="45">
        <v>33</v>
      </c>
      <c r="I38" s="45">
        <v>29.4</v>
      </c>
      <c r="J38" s="45">
        <v>26.6</v>
      </c>
      <c r="K38" s="45">
        <v>24.3</v>
      </c>
      <c r="L38" s="45">
        <v>22.5</v>
      </c>
      <c r="M38" s="45">
        <v>21</v>
      </c>
      <c r="N38" s="45">
        <v>19.7</v>
      </c>
      <c r="O38" s="45">
        <v>18.600000000000001</v>
      </c>
      <c r="P38" s="45">
        <v>17.7</v>
      </c>
      <c r="Q38" s="45">
        <v>16.899999999999999</v>
      </c>
      <c r="R38" s="45">
        <v>16.100000000000001</v>
      </c>
      <c r="S38" s="45">
        <v>15.5</v>
      </c>
      <c r="T38" s="45">
        <v>14.9</v>
      </c>
      <c r="U38" s="45">
        <v>14.4</v>
      </c>
    </row>
    <row r="39" spans="1:21" x14ac:dyDescent="0.25">
      <c r="A39" s="43">
        <v>28</v>
      </c>
      <c r="B39" s="45">
        <v>210.1</v>
      </c>
      <c r="C39" s="45">
        <v>107</v>
      </c>
      <c r="D39" s="45">
        <v>72.7</v>
      </c>
      <c r="E39" s="45">
        <v>55.5</v>
      </c>
      <c r="F39" s="45">
        <v>45.2</v>
      </c>
      <c r="G39" s="45">
        <v>38.299999999999997</v>
      </c>
      <c r="H39" s="45">
        <v>33.5</v>
      </c>
      <c r="I39" s="45">
        <v>29.8</v>
      </c>
      <c r="J39" s="45">
        <v>27</v>
      </c>
      <c r="K39" s="45">
        <v>24.7</v>
      </c>
      <c r="L39" s="45">
        <v>22.8</v>
      </c>
      <c r="M39" s="45">
        <v>21.3</v>
      </c>
      <c r="N39" s="45">
        <v>20</v>
      </c>
      <c r="O39" s="45">
        <v>18.899999999999999</v>
      </c>
      <c r="P39" s="45">
        <v>18</v>
      </c>
      <c r="Q39" s="45">
        <v>17.100000000000001</v>
      </c>
      <c r="R39" s="45">
        <v>16.399999999999999</v>
      </c>
      <c r="S39" s="45">
        <v>15.7</v>
      </c>
      <c r="T39" s="45">
        <v>15.2</v>
      </c>
      <c r="U39" s="45">
        <v>14.6</v>
      </c>
    </row>
    <row r="40" spans="1:21" x14ac:dyDescent="0.25">
      <c r="A40" s="43">
        <v>29</v>
      </c>
      <c r="B40" s="45">
        <v>213.1</v>
      </c>
      <c r="C40" s="45">
        <v>108.5</v>
      </c>
      <c r="D40" s="45">
        <v>73.7</v>
      </c>
      <c r="E40" s="45">
        <v>56.3</v>
      </c>
      <c r="F40" s="45">
        <v>45.8</v>
      </c>
      <c r="G40" s="45">
        <v>38.9</v>
      </c>
      <c r="H40" s="45">
        <v>33.9</v>
      </c>
      <c r="I40" s="45">
        <v>30.2</v>
      </c>
      <c r="J40" s="45">
        <v>27.4</v>
      </c>
      <c r="K40" s="45">
        <v>25.1</v>
      </c>
      <c r="L40" s="45">
        <v>23.2</v>
      </c>
      <c r="M40" s="45">
        <v>21.6</v>
      </c>
      <c r="N40" s="45">
        <v>20.3</v>
      </c>
      <c r="O40" s="45">
        <v>19.2</v>
      </c>
      <c r="P40" s="45">
        <v>18.2</v>
      </c>
      <c r="Q40" s="45">
        <v>17.399999999999999</v>
      </c>
      <c r="R40" s="45">
        <v>16.600000000000001</v>
      </c>
      <c r="S40" s="45">
        <v>16</v>
      </c>
      <c r="T40" s="45">
        <v>15.4</v>
      </c>
      <c r="U40" s="45">
        <v>14.9</v>
      </c>
    </row>
    <row r="41" spans="1:21" x14ac:dyDescent="0.25">
      <c r="A41" s="43">
        <v>30</v>
      </c>
      <c r="B41" s="45">
        <v>216.1</v>
      </c>
      <c r="C41" s="45">
        <v>110.1</v>
      </c>
      <c r="D41" s="45">
        <v>74.7</v>
      </c>
      <c r="E41" s="45">
        <v>57.1</v>
      </c>
      <c r="F41" s="45">
        <v>46.5</v>
      </c>
      <c r="G41" s="45">
        <v>39.5</v>
      </c>
      <c r="H41" s="45">
        <v>34.4</v>
      </c>
      <c r="I41" s="45">
        <v>30.7</v>
      </c>
      <c r="J41" s="45">
        <v>27.7</v>
      </c>
      <c r="K41" s="45">
        <v>25.4</v>
      </c>
      <c r="L41" s="45">
        <v>23.5</v>
      </c>
      <c r="M41" s="45">
        <v>21.9</v>
      </c>
      <c r="N41" s="45">
        <v>20.6</v>
      </c>
      <c r="O41" s="45">
        <v>19.5</v>
      </c>
      <c r="P41" s="45">
        <v>18.5</v>
      </c>
      <c r="Q41" s="45">
        <v>17.600000000000001</v>
      </c>
      <c r="R41" s="45">
        <v>16.899999999999999</v>
      </c>
      <c r="S41" s="45">
        <v>16.2</v>
      </c>
      <c r="T41" s="45">
        <v>15.6</v>
      </c>
      <c r="U41" s="45">
        <v>15.1</v>
      </c>
    </row>
    <row r="42" spans="1:21" x14ac:dyDescent="0.25">
      <c r="A42" s="43">
        <v>31</v>
      </c>
      <c r="B42" s="45">
        <v>219.2</v>
      </c>
      <c r="C42" s="45">
        <v>111.6</v>
      </c>
      <c r="D42" s="45">
        <v>75.8</v>
      </c>
      <c r="E42" s="45">
        <v>57.9</v>
      </c>
      <c r="F42" s="45">
        <v>47.2</v>
      </c>
      <c r="G42" s="45">
        <v>40</v>
      </c>
      <c r="H42" s="45">
        <v>34.9</v>
      </c>
      <c r="I42" s="45">
        <v>31.1</v>
      </c>
      <c r="J42" s="45">
        <v>28.1</v>
      </c>
      <c r="K42" s="45">
        <v>25.8</v>
      </c>
      <c r="L42" s="45">
        <v>23.9</v>
      </c>
      <c r="M42" s="45">
        <v>22.2</v>
      </c>
      <c r="N42" s="45">
        <v>20.9</v>
      </c>
      <c r="O42" s="45">
        <v>19.7</v>
      </c>
      <c r="P42" s="45">
        <v>18.7</v>
      </c>
      <c r="Q42" s="45">
        <v>17.899999999999999</v>
      </c>
      <c r="R42" s="45">
        <v>17.100000000000001</v>
      </c>
      <c r="S42" s="45">
        <v>16.399999999999999</v>
      </c>
      <c r="T42" s="45">
        <v>15.8</v>
      </c>
      <c r="U42" s="45">
        <v>15.3</v>
      </c>
    </row>
    <row r="43" spans="1:21" x14ac:dyDescent="0.25">
      <c r="A43" s="43">
        <v>32</v>
      </c>
      <c r="B43" s="45">
        <v>222.3</v>
      </c>
      <c r="C43" s="45">
        <v>113.2</v>
      </c>
      <c r="D43" s="45">
        <v>76.900000000000006</v>
      </c>
      <c r="E43" s="45">
        <v>58.7</v>
      </c>
      <c r="F43" s="45">
        <v>47.8</v>
      </c>
      <c r="G43" s="45">
        <v>40.6</v>
      </c>
      <c r="H43" s="45">
        <v>35.4</v>
      </c>
      <c r="I43" s="45">
        <v>31.6</v>
      </c>
      <c r="J43" s="45">
        <v>28.5</v>
      </c>
      <c r="K43" s="45">
        <v>26.2</v>
      </c>
      <c r="L43" s="45">
        <v>24.2</v>
      </c>
      <c r="M43" s="45">
        <v>22.6</v>
      </c>
      <c r="N43" s="45">
        <v>21.2</v>
      </c>
      <c r="O43" s="45">
        <v>20</v>
      </c>
      <c r="P43" s="45">
        <v>19</v>
      </c>
      <c r="Q43" s="45">
        <v>18.100000000000001</v>
      </c>
      <c r="R43" s="45">
        <v>17.399999999999999</v>
      </c>
      <c r="S43" s="45">
        <v>16.7</v>
      </c>
      <c r="T43" s="45">
        <v>16.100000000000001</v>
      </c>
      <c r="U43" s="45">
        <v>15.5</v>
      </c>
    </row>
    <row r="44" spans="1:21" x14ac:dyDescent="0.25">
      <c r="A44" s="43">
        <v>33</v>
      </c>
      <c r="B44" s="45">
        <v>225.4</v>
      </c>
      <c r="C44" s="45">
        <v>114.8</v>
      </c>
      <c r="D44" s="45">
        <v>78</v>
      </c>
      <c r="E44" s="45">
        <v>59.5</v>
      </c>
      <c r="F44" s="45">
        <v>48.5</v>
      </c>
      <c r="G44" s="45">
        <v>41.2</v>
      </c>
      <c r="H44" s="45">
        <v>35.9</v>
      </c>
      <c r="I44" s="45">
        <v>32</v>
      </c>
      <c r="J44" s="45">
        <v>29</v>
      </c>
      <c r="K44" s="45">
        <v>26.5</v>
      </c>
      <c r="L44" s="45">
        <v>24.5</v>
      </c>
      <c r="M44" s="45">
        <v>22.9</v>
      </c>
      <c r="N44" s="45">
        <v>21.5</v>
      </c>
      <c r="O44" s="45">
        <v>20.3</v>
      </c>
      <c r="P44" s="45">
        <v>19.3</v>
      </c>
      <c r="Q44" s="45">
        <v>18.399999999999999</v>
      </c>
      <c r="R44" s="45">
        <v>17.600000000000001</v>
      </c>
      <c r="S44" s="45">
        <v>16.899999999999999</v>
      </c>
      <c r="T44" s="45">
        <v>16.3</v>
      </c>
      <c r="U44" s="45">
        <v>15.8</v>
      </c>
    </row>
    <row r="45" spans="1:21" x14ac:dyDescent="0.25">
      <c r="A45" s="43">
        <v>34</v>
      </c>
      <c r="B45" s="45">
        <v>228.6</v>
      </c>
      <c r="C45" s="45">
        <v>116.4</v>
      </c>
      <c r="D45" s="45">
        <v>79.099999999999994</v>
      </c>
      <c r="E45" s="45">
        <v>60.4</v>
      </c>
      <c r="F45" s="45">
        <v>49.2</v>
      </c>
      <c r="G45" s="45">
        <v>41.7</v>
      </c>
      <c r="H45" s="45">
        <v>36.4</v>
      </c>
      <c r="I45" s="45">
        <v>32.5</v>
      </c>
      <c r="J45" s="45">
        <v>29.4</v>
      </c>
      <c r="K45" s="45">
        <v>26.9</v>
      </c>
      <c r="L45" s="45">
        <v>24.9</v>
      </c>
      <c r="M45" s="45">
        <v>23.2</v>
      </c>
      <c r="N45" s="45">
        <v>21.8</v>
      </c>
      <c r="O45" s="45">
        <v>20.6</v>
      </c>
      <c r="P45" s="45">
        <v>19.600000000000001</v>
      </c>
      <c r="Q45" s="45">
        <v>18.7</v>
      </c>
      <c r="R45" s="45">
        <v>17.899999999999999</v>
      </c>
      <c r="S45" s="45">
        <v>17.2</v>
      </c>
      <c r="T45" s="45">
        <v>16.5</v>
      </c>
      <c r="U45" s="45">
        <v>16</v>
      </c>
    </row>
    <row r="46" spans="1:21" x14ac:dyDescent="0.25">
      <c r="A46" s="43">
        <v>35</v>
      </c>
      <c r="B46" s="45">
        <v>231.8</v>
      </c>
      <c r="C46" s="45">
        <v>118.1</v>
      </c>
      <c r="D46" s="45">
        <v>80.2</v>
      </c>
      <c r="E46" s="45">
        <v>61.2</v>
      </c>
      <c r="F46" s="45">
        <v>49.9</v>
      </c>
      <c r="G46" s="45">
        <v>42.3</v>
      </c>
      <c r="H46" s="45">
        <v>37</v>
      </c>
      <c r="I46" s="45">
        <v>32.9</v>
      </c>
      <c r="J46" s="45">
        <v>29.8</v>
      </c>
      <c r="K46" s="45">
        <v>27.3</v>
      </c>
      <c r="L46" s="45">
        <v>25.3</v>
      </c>
      <c r="M46" s="45">
        <v>23.6</v>
      </c>
      <c r="N46" s="45">
        <v>22.1</v>
      </c>
      <c r="O46" s="45">
        <v>20.9</v>
      </c>
      <c r="P46" s="45">
        <v>19.899999999999999</v>
      </c>
      <c r="Q46" s="45">
        <v>18.899999999999999</v>
      </c>
      <c r="R46" s="45">
        <v>18.100000000000001</v>
      </c>
      <c r="S46" s="45">
        <v>17.399999999999999</v>
      </c>
      <c r="T46" s="45">
        <v>16.8</v>
      </c>
      <c r="U46" s="45">
        <v>16.2</v>
      </c>
    </row>
    <row r="47" spans="1:21" x14ac:dyDescent="0.25">
      <c r="A47" s="43">
        <v>36</v>
      </c>
      <c r="B47" s="45">
        <v>235.1</v>
      </c>
      <c r="C47" s="45">
        <v>119.7</v>
      </c>
      <c r="D47" s="45">
        <v>81.3</v>
      </c>
      <c r="E47" s="45">
        <v>62.1</v>
      </c>
      <c r="F47" s="45">
        <v>50.6</v>
      </c>
      <c r="G47" s="45">
        <v>42.9</v>
      </c>
      <c r="H47" s="45">
        <v>37.5</v>
      </c>
      <c r="I47" s="45">
        <v>33.4</v>
      </c>
      <c r="J47" s="45">
        <v>30.2</v>
      </c>
      <c r="K47" s="45">
        <v>27.7</v>
      </c>
      <c r="L47" s="45">
        <v>25.6</v>
      </c>
      <c r="M47" s="45">
        <v>23.9</v>
      </c>
      <c r="N47" s="45">
        <v>22.5</v>
      </c>
      <c r="O47" s="45">
        <v>21.2</v>
      </c>
      <c r="P47" s="45">
        <v>20.2</v>
      </c>
      <c r="Q47" s="45">
        <v>19.2</v>
      </c>
      <c r="R47" s="45">
        <v>18.399999999999999</v>
      </c>
      <c r="S47" s="45">
        <v>17.7</v>
      </c>
      <c r="T47" s="45">
        <v>17</v>
      </c>
      <c r="U47" s="45">
        <v>16.5</v>
      </c>
    </row>
    <row r="48" spans="1:21" x14ac:dyDescent="0.25">
      <c r="A48" s="43">
        <v>37</v>
      </c>
      <c r="B48" s="45">
        <v>238.3</v>
      </c>
      <c r="C48" s="45">
        <v>121.4</v>
      </c>
      <c r="D48" s="45">
        <v>82.4</v>
      </c>
      <c r="E48" s="45">
        <v>63</v>
      </c>
      <c r="F48" s="45">
        <v>51.3</v>
      </c>
      <c r="G48" s="45">
        <v>43.6</v>
      </c>
      <c r="H48" s="45">
        <v>38</v>
      </c>
      <c r="I48" s="45">
        <v>33.9</v>
      </c>
      <c r="J48" s="45">
        <v>30.7</v>
      </c>
      <c r="K48" s="45">
        <v>28.1</v>
      </c>
      <c r="L48" s="45">
        <v>26</v>
      </c>
      <c r="M48" s="45">
        <v>24.2</v>
      </c>
      <c r="N48" s="45">
        <v>22.8</v>
      </c>
      <c r="O48" s="45">
        <v>21.5</v>
      </c>
      <c r="P48" s="45">
        <v>20.399999999999999</v>
      </c>
      <c r="Q48" s="45">
        <v>19.5</v>
      </c>
      <c r="R48" s="45">
        <v>18.7</v>
      </c>
      <c r="S48" s="45">
        <v>18</v>
      </c>
      <c r="T48" s="45">
        <v>17.3</v>
      </c>
      <c r="U48" s="45">
        <v>16.7</v>
      </c>
    </row>
    <row r="49" spans="1:21" x14ac:dyDescent="0.25">
      <c r="A49" s="43">
        <v>38</v>
      </c>
      <c r="B49" s="45">
        <v>241.7</v>
      </c>
      <c r="C49" s="45">
        <v>123.1</v>
      </c>
      <c r="D49" s="45">
        <v>83.6</v>
      </c>
      <c r="E49" s="45">
        <v>63.9</v>
      </c>
      <c r="F49" s="45">
        <v>52</v>
      </c>
      <c r="G49" s="45">
        <v>44.2</v>
      </c>
      <c r="H49" s="45">
        <v>38.6</v>
      </c>
      <c r="I49" s="45">
        <v>34.4</v>
      </c>
      <c r="J49" s="45">
        <v>31.1</v>
      </c>
      <c r="K49" s="45">
        <v>28.5</v>
      </c>
      <c r="L49" s="45">
        <v>26.4</v>
      </c>
      <c r="M49" s="45">
        <v>24.6</v>
      </c>
      <c r="N49" s="45">
        <v>23.1</v>
      </c>
      <c r="O49" s="45">
        <v>21.8</v>
      </c>
      <c r="P49" s="45">
        <v>20.8</v>
      </c>
      <c r="Q49" s="45">
        <v>19.8</v>
      </c>
      <c r="R49" s="45">
        <v>19</v>
      </c>
      <c r="S49" s="45">
        <v>18.2</v>
      </c>
      <c r="T49" s="45">
        <v>17.600000000000001</v>
      </c>
      <c r="U49" s="45">
        <v>17</v>
      </c>
    </row>
    <row r="50" spans="1:21" x14ac:dyDescent="0.25">
      <c r="A50" s="43">
        <v>39</v>
      </c>
      <c r="B50" s="45">
        <v>245.1</v>
      </c>
      <c r="C50" s="45">
        <v>124.8</v>
      </c>
      <c r="D50" s="45">
        <v>84.8</v>
      </c>
      <c r="E50" s="45">
        <v>64.8</v>
      </c>
      <c r="F50" s="45">
        <v>52.8</v>
      </c>
      <c r="G50" s="45">
        <v>44.8</v>
      </c>
      <c r="H50" s="45">
        <v>39.1</v>
      </c>
      <c r="I50" s="45">
        <v>34.799999999999997</v>
      </c>
      <c r="J50" s="45">
        <v>31.5</v>
      </c>
      <c r="K50" s="45">
        <v>28.9</v>
      </c>
      <c r="L50" s="45">
        <v>26.7</v>
      </c>
      <c r="M50" s="45">
        <v>25</v>
      </c>
      <c r="N50" s="45">
        <v>23.5</v>
      </c>
      <c r="O50" s="45">
        <v>22.2</v>
      </c>
      <c r="P50" s="45">
        <v>21.1</v>
      </c>
      <c r="Q50" s="45">
        <v>20.100000000000001</v>
      </c>
      <c r="R50" s="45">
        <v>19.3</v>
      </c>
      <c r="S50" s="45">
        <v>18.5</v>
      </c>
      <c r="T50" s="45">
        <v>17.8</v>
      </c>
      <c r="U50" s="45">
        <v>17.3</v>
      </c>
    </row>
    <row r="51" spans="1:21" x14ac:dyDescent="0.25">
      <c r="A51" s="43">
        <v>40</v>
      </c>
      <c r="B51" s="45">
        <v>248.5</v>
      </c>
      <c r="C51" s="45">
        <v>126.6</v>
      </c>
      <c r="D51" s="45">
        <v>86</v>
      </c>
      <c r="E51" s="45">
        <v>65.7</v>
      </c>
      <c r="F51" s="45">
        <v>53.5</v>
      </c>
      <c r="G51" s="45">
        <v>45.4</v>
      </c>
      <c r="H51" s="45">
        <v>39.700000000000003</v>
      </c>
      <c r="I51" s="45">
        <v>35.299999999999997</v>
      </c>
      <c r="J51" s="45">
        <v>32</v>
      </c>
      <c r="K51" s="45">
        <v>29.3</v>
      </c>
      <c r="L51" s="45">
        <v>27.1</v>
      </c>
      <c r="M51" s="45">
        <v>25.3</v>
      </c>
      <c r="N51" s="45">
        <v>23.8</v>
      </c>
      <c r="O51" s="45">
        <v>22.5</v>
      </c>
      <c r="P51" s="45">
        <v>21.4</v>
      </c>
      <c r="Q51" s="45">
        <v>20.399999999999999</v>
      </c>
      <c r="R51" s="45">
        <v>19.5</v>
      </c>
      <c r="S51" s="45">
        <v>18.8</v>
      </c>
      <c r="T51" s="45">
        <v>18.100000000000001</v>
      </c>
      <c r="U51" s="45">
        <v>17.5</v>
      </c>
    </row>
    <row r="52" spans="1:21" x14ac:dyDescent="0.25">
      <c r="A52" s="43">
        <v>41</v>
      </c>
      <c r="B52" s="45">
        <v>252</v>
      </c>
      <c r="C52" s="45">
        <v>128.4</v>
      </c>
      <c r="D52" s="45">
        <v>87.2</v>
      </c>
      <c r="E52" s="45">
        <v>66.599999999999994</v>
      </c>
      <c r="F52" s="45">
        <v>54.3</v>
      </c>
      <c r="G52" s="45">
        <v>46.1</v>
      </c>
      <c r="H52" s="45">
        <v>40.200000000000003</v>
      </c>
      <c r="I52" s="45">
        <v>35.9</v>
      </c>
      <c r="J52" s="45">
        <v>32.5</v>
      </c>
      <c r="K52" s="45">
        <v>29.7</v>
      </c>
      <c r="L52" s="45">
        <v>27.5</v>
      </c>
      <c r="M52" s="45">
        <v>25.7</v>
      </c>
      <c r="N52" s="45">
        <v>24.2</v>
      </c>
      <c r="O52" s="45">
        <v>22.8</v>
      </c>
      <c r="P52" s="45">
        <v>21.7</v>
      </c>
      <c r="Q52" s="45">
        <v>20.7</v>
      </c>
      <c r="R52" s="45">
        <v>19.8</v>
      </c>
      <c r="S52" s="45">
        <v>19.100000000000001</v>
      </c>
      <c r="T52" s="45">
        <v>18.399999999999999</v>
      </c>
      <c r="U52" s="45">
        <v>17.8</v>
      </c>
    </row>
    <row r="53" spans="1:21" x14ac:dyDescent="0.25">
      <c r="A53" s="43">
        <v>42</v>
      </c>
      <c r="B53" s="45">
        <v>255.5</v>
      </c>
      <c r="C53" s="45">
        <v>130.19999999999999</v>
      </c>
      <c r="D53" s="45">
        <v>88.4</v>
      </c>
      <c r="E53" s="45">
        <v>67.599999999999994</v>
      </c>
      <c r="F53" s="45">
        <v>55.1</v>
      </c>
      <c r="G53" s="45">
        <v>46.7</v>
      </c>
      <c r="H53" s="45">
        <v>40.799999999999997</v>
      </c>
      <c r="I53" s="45">
        <v>36.4</v>
      </c>
      <c r="J53" s="45">
        <v>32.9</v>
      </c>
      <c r="K53" s="45">
        <v>30.2</v>
      </c>
      <c r="L53" s="45">
        <v>27.9</v>
      </c>
      <c r="M53" s="45">
        <v>26.1</v>
      </c>
      <c r="N53" s="45">
        <v>24.5</v>
      </c>
      <c r="O53" s="45">
        <v>23.2</v>
      </c>
      <c r="P53" s="45">
        <v>22</v>
      </c>
      <c r="Q53" s="45">
        <v>21</v>
      </c>
      <c r="R53" s="45">
        <v>20.2</v>
      </c>
      <c r="S53" s="45">
        <v>19.399999999999999</v>
      </c>
      <c r="T53" s="45">
        <v>18.7</v>
      </c>
      <c r="U53" s="45">
        <v>18.100000000000001</v>
      </c>
    </row>
    <row r="54" spans="1:21" x14ac:dyDescent="0.25">
      <c r="A54" s="43">
        <v>43</v>
      </c>
      <c r="B54" s="45">
        <v>259.10000000000002</v>
      </c>
      <c r="C54" s="45">
        <v>132</v>
      </c>
      <c r="D54" s="45">
        <v>89.7</v>
      </c>
      <c r="E54" s="45">
        <v>68.5</v>
      </c>
      <c r="F54" s="45">
        <v>55.9</v>
      </c>
      <c r="G54" s="45">
        <v>47.4</v>
      </c>
      <c r="H54" s="45">
        <v>41.4</v>
      </c>
      <c r="I54" s="45">
        <v>36.9</v>
      </c>
      <c r="J54" s="45">
        <v>33.4</v>
      </c>
      <c r="K54" s="45">
        <v>30.6</v>
      </c>
      <c r="L54" s="45">
        <v>28.4</v>
      </c>
      <c r="M54" s="45">
        <v>26.5</v>
      </c>
      <c r="N54" s="45">
        <v>24.9</v>
      </c>
      <c r="O54" s="45">
        <v>23.5</v>
      </c>
      <c r="P54" s="45">
        <v>22.4</v>
      </c>
      <c r="Q54" s="45">
        <v>21.4</v>
      </c>
      <c r="R54" s="45">
        <v>20.5</v>
      </c>
      <c r="S54" s="45">
        <v>19.7</v>
      </c>
      <c r="T54" s="45">
        <v>19</v>
      </c>
      <c r="U54" s="45">
        <v>18.399999999999999</v>
      </c>
    </row>
    <row r="55" spans="1:21" x14ac:dyDescent="0.25">
      <c r="A55" s="43">
        <v>44</v>
      </c>
      <c r="B55" s="45">
        <v>262.7</v>
      </c>
      <c r="C55" s="45">
        <v>133.9</v>
      </c>
      <c r="D55" s="45">
        <v>90.9</v>
      </c>
      <c r="E55" s="45">
        <v>69.5</v>
      </c>
      <c r="F55" s="45">
        <v>56.6</v>
      </c>
      <c r="G55" s="45">
        <v>48.1</v>
      </c>
      <c r="H55" s="45">
        <v>42</v>
      </c>
      <c r="I55" s="45">
        <v>37.4</v>
      </c>
      <c r="J55" s="45">
        <v>33.9</v>
      </c>
      <c r="K55" s="45">
        <v>31.1</v>
      </c>
      <c r="L55" s="45">
        <v>28.8</v>
      </c>
      <c r="M55" s="45">
        <v>26.9</v>
      </c>
      <c r="N55" s="45">
        <v>25.3</v>
      </c>
      <c r="O55" s="45">
        <v>23.9</v>
      </c>
      <c r="P55" s="45">
        <v>22.7</v>
      </c>
      <c r="Q55" s="45">
        <v>21.7</v>
      </c>
      <c r="R55" s="45">
        <v>20.8</v>
      </c>
      <c r="S55" s="45">
        <v>20</v>
      </c>
      <c r="T55" s="45">
        <v>19.3</v>
      </c>
      <c r="U55" s="45">
        <v>18.7</v>
      </c>
    </row>
    <row r="56" spans="1:21" x14ac:dyDescent="0.25">
      <c r="A56" s="43">
        <v>45</v>
      </c>
      <c r="B56" s="45">
        <v>266.39999999999998</v>
      </c>
      <c r="C56" s="45">
        <v>135.69999999999999</v>
      </c>
      <c r="D56" s="45">
        <v>92.2</v>
      </c>
      <c r="E56" s="45">
        <v>70.5</v>
      </c>
      <c r="F56" s="45">
        <v>57.5</v>
      </c>
      <c r="G56" s="45">
        <v>48.8</v>
      </c>
      <c r="H56" s="45">
        <v>42.6</v>
      </c>
      <c r="I56" s="45">
        <v>38</v>
      </c>
      <c r="J56" s="45">
        <v>34.4</v>
      </c>
      <c r="K56" s="45">
        <v>31.5</v>
      </c>
      <c r="L56" s="45">
        <v>29.2</v>
      </c>
      <c r="M56" s="45">
        <v>27.3</v>
      </c>
      <c r="N56" s="45">
        <v>25.7</v>
      </c>
      <c r="O56" s="45">
        <v>24.3</v>
      </c>
      <c r="P56" s="45">
        <v>23.1</v>
      </c>
      <c r="Q56" s="45">
        <v>22.1</v>
      </c>
      <c r="R56" s="45">
        <v>21.2</v>
      </c>
      <c r="S56" s="45">
        <v>20.399999999999999</v>
      </c>
      <c r="T56" s="45">
        <v>19.600000000000001</v>
      </c>
      <c r="U56" s="45">
        <v>19</v>
      </c>
    </row>
    <row r="57" spans="1:21" x14ac:dyDescent="0.25">
      <c r="A57" s="43">
        <v>46</v>
      </c>
      <c r="B57" s="45">
        <v>270.10000000000002</v>
      </c>
      <c r="C57" s="45">
        <v>137.6</v>
      </c>
      <c r="D57" s="45">
        <v>93.5</v>
      </c>
      <c r="E57" s="45">
        <v>71.5</v>
      </c>
      <c r="F57" s="45">
        <v>58.3</v>
      </c>
      <c r="G57" s="45">
        <v>49.5</v>
      </c>
      <c r="H57" s="45">
        <v>43.2</v>
      </c>
      <c r="I57" s="45">
        <v>38.5</v>
      </c>
      <c r="J57" s="45">
        <v>34.9</v>
      </c>
      <c r="K57" s="45">
        <v>32</v>
      </c>
      <c r="L57" s="45">
        <v>29.7</v>
      </c>
      <c r="M57" s="45">
        <v>27.7</v>
      </c>
      <c r="N57" s="45">
        <v>26.1</v>
      </c>
      <c r="O57" s="45">
        <v>24.7</v>
      </c>
      <c r="P57" s="45">
        <v>23.5</v>
      </c>
      <c r="Q57" s="45">
        <v>22.4</v>
      </c>
      <c r="R57" s="45">
        <v>21.5</v>
      </c>
      <c r="S57" s="45">
        <v>20.7</v>
      </c>
      <c r="T57" s="45">
        <v>20</v>
      </c>
      <c r="U57" s="45">
        <v>19.399999999999999</v>
      </c>
    </row>
    <row r="58" spans="1:21" x14ac:dyDescent="0.25">
      <c r="A58" s="43">
        <v>47</v>
      </c>
      <c r="B58" s="45">
        <v>273.89999999999998</v>
      </c>
      <c r="C58" s="45">
        <v>139.6</v>
      </c>
      <c r="D58" s="45">
        <v>94.8</v>
      </c>
      <c r="E58" s="45">
        <v>72.5</v>
      </c>
      <c r="F58" s="45">
        <v>59.1</v>
      </c>
      <c r="G58" s="45">
        <v>50.2</v>
      </c>
      <c r="H58" s="45">
        <v>43.9</v>
      </c>
      <c r="I58" s="45">
        <v>39.1</v>
      </c>
      <c r="J58" s="45">
        <v>35.4</v>
      </c>
      <c r="K58" s="45">
        <v>32.5</v>
      </c>
      <c r="L58" s="45">
        <v>30.1</v>
      </c>
      <c r="M58" s="45">
        <v>28.2</v>
      </c>
      <c r="N58" s="45">
        <v>26.5</v>
      </c>
      <c r="O58" s="45">
        <v>25.1</v>
      </c>
      <c r="P58" s="45">
        <v>23.9</v>
      </c>
      <c r="Q58" s="45">
        <v>22.8</v>
      </c>
      <c r="R58" s="45">
        <v>21.9</v>
      </c>
      <c r="S58" s="45">
        <v>21.1</v>
      </c>
      <c r="T58" s="45">
        <v>20.3</v>
      </c>
      <c r="U58" s="45">
        <v>19.7</v>
      </c>
    </row>
    <row r="59" spans="1:21" x14ac:dyDescent="0.25">
      <c r="A59" s="43">
        <v>48</v>
      </c>
      <c r="B59" s="45">
        <v>277.7</v>
      </c>
      <c r="C59" s="45">
        <v>141.6</v>
      </c>
      <c r="D59" s="45">
        <v>96.2</v>
      </c>
      <c r="E59" s="45">
        <v>73.5</v>
      </c>
      <c r="F59" s="45">
        <v>60</v>
      </c>
      <c r="G59" s="45">
        <v>51</v>
      </c>
      <c r="H59" s="45">
        <v>44.5</v>
      </c>
      <c r="I59" s="45">
        <v>39.700000000000003</v>
      </c>
      <c r="J59" s="45">
        <v>36</v>
      </c>
      <c r="K59" s="45">
        <v>33</v>
      </c>
      <c r="L59" s="45">
        <v>30.6</v>
      </c>
      <c r="M59" s="45">
        <v>28.6</v>
      </c>
      <c r="N59" s="45">
        <v>26.9</v>
      </c>
      <c r="O59" s="45">
        <v>25.5</v>
      </c>
      <c r="P59" s="45">
        <v>24.3</v>
      </c>
      <c r="Q59" s="45">
        <v>23.2</v>
      </c>
      <c r="R59" s="45">
        <v>22.3</v>
      </c>
      <c r="S59" s="45">
        <v>21.4</v>
      </c>
      <c r="T59" s="45">
        <v>20.7</v>
      </c>
      <c r="U59" s="45"/>
    </row>
    <row r="60" spans="1:21" x14ac:dyDescent="0.25">
      <c r="A60" s="43">
        <v>49</v>
      </c>
      <c r="B60" s="45">
        <v>281.60000000000002</v>
      </c>
      <c r="C60" s="45">
        <v>143.6</v>
      </c>
      <c r="D60" s="45">
        <v>97.6</v>
      </c>
      <c r="E60" s="45">
        <v>74.599999999999994</v>
      </c>
      <c r="F60" s="45">
        <v>60.9</v>
      </c>
      <c r="G60" s="45">
        <v>51.7</v>
      </c>
      <c r="H60" s="45">
        <v>45.2</v>
      </c>
      <c r="I60" s="45">
        <v>40.299999999999997</v>
      </c>
      <c r="J60" s="45">
        <v>36.6</v>
      </c>
      <c r="K60" s="45">
        <v>33.6</v>
      </c>
      <c r="L60" s="45">
        <v>31.1</v>
      </c>
      <c r="M60" s="45">
        <v>29.1</v>
      </c>
      <c r="N60" s="45">
        <v>27.4</v>
      </c>
      <c r="O60" s="45">
        <v>25.9</v>
      </c>
      <c r="P60" s="45">
        <v>24.7</v>
      </c>
      <c r="Q60" s="45">
        <v>23.6</v>
      </c>
      <c r="R60" s="45">
        <v>22.7</v>
      </c>
      <c r="S60" s="45">
        <v>21.8</v>
      </c>
      <c r="T60" s="45"/>
      <c r="U60" s="45"/>
    </row>
    <row r="61" spans="1:21" x14ac:dyDescent="0.25">
      <c r="A61" s="43">
        <v>50</v>
      </c>
      <c r="B61" s="45">
        <v>285.7</v>
      </c>
      <c r="C61" s="45">
        <v>145.69999999999999</v>
      </c>
      <c r="D61" s="45">
        <v>99</v>
      </c>
      <c r="E61" s="45">
        <v>75.8</v>
      </c>
      <c r="F61" s="45">
        <v>61.8</v>
      </c>
      <c r="G61" s="45">
        <v>52.5</v>
      </c>
      <c r="H61" s="45">
        <v>45.9</v>
      </c>
      <c r="I61" s="45">
        <v>41</v>
      </c>
      <c r="J61" s="45">
        <v>37.200000000000003</v>
      </c>
      <c r="K61" s="45">
        <v>34.1</v>
      </c>
      <c r="L61" s="45">
        <v>31.6</v>
      </c>
      <c r="M61" s="45">
        <v>29.6</v>
      </c>
      <c r="N61" s="45">
        <v>27.9</v>
      </c>
      <c r="O61" s="45">
        <v>26.4</v>
      </c>
      <c r="P61" s="45">
        <v>25.1</v>
      </c>
      <c r="Q61" s="45">
        <v>24</v>
      </c>
      <c r="R61" s="45">
        <v>23.1</v>
      </c>
      <c r="S61" s="45"/>
      <c r="T61" s="45"/>
      <c r="U61" s="45"/>
    </row>
    <row r="62" spans="1:21" x14ac:dyDescent="0.25">
      <c r="A62" s="43">
        <v>51</v>
      </c>
      <c r="B62" s="45">
        <v>289.8</v>
      </c>
      <c r="C62" s="45">
        <v>147.80000000000001</v>
      </c>
      <c r="D62" s="45">
        <v>100.5</v>
      </c>
      <c r="E62" s="45">
        <v>76.900000000000006</v>
      </c>
      <c r="F62" s="45">
        <v>62.8</v>
      </c>
      <c r="G62" s="45">
        <v>53.4</v>
      </c>
      <c r="H62" s="45">
        <v>46.7</v>
      </c>
      <c r="I62" s="45">
        <v>41.7</v>
      </c>
      <c r="J62" s="45">
        <v>37.799999999999997</v>
      </c>
      <c r="K62" s="45">
        <v>34.700000000000003</v>
      </c>
      <c r="L62" s="45">
        <v>32.200000000000003</v>
      </c>
      <c r="M62" s="45">
        <v>30.1</v>
      </c>
      <c r="N62" s="45">
        <v>28.3</v>
      </c>
      <c r="O62" s="45">
        <v>26.9</v>
      </c>
      <c r="P62" s="45">
        <v>25.6</v>
      </c>
      <c r="Q62" s="45">
        <v>24.5</v>
      </c>
      <c r="R62" s="45"/>
      <c r="S62" s="45"/>
      <c r="T62" s="45"/>
      <c r="U62" s="45"/>
    </row>
    <row r="63" spans="1:21" x14ac:dyDescent="0.25">
      <c r="A63" s="43">
        <v>52</v>
      </c>
      <c r="B63" s="45">
        <v>293.89999999999998</v>
      </c>
      <c r="C63" s="45">
        <v>149.9</v>
      </c>
      <c r="D63" s="45">
        <v>102</v>
      </c>
      <c r="E63" s="45">
        <v>78.099999999999994</v>
      </c>
      <c r="F63" s="45">
        <v>63.7</v>
      </c>
      <c r="G63" s="45">
        <v>54.2</v>
      </c>
      <c r="H63" s="45">
        <v>47.4</v>
      </c>
      <c r="I63" s="45">
        <v>42.3</v>
      </c>
      <c r="J63" s="45">
        <v>38.4</v>
      </c>
      <c r="K63" s="45">
        <v>35.299999999999997</v>
      </c>
      <c r="L63" s="45">
        <v>32.700000000000003</v>
      </c>
      <c r="M63" s="45">
        <v>30.6</v>
      </c>
      <c r="N63" s="45">
        <v>28.8</v>
      </c>
      <c r="O63" s="45">
        <v>27.3</v>
      </c>
      <c r="P63" s="45">
        <v>26.1</v>
      </c>
      <c r="Q63" s="45"/>
      <c r="R63" s="45"/>
      <c r="S63" s="45"/>
      <c r="T63" s="45"/>
      <c r="U63" s="45"/>
    </row>
    <row r="64" spans="1:21" x14ac:dyDescent="0.25">
      <c r="A64" s="43">
        <v>53</v>
      </c>
      <c r="B64" s="45">
        <v>298.10000000000002</v>
      </c>
      <c r="C64" s="45">
        <v>152.1</v>
      </c>
      <c r="D64" s="45">
        <v>103.5</v>
      </c>
      <c r="E64" s="45">
        <v>79.2</v>
      </c>
      <c r="F64" s="45">
        <v>64.7</v>
      </c>
      <c r="G64" s="45">
        <v>55</v>
      </c>
      <c r="H64" s="45">
        <v>48.2</v>
      </c>
      <c r="I64" s="45">
        <v>43</v>
      </c>
      <c r="J64" s="45">
        <v>39</v>
      </c>
      <c r="K64" s="45">
        <v>35.9</v>
      </c>
      <c r="L64" s="45">
        <v>33.299999999999997</v>
      </c>
      <c r="M64" s="45">
        <v>31.2</v>
      </c>
      <c r="N64" s="45">
        <v>29.4</v>
      </c>
      <c r="O64" s="45">
        <v>27.9</v>
      </c>
      <c r="P64" s="45"/>
      <c r="Q64" s="45"/>
      <c r="R64" s="45"/>
      <c r="S64" s="45"/>
      <c r="T64" s="45"/>
      <c r="U64" s="45"/>
    </row>
    <row r="65" spans="1:21" x14ac:dyDescent="0.25">
      <c r="A65" s="43">
        <v>54</v>
      </c>
      <c r="B65" s="45">
        <v>302.39999999999998</v>
      </c>
      <c r="C65" s="45">
        <v>154.30000000000001</v>
      </c>
      <c r="D65" s="45">
        <v>105</v>
      </c>
      <c r="E65" s="45">
        <v>80.400000000000006</v>
      </c>
      <c r="F65" s="45">
        <v>65.7</v>
      </c>
      <c r="G65" s="45">
        <v>55.9</v>
      </c>
      <c r="H65" s="45">
        <v>48.9</v>
      </c>
      <c r="I65" s="45">
        <v>43.7</v>
      </c>
      <c r="J65" s="45">
        <v>39.700000000000003</v>
      </c>
      <c r="K65" s="45">
        <v>36.5</v>
      </c>
      <c r="L65" s="45">
        <v>33.9</v>
      </c>
      <c r="M65" s="45">
        <v>31.7</v>
      </c>
      <c r="N65" s="45">
        <v>29.9</v>
      </c>
      <c r="O65" s="45"/>
      <c r="P65" s="45"/>
      <c r="Q65" s="45"/>
      <c r="R65" s="45"/>
      <c r="S65" s="45"/>
      <c r="T65" s="45"/>
      <c r="U65" s="45"/>
    </row>
    <row r="66" spans="1:21" x14ac:dyDescent="0.25">
      <c r="A66" s="43">
        <v>55</v>
      </c>
      <c r="B66" s="45">
        <v>306.7</v>
      </c>
      <c r="C66" s="45">
        <v>156.6</v>
      </c>
      <c r="D66" s="45">
        <v>106.6</v>
      </c>
      <c r="E66" s="45">
        <v>81.7</v>
      </c>
      <c r="F66" s="45">
        <v>66.7</v>
      </c>
      <c r="G66" s="45">
        <v>56.8</v>
      </c>
      <c r="H66" s="45">
        <v>49.7</v>
      </c>
      <c r="I66" s="45">
        <v>44.4</v>
      </c>
      <c r="J66" s="45">
        <v>40.4</v>
      </c>
      <c r="K66" s="45">
        <v>37.1</v>
      </c>
      <c r="L66" s="45">
        <v>34.5</v>
      </c>
      <c r="M66" s="45">
        <v>32.299999999999997</v>
      </c>
      <c r="N66" s="45"/>
      <c r="O66" s="45"/>
      <c r="P66" s="45"/>
      <c r="Q66" s="45"/>
      <c r="R66" s="45"/>
      <c r="S66" s="45"/>
      <c r="T66" s="45"/>
      <c r="U66" s="45"/>
    </row>
    <row r="67" spans="1:21" x14ac:dyDescent="0.25">
      <c r="A67" s="43">
        <v>56</v>
      </c>
      <c r="B67" s="45">
        <v>311.2</v>
      </c>
      <c r="C67" s="45">
        <v>158.9</v>
      </c>
      <c r="D67" s="45">
        <v>108.2</v>
      </c>
      <c r="E67" s="45">
        <v>82.9</v>
      </c>
      <c r="F67" s="45">
        <v>67.8</v>
      </c>
      <c r="G67" s="45">
        <v>57.7</v>
      </c>
      <c r="H67" s="45">
        <v>50.5</v>
      </c>
      <c r="I67" s="45">
        <v>45.2</v>
      </c>
      <c r="J67" s="45">
        <v>41</v>
      </c>
      <c r="K67" s="45">
        <v>37.700000000000003</v>
      </c>
      <c r="L67" s="45">
        <v>35.1</v>
      </c>
      <c r="M67" s="45"/>
      <c r="N67" s="45"/>
      <c r="O67" s="45"/>
      <c r="P67" s="45"/>
      <c r="Q67" s="45"/>
      <c r="R67" s="45"/>
      <c r="S67" s="45"/>
      <c r="T67" s="45"/>
      <c r="U67" s="45"/>
    </row>
    <row r="68" spans="1:21" x14ac:dyDescent="0.25">
      <c r="A68" s="43">
        <v>57</v>
      </c>
      <c r="B68" s="45">
        <v>315.7</v>
      </c>
      <c r="C68" s="45">
        <v>161.30000000000001</v>
      </c>
      <c r="D68" s="45">
        <v>109.9</v>
      </c>
      <c r="E68" s="45">
        <v>84.2</v>
      </c>
      <c r="F68" s="45">
        <v>68.900000000000006</v>
      </c>
      <c r="G68" s="45">
        <v>58.7</v>
      </c>
      <c r="H68" s="45">
        <v>51.4</v>
      </c>
      <c r="I68" s="45">
        <v>46</v>
      </c>
      <c r="J68" s="45">
        <v>41.7</v>
      </c>
      <c r="K68" s="45">
        <v>38.5</v>
      </c>
      <c r="L68" s="45"/>
      <c r="M68" s="45"/>
      <c r="N68" s="45"/>
      <c r="O68" s="45"/>
      <c r="P68" s="45"/>
      <c r="Q68" s="45"/>
      <c r="R68" s="45"/>
      <c r="S68" s="45"/>
      <c r="T68" s="45"/>
      <c r="U68" s="45"/>
    </row>
    <row r="69" spans="1:21" x14ac:dyDescent="0.25">
      <c r="A69" s="43">
        <v>58</v>
      </c>
      <c r="B69" s="45">
        <v>320.5</v>
      </c>
      <c r="C69" s="45">
        <v>163.80000000000001</v>
      </c>
      <c r="D69" s="45">
        <v>111.6</v>
      </c>
      <c r="E69" s="45">
        <v>85.6</v>
      </c>
      <c r="F69" s="45">
        <v>70</v>
      </c>
      <c r="G69" s="45">
        <v>59.6</v>
      </c>
      <c r="H69" s="45">
        <v>52.3</v>
      </c>
      <c r="I69" s="45">
        <v>46.7</v>
      </c>
      <c r="J69" s="45">
        <v>42.5</v>
      </c>
      <c r="K69" s="45"/>
      <c r="L69" s="45"/>
      <c r="M69" s="45"/>
      <c r="N69" s="45"/>
      <c r="O69" s="45"/>
      <c r="P69" s="45"/>
      <c r="Q69" s="45"/>
      <c r="R69" s="45"/>
      <c r="S69" s="45"/>
      <c r="T69" s="45"/>
      <c r="U69" s="45"/>
    </row>
    <row r="70" spans="1:21" x14ac:dyDescent="0.25">
      <c r="A70" s="43">
        <v>59</v>
      </c>
      <c r="B70" s="45">
        <v>325.3</v>
      </c>
      <c r="C70" s="45">
        <v>166.3</v>
      </c>
      <c r="D70" s="45">
        <v>113.4</v>
      </c>
      <c r="E70" s="45">
        <v>87</v>
      </c>
      <c r="F70" s="45">
        <v>71.099999999999994</v>
      </c>
      <c r="G70" s="45">
        <v>60.6</v>
      </c>
      <c r="H70" s="45">
        <v>53.1</v>
      </c>
      <c r="I70" s="45">
        <v>47.6</v>
      </c>
      <c r="J70" s="45"/>
      <c r="K70" s="45"/>
      <c r="L70" s="45"/>
      <c r="M70" s="45"/>
      <c r="N70" s="45"/>
      <c r="O70" s="45"/>
      <c r="P70" s="45"/>
      <c r="Q70" s="45"/>
      <c r="R70" s="45"/>
      <c r="S70" s="45"/>
      <c r="T70" s="45"/>
      <c r="U70" s="45"/>
    </row>
    <row r="71" spans="1:21" x14ac:dyDescent="0.25">
      <c r="A71" s="43">
        <v>60</v>
      </c>
      <c r="B71" s="45">
        <v>330.4</v>
      </c>
      <c r="C71" s="45">
        <v>169</v>
      </c>
      <c r="D71" s="45">
        <v>115.2</v>
      </c>
      <c r="E71" s="45">
        <v>88.4</v>
      </c>
      <c r="F71" s="45">
        <v>72.3</v>
      </c>
      <c r="G71" s="45">
        <v>61.7</v>
      </c>
      <c r="H71" s="45">
        <v>54.1</v>
      </c>
      <c r="I71" s="45"/>
      <c r="J71" s="45"/>
      <c r="K71" s="45"/>
      <c r="L71" s="45"/>
      <c r="M71" s="45"/>
      <c r="N71" s="45"/>
      <c r="O71" s="45"/>
      <c r="P71" s="45"/>
      <c r="Q71" s="45"/>
      <c r="R71" s="45"/>
      <c r="S71" s="45"/>
      <c r="T71" s="45"/>
      <c r="U71" s="45"/>
    </row>
    <row r="72" spans="1:21" x14ac:dyDescent="0.25">
      <c r="A72" s="43">
        <v>61</v>
      </c>
      <c r="B72" s="45">
        <v>335.7</v>
      </c>
      <c r="C72" s="45">
        <v>171.7</v>
      </c>
      <c r="D72" s="45">
        <v>117.1</v>
      </c>
      <c r="E72" s="45">
        <v>89.9</v>
      </c>
      <c r="F72" s="45">
        <v>73.599999999999994</v>
      </c>
      <c r="G72" s="45">
        <v>62.8</v>
      </c>
      <c r="H72" s="45"/>
      <c r="I72" s="45"/>
      <c r="J72" s="45"/>
      <c r="K72" s="45"/>
      <c r="L72" s="45"/>
      <c r="M72" s="45"/>
      <c r="N72" s="45"/>
      <c r="O72" s="45"/>
      <c r="P72" s="45"/>
      <c r="Q72" s="45"/>
      <c r="R72" s="45"/>
      <c r="S72" s="45"/>
      <c r="T72" s="45"/>
      <c r="U72" s="45"/>
    </row>
    <row r="73" spans="1:21" x14ac:dyDescent="0.25">
      <c r="A73" s="43">
        <v>62</v>
      </c>
      <c r="B73" s="45">
        <v>341.2</v>
      </c>
      <c r="C73" s="45">
        <v>174.6</v>
      </c>
      <c r="D73" s="45">
        <v>119.1</v>
      </c>
      <c r="E73" s="45">
        <v>91.5</v>
      </c>
      <c r="F73" s="45">
        <v>75</v>
      </c>
      <c r="G73" s="45"/>
      <c r="H73" s="45"/>
      <c r="I73" s="45"/>
      <c r="J73" s="45"/>
      <c r="K73" s="45"/>
      <c r="L73" s="45"/>
      <c r="M73" s="45"/>
      <c r="N73" s="45"/>
      <c r="O73" s="45"/>
      <c r="P73" s="45"/>
      <c r="Q73" s="45"/>
      <c r="R73" s="45"/>
      <c r="S73" s="45"/>
      <c r="T73" s="45"/>
      <c r="U73" s="45"/>
    </row>
    <row r="74" spans="1:21" x14ac:dyDescent="0.25">
      <c r="A74" s="43">
        <v>63</v>
      </c>
      <c r="B74" s="45">
        <v>347</v>
      </c>
      <c r="C74" s="45">
        <v>177.6</v>
      </c>
      <c r="D74" s="45">
        <v>121.3</v>
      </c>
      <c r="E74" s="45">
        <v>93.2</v>
      </c>
      <c r="F74" s="45"/>
      <c r="G74" s="45"/>
      <c r="H74" s="45"/>
      <c r="I74" s="45"/>
      <c r="J74" s="45"/>
      <c r="K74" s="45"/>
      <c r="L74" s="45"/>
      <c r="M74" s="45"/>
      <c r="N74" s="45"/>
      <c r="O74" s="45"/>
      <c r="P74" s="45"/>
      <c r="Q74" s="45"/>
      <c r="R74" s="45"/>
      <c r="S74" s="45"/>
      <c r="T74" s="45"/>
      <c r="U74" s="45"/>
    </row>
    <row r="75" spans="1:21" x14ac:dyDescent="0.25">
      <c r="A75" s="43">
        <v>64</v>
      </c>
      <c r="B75" s="45">
        <v>353.1</v>
      </c>
      <c r="C75" s="45">
        <v>180.9</v>
      </c>
      <c r="D75" s="45">
        <v>123.5</v>
      </c>
      <c r="E75" s="45"/>
      <c r="F75" s="45"/>
      <c r="G75" s="45"/>
      <c r="H75" s="45"/>
      <c r="I75" s="45"/>
      <c r="J75" s="45"/>
      <c r="K75" s="45"/>
      <c r="L75" s="45"/>
      <c r="M75" s="45"/>
      <c r="N75" s="45"/>
      <c r="O75" s="45"/>
      <c r="P75" s="45"/>
      <c r="Q75" s="45"/>
      <c r="R75" s="45"/>
      <c r="S75" s="45"/>
      <c r="T75" s="45"/>
      <c r="U75" s="45"/>
    </row>
    <row r="76" spans="1:21" x14ac:dyDescent="0.25">
      <c r="A76" s="43">
        <v>65</v>
      </c>
      <c r="B76" s="45">
        <v>359.6</v>
      </c>
      <c r="C76" s="45">
        <v>184.3</v>
      </c>
      <c r="D76" s="45"/>
      <c r="E76" s="45"/>
      <c r="F76" s="45"/>
      <c r="G76" s="45"/>
      <c r="H76" s="45"/>
      <c r="I76" s="45"/>
      <c r="J76" s="45"/>
      <c r="K76" s="45"/>
      <c r="L76" s="45"/>
      <c r="M76" s="45"/>
      <c r="N76" s="45"/>
      <c r="O76" s="45"/>
      <c r="P76" s="45"/>
      <c r="Q76" s="45"/>
      <c r="R76" s="45"/>
      <c r="S76" s="45"/>
      <c r="T76" s="45"/>
      <c r="U76" s="45"/>
    </row>
    <row r="77" spans="1:21" x14ac:dyDescent="0.25">
      <c r="A77" s="43">
        <v>66</v>
      </c>
      <c r="B77" s="45">
        <v>366.4</v>
      </c>
      <c r="C77" s="45"/>
      <c r="D77" s="45"/>
      <c r="E77" s="45"/>
      <c r="F77" s="45"/>
      <c r="G77" s="45"/>
      <c r="H77" s="45"/>
      <c r="I77" s="45"/>
      <c r="J77" s="45"/>
      <c r="K77" s="45"/>
      <c r="L77" s="45"/>
      <c r="M77" s="45"/>
      <c r="N77" s="45"/>
      <c r="O77" s="45"/>
      <c r="P77" s="45"/>
      <c r="Q77" s="45"/>
      <c r="R77" s="45"/>
      <c r="S77" s="45"/>
      <c r="T77" s="45"/>
      <c r="U77" s="45"/>
    </row>
  </sheetData>
  <sheetProtection algorithmName="SHA-512" hashValue="9fOoNq9JC5EO2nTa+7tzRvOBJ8/ZufLbd6Na+YpLeJIGOsLjuLPd1T6IgyGpNKOMBqmzQg6SD3SZvWOJ3UVtYA==" saltValue="bl73ItTTslllxD1IDiU8fw==" spinCount="100000" sheet="1" objects="1" scenarios="1"/>
  <conditionalFormatting sqref="A6:A21">
    <cfRule type="expression" dxfId="353" priority="3" stopIfTrue="1">
      <formula>MOD(ROW(),2)=0</formula>
    </cfRule>
    <cfRule type="expression" dxfId="352" priority="4" stopIfTrue="1">
      <formula>MOD(ROW(),2)&lt;&gt;0</formula>
    </cfRule>
  </conditionalFormatting>
  <conditionalFormatting sqref="B6:M7 B9:M21 C8:M8">
    <cfRule type="expression" dxfId="351" priority="5" stopIfTrue="1">
      <formula>MOD(ROW(),2)=0</formula>
    </cfRule>
    <cfRule type="expression" dxfId="350" priority="6" stopIfTrue="1">
      <formula>MOD(ROW(),2)&lt;&gt;0</formula>
    </cfRule>
  </conditionalFormatting>
  <conditionalFormatting sqref="A26:A77">
    <cfRule type="expression" dxfId="349" priority="7" stopIfTrue="1">
      <formula>MOD(ROW(),2)=0</formula>
    </cfRule>
    <cfRule type="expression" dxfId="348" priority="8" stopIfTrue="1">
      <formula>MOD(ROW(),2)&lt;&gt;0</formula>
    </cfRule>
  </conditionalFormatting>
  <conditionalFormatting sqref="B26:U77">
    <cfRule type="expression" dxfId="347" priority="9" stopIfTrue="1">
      <formula>MOD(ROW(),2)=0</formula>
    </cfRule>
    <cfRule type="expression" dxfId="346" priority="10" stopIfTrue="1">
      <formula>MOD(ROW(),2)&lt;&gt;0</formula>
    </cfRule>
  </conditionalFormatting>
  <conditionalFormatting sqref="B8">
    <cfRule type="expression" dxfId="345" priority="1" stopIfTrue="1">
      <formula>MOD(ROW(),2)=0</formula>
    </cfRule>
    <cfRule type="expression" dxfId="344" priority="2" stopIfTrue="1">
      <formula>MOD(ROW(),2)&lt;&gt;0</formula>
    </cfRule>
  </conditionalFormatting>
  <pageMargins left="0.7" right="0.7" top="0.75" bottom="0.75" header="0.3" footer="0.3"/>
  <tableParts count="1">
    <tablePart r:id="rId1"/>
  </tablePart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96F99-3839-4BA0-AF86-2E2D6B67D84C}">
  <sheetPr codeName="Sheet87"/>
  <dimension ref="A1:U78"/>
  <sheetViews>
    <sheetView showGridLines="0" workbookViewId="0">
      <selection activeCell="A6" sqref="A6"/>
    </sheetView>
  </sheetViews>
  <sheetFormatPr defaultRowHeight="12.5" x14ac:dyDescent="0.25"/>
  <cols>
    <col min="1" max="1" width="31.54296875" customWidth="1"/>
    <col min="2" max="21"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Added pension - x-715</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v>2015</v>
      </c>
      <c r="C8" s="46"/>
      <c r="D8" s="46"/>
      <c r="E8" s="46"/>
      <c r="F8" s="46"/>
      <c r="G8" s="46"/>
      <c r="H8" s="46"/>
      <c r="I8" s="46"/>
      <c r="J8" s="46"/>
      <c r="K8" s="46"/>
      <c r="L8" s="46"/>
      <c r="M8" s="46"/>
    </row>
    <row r="9" spans="1:13" x14ac:dyDescent="0.25">
      <c r="A9" s="40" t="s">
        <v>142</v>
      </c>
      <c r="B9" s="46" t="s">
        <v>394</v>
      </c>
      <c r="C9" s="46"/>
      <c r="D9" s="46"/>
      <c r="E9" s="46"/>
      <c r="F9" s="46"/>
      <c r="G9" s="46"/>
      <c r="H9" s="46"/>
      <c r="I9" s="46"/>
      <c r="J9" s="46"/>
      <c r="K9" s="46"/>
      <c r="L9" s="46"/>
      <c r="M9" s="46"/>
    </row>
    <row r="10" spans="1:13" x14ac:dyDescent="0.25">
      <c r="A10" s="40" t="s">
        <v>6</v>
      </c>
      <c r="B10" s="46" t="s">
        <v>433</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400</v>
      </c>
      <c r="C12" s="46"/>
      <c r="D12" s="46"/>
      <c r="E12" s="46"/>
      <c r="F12" s="46"/>
      <c r="G12" s="46"/>
      <c r="H12" s="46"/>
      <c r="I12" s="46"/>
      <c r="J12" s="46"/>
      <c r="K12" s="46"/>
      <c r="L12" s="46"/>
      <c r="M12" s="46"/>
    </row>
    <row r="13" spans="1:13" x14ac:dyDescent="0.25">
      <c r="A13" s="40" t="s">
        <v>538</v>
      </c>
      <c r="B13" s="46">
        <v>0</v>
      </c>
      <c r="C13" s="46"/>
      <c r="D13" s="46"/>
      <c r="E13" s="46"/>
      <c r="F13" s="46"/>
      <c r="G13" s="46"/>
      <c r="H13" s="46"/>
      <c r="I13" s="46"/>
      <c r="J13" s="46"/>
      <c r="K13" s="46"/>
      <c r="L13" s="46"/>
      <c r="M13" s="46"/>
    </row>
    <row r="14" spans="1:13" x14ac:dyDescent="0.25">
      <c r="A14" s="40" t="s">
        <v>146</v>
      </c>
      <c r="B14" s="46">
        <v>715</v>
      </c>
      <c r="C14" s="46"/>
      <c r="D14" s="46"/>
      <c r="E14" s="46"/>
      <c r="F14" s="46"/>
      <c r="G14" s="46"/>
      <c r="H14" s="46"/>
      <c r="I14" s="46"/>
      <c r="J14" s="46"/>
      <c r="K14" s="46"/>
      <c r="L14" s="46"/>
      <c r="M14" s="46"/>
    </row>
    <row r="15" spans="1:13" x14ac:dyDescent="0.25">
      <c r="A15" s="40" t="s">
        <v>539</v>
      </c>
      <c r="B15" s="46" t="s">
        <v>434</v>
      </c>
      <c r="C15" s="46"/>
      <c r="D15" s="46"/>
      <c r="E15" s="46"/>
      <c r="F15" s="46"/>
      <c r="G15" s="46"/>
      <c r="H15" s="46"/>
      <c r="I15" s="46"/>
      <c r="J15" s="46"/>
      <c r="K15" s="46"/>
      <c r="L15" s="46"/>
      <c r="M15" s="46"/>
    </row>
    <row r="16" spans="1:13" x14ac:dyDescent="0.25">
      <c r="A16" s="40" t="s">
        <v>148</v>
      </c>
      <c r="B16" s="46" t="s">
        <v>435</v>
      </c>
      <c r="C16" s="46"/>
      <c r="D16" s="46"/>
      <c r="E16" s="46"/>
      <c r="F16" s="46"/>
      <c r="G16" s="46"/>
      <c r="H16" s="46"/>
      <c r="I16" s="46"/>
      <c r="J16" s="46"/>
      <c r="K16" s="46"/>
      <c r="L16" s="46"/>
      <c r="M16" s="46"/>
    </row>
    <row r="17" spans="1:21" x14ac:dyDescent="0.25">
      <c r="A17" s="41" t="s">
        <v>540</v>
      </c>
      <c r="B17" s="46"/>
      <c r="C17" s="46"/>
      <c r="D17" s="46"/>
      <c r="E17" s="46"/>
      <c r="F17" s="46"/>
      <c r="G17" s="46"/>
      <c r="H17" s="46"/>
      <c r="I17" s="46"/>
      <c r="J17" s="46"/>
      <c r="K17" s="46"/>
      <c r="L17" s="46"/>
      <c r="M17" s="46"/>
    </row>
    <row r="18" spans="1:21" x14ac:dyDescent="0.25">
      <c r="A18" s="40" t="s">
        <v>150</v>
      </c>
      <c r="B18" s="48">
        <v>45202</v>
      </c>
      <c r="C18" s="48"/>
      <c r="D18" s="48"/>
      <c r="E18" s="48"/>
      <c r="F18" s="48"/>
      <c r="G18" s="48"/>
      <c r="H18" s="48"/>
      <c r="I18" s="48"/>
      <c r="J18" s="48"/>
      <c r="K18" s="48"/>
      <c r="L18" s="48"/>
      <c r="M18" s="48"/>
    </row>
    <row r="19" spans="1:21" x14ac:dyDescent="0.25">
      <c r="A19" s="40" t="s">
        <v>151</v>
      </c>
      <c r="B19" s="48">
        <v>45383</v>
      </c>
      <c r="C19" s="48"/>
      <c r="D19" s="48"/>
      <c r="E19" s="48"/>
      <c r="F19" s="48"/>
      <c r="G19" s="48"/>
      <c r="H19" s="48"/>
      <c r="I19" s="48"/>
      <c r="J19" s="48"/>
      <c r="K19" s="48"/>
      <c r="L19" s="48"/>
      <c r="M19" s="48"/>
    </row>
    <row r="20" spans="1:21" x14ac:dyDescent="0.25">
      <c r="A20" s="40" t="s">
        <v>152</v>
      </c>
      <c r="B20" s="46" t="s">
        <v>160</v>
      </c>
      <c r="C20" s="46"/>
      <c r="D20" s="46"/>
      <c r="E20" s="46"/>
      <c r="F20" s="46"/>
      <c r="G20" s="46"/>
      <c r="H20" s="46"/>
      <c r="I20" s="46"/>
      <c r="J20" s="46"/>
      <c r="K20" s="46"/>
      <c r="L20" s="46"/>
      <c r="M20" s="46"/>
    </row>
    <row r="21" spans="1:21" x14ac:dyDescent="0.25">
      <c r="A21" s="40" t="s">
        <v>541</v>
      </c>
      <c r="B21" s="46" t="s">
        <v>76</v>
      </c>
      <c r="C21" s="46"/>
      <c r="D21" s="46"/>
      <c r="E21" s="46"/>
      <c r="F21" s="46"/>
      <c r="G21" s="46"/>
      <c r="H21" s="46"/>
      <c r="I21" s="46"/>
      <c r="J21" s="46"/>
      <c r="K21" s="46"/>
      <c r="L21" s="46"/>
      <c r="M21" s="46"/>
    </row>
    <row r="23" spans="1:21" x14ac:dyDescent="0.25">
      <c r="A23" s="23" t="str">
        <f>HYPERLINK("#'Factor List'!A1", "Back to Factor List")</f>
        <v>Back to Factor List</v>
      </c>
      <c r="B23" s="23" t="str">
        <f>HYPERLINK("#'Assumptions'!A1", "Assumptions")</f>
        <v>Assumptions</v>
      </c>
    </row>
    <row r="26" spans="1:21" s="55" customFormat="1" ht="13" x14ac:dyDescent="0.25">
      <c r="A26" s="54" t="s">
        <v>263</v>
      </c>
      <c r="B26" s="54" t="s">
        <v>593</v>
      </c>
      <c r="C26" s="54" t="s">
        <v>594</v>
      </c>
      <c r="D26" s="54" t="s">
        <v>595</v>
      </c>
      <c r="E26" s="54" t="s">
        <v>596</v>
      </c>
      <c r="F26" s="54" t="s">
        <v>597</v>
      </c>
      <c r="G26" s="54" t="s">
        <v>598</v>
      </c>
      <c r="H26" s="54" t="s">
        <v>599</v>
      </c>
      <c r="I26" s="54" t="s">
        <v>600</v>
      </c>
      <c r="J26" s="54" t="s">
        <v>601</v>
      </c>
      <c r="K26" s="54" t="s">
        <v>602</v>
      </c>
      <c r="L26" s="54" t="s">
        <v>603</v>
      </c>
      <c r="M26" s="54" t="s">
        <v>604</v>
      </c>
      <c r="N26" s="54" t="s">
        <v>605</v>
      </c>
      <c r="O26" s="54" t="s">
        <v>606</v>
      </c>
      <c r="P26" s="54" t="s">
        <v>607</v>
      </c>
      <c r="Q26" s="54" t="s">
        <v>608</v>
      </c>
      <c r="R26" s="54" t="s">
        <v>609</v>
      </c>
      <c r="S26" s="54" t="s">
        <v>610</v>
      </c>
      <c r="T26" s="54" t="s">
        <v>611</v>
      </c>
      <c r="U26" s="54" t="s">
        <v>612</v>
      </c>
    </row>
    <row r="27" spans="1:21" x14ac:dyDescent="0.25">
      <c r="A27" s="43">
        <v>16</v>
      </c>
      <c r="B27" s="45">
        <v>169.2</v>
      </c>
      <c r="C27" s="45">
        <v>86.2</v>
      </c>
      <c r="D27" s="45">
        <v>58.5</v>
      </c>
      <c r="E27" s="45">
        <v>44.7</v>
      </c>
      <c r="F27" s="45">
        <v>36.4</v>
      </c>
      <c r="G27" s="45">
        <v>30.9</v>
      </c>
      <c r="H27" s="45">
        <v>26.9</v>
      </c>
      <c r="I27" s="45">
        <v>24</v>
      </c>
      <c r="J27" s="45">
        <v>21.7</v>
      </c>
      <c r="K27" s="45">
        <v>19.899999999999999</v>
      </c>
      <c r="L27" s="45">
        <v>18.399999999999999</v>
      </c>
      <c r="M27" s="45">
        <v>17.100000000000001</v>
      </c>
      <c r="N27" s="45">
        <v>16.100000000000001</v>
      </c>
      <c r="O27" s="45">
        <v>15.2</v>
      </c>
      <c r="P27" s="45">
        <v>14.4</v>
      </c>
      <c r="Q27" s="45">
        <v>13.8</v>
      </c>
      <c r="R27" s="45">
        <v>13.2</v>
      </c>
      <c r="S27" s="45">
        <v>12.6</v>
      </c>
      <c r="T27" s="45">
        <v>12.2</v>
      </c>
      <c r="U27" s="45">
        <v>11.8</v>
      </c>
    </row>
    <row r="28" spans="1:21" x14ac:dyDescent="0.25">
      <c r="A28" s="43">
        <v>17</v>
      </c>
      <c r="B28" s="45">
        <v>171.6</v>
      </c>
      <c r="C28" s="45">
        <v>87.4</v>
      </c>
      <c r="D28" s="45">
        <v>59.3</v>
      </c>
      <c r="E28" s="45">
        <v>45.3</v>
      </c>
      <c r="F28" s="45">
        <v>36.9</v>
      </c>
      <c r="G28" s="45">
        <v>31.3</v>
      </c>
      <c r="H28" s="45">
        <v>27.3</v>
      </c>
      <c r="I28" s="45">
        <v>24.3</v>
      </c>
      <c r="J28" s="45">
        <v>22</v>
      </c>
      <c r="K28" s="45">
        <v>20.2</v>
      </c>
      <c r="L28" s="45">
        <v>18.600000000000001</v>
      </c>
      <c r="M28" s="45">
        <v>17.399999999999999</v>
      </c>
      <c r="N28" s="45">
        <v>16.3</v>
      </c>
      <c r="O28" s="45">
        <v>15.4</v>
      </c>
      <c r="P28" s="45">
        <v>14.6</v>
      </c>
      <c r="Q28" s="45">
        <v>14</v>
      </c>
      <c r="R28" s="45">
        <v>13.4</v>
      </c>
      <c r="S28" s="45">
        <v>12.8</v>
      </c>
      <c r="T28" s="45">
        <v>12.3</v>
      </c>
      <c r="U28" s="45">
        <v>11.9</v>
      </c>
    </row>
    <row r="29" spans="1:21" x14ac:dyDescent="0.25">
      <c r="A29" s="43">
        <v>18</v>
      </c>
      <c r="B29" s="45">
        <v>174.1</v>
      </c>
      <c r="C29" s="45">
        <v>88.7</v>
      </c>
      <c r="D29" s="45">
        <v>60.2</v>
      </c>
      <c r="E29" s="45">
        <v>46</v>
      </c>
      <c r="F29" s="45">
        <v>37.4</v>
      </c>
      <c r="G29" s="45">
        <v>31.8</v>
      </c>
      <c r="H29" s="45">
        <v>27.7</v>
      </c>
      <c r="I29" s="45">
        <v>24.7</v>
      </c>
      <c r="J29" s="45">
        <v>22.3</v>
      </c>
      <c r="K29" s="45">
        <v>20.5</v>
      </c>
      <c r="L29" s="45">
        <v>18.899999999999999</v>
      </c>
      <c r="M29" s="45">
        <v>17.600000000000001</v>
      </c>
      <c r="N29" s="45">
        <v>16.600000000000001</v>
      </c>
      <c r="O29" s="45">
        <v>15.6</v>
      </c>
      <c r="P29" s="45">
        <v>14.9</v>
      </c>
      <c r="Q29" s="45">
        <v>14.2</v>
      </c>
      <c r="R29" s="45">
        <v>13.5</v>
      </c>
      <c r="S29" s="45">
        <v>13</v>
      </c>
      <c r="T29" s="45">
        <v>12.5</v>
      </c>
      <c r="U29" s="45">
        <v>12.1</v>
      </c>
    </row>
    <row r="30" spans="1:21" x14ac:dyDescent="0.25">
      <c r="A30" s="43">
        <v>19</v>
      </c>
      <c r="B30" s="45">
        <v>176.6</v>
      </c>
      <c r="C30" s="45">
        <v>90</v>
      </c>
      <c r="D30" s="45">
        <v>61.1</v>
      </c>
      <c r="E30" s="45">
        <v>46.6</v>
      </c>
      <c r="F30" s="45">
        <v>38</v>
      </c>
      <c r="G30" s="45">
        <v>32.200000000000003</v>
      </c>
      <c r="H30" s="45">
        <v>28.1</v>
      </c>
      <c r="I30" s="45">
        <v>25</v>
      </c>
      <c r="J30" s="45">
        <v>22.7</v>
      </c>
      <c r="K30" s="45">
        <v>20.7</v>
      </c>
      <c r="L30" s="45">
        <v>19.2</v>
      </c>
      <c r="M30" s="45">
        <v>17.899999999999999</v>
      </c>
      <c r="N30" s="45">
        <v>16.8</v>
      </c>
      <c r="O30" s="45">
        <v>15.9</v>
      </c>
      <c r="P30" s="45">
        <v>15.1</v>
      </c>
      <c r="Q30" s="45">
        <v>14.4</v>
      </c>
      <c r="R30" s="45">
        <v>13.7</v>
      </c>
      <c r="S30" s="45">
        <v>13.2</v>
      </c>
      <c r="T30" s="45">
        <v>12.7</v>
      </c>
      <c r="U30" s="45">
        <v>12.3</v>
      </c>
    </row>
    <row r="31" spans="1:21" x14ac:dyDescent="0.25">
      <c r="A31" s="43">
        <v>20</v>
      </c>
      <c r="B31" s="45">
        <v>179.2</v>
      </c>
      <c r="C31" s="45">
        <v>91.2</v>
      </c>
      <c r="D31" s="45">
        <v>61.9</v>
      </c>
      <c r="E31" s="45">
        <v>47.3</v>
      </c>
      <c r="F31" s="45">
        <v>38.5</v>
      </c>
      <c r="G31" s="45">
        <v>32.700000000000003</v>
      </c>
      <c r="H31" s="45">
        <v>28.5</v>
      </c>
      <c r="I31" s="45">
        <v>25.4</v>
      </c>
      <c r="J31" s="45">
        <v>23</v>
      </c>
      <c r="K31" s="45">
        <v>21</v>
      </c>
      <c r="L31" s="45">
        <v>19.5</v>
      </c>
      <c r="M31" s="45">
        <v>18.2</v>
      </c>
      <c r="N31" s="45">
        <v>17</v>
      </c>
      <c r="O31" s="45">
        <v>16.100000000000001</v>
      </c>
      <c r="P31" s="45">
        <v>15.3</v>
      </c>
      <c r="Q31" s="45">
        <v>14.6</v>
      </c>
      <c r="R31" s="45">
        <v>13.9</v>
      </c>
      <c r="S31" s="45">
        <v>13.4</v>
      </c>
      <c r="T31" s="45">
        <v>12.9</v>
      </c>
      <c r="U31" s="45">
        <v>12.5</v>
      </c>
    </row>
    <row r="32" spans="1:21" x14ac:dyDescent="0.25">
      <c r="A32" s="43">
        <v>21</v>
      </c>
      <c r="B32" s="45">
        <v>181.7</v>
      </c>
      <c r="C32" s="45">
        <v>92.5</v>
      </c>
      <c r="D32" s="45">
        <v>62.8</v>
      </c>
      <c r="E32" s="45">
        <v>48</v>
      </c>
      <c r="F32" s="45">
        <v>39.1</v>
      </c>
      <c r="G32" s="45">
        <v>33.200000000000003</v>
      </c>
      <c r="H32" s="45">
        <v>28.9</v>
      </c>
      <c r="I32" s="45">
        <v>25.8</v>
      </c>
      <c r="J32" s="45">
        <v>23.3</v>
      </c>
      <c r="K32" s="45">
        <v>21.3</v>
      </c>
      <c r="L32" s="45">
        <v>19.7</v>
      </c>
      <c r="M32" s="45">
        <v>18.399999999999999</v>
      </c>
      <c r="N32" s="45">
        <v>17.3</v>
      </c>
      <c r="O32" s="45">
        <v>16.3</v>
      </c>
      <c r="P32" s="45">
        <v>15.5</v>
      </c>
      <c r="Q32" s="45">
        <v>14.8</v>
      </c>
      <c r="R32" s="45">
        <v>14.1</v>
      </c>
      <c r="S32" s="45">
        <v>13.6</v>
      </c>
      <c r="T32" s="45">
        <v>13.1</v>
      </c>
      <c r="U32" s="45">
        <v>12.6</v>
      </c>
    </row>
    <row r="33" spans="1:21" x14ac:dyDescent="0.25">
      <c r="A33" s="43">
        <v>22</v>
      </c>
      <c r="B33" s="45">
        <v>184.3</v>
      </c>
      <c r="C33" s="45">
        <v>93.9</v>
      </c>
      <c r="D33" s="45">
        <v>63.7</v>
      </c>
      <c r="E33" s="45">
        <v>48.7</v>
      </c>
      <c r="F33" s="45">
        <v>39.6</v>
      </c>
      <c r="G33" s="45">
        <v>33.6</v>
      </c>
      <c r="H33" s="45">
        <v>29.3</v>
      </c>
      <c r="I33" s="45">
        <v>26.1</v>
      </c>
      <c r="J33" s="45">
        <v>23.6</v>
      </c>
      <c r="K33" s="45">
        <v>21.7</v>
      </c>
      <c r="L33" s="45">
        <v>20</v>
      </c>
      <c r="M33" s="45">
        <v>18.7</v>
      </c>
      <c r="N33" s="45">
        <v>17.5</v>
      </c>
      <c r="O33" s="45">
        <v>16.600000000000001</v>
      </c>
      <c r="P33" s="45">
        <v>15.7</v>
      </c>
      <c r="Q33" s="45">
        <v>15</v>
      </c>
      <c r="R33" s="45">
        <v>14.3</v>
      </c>
      <c r="S33" s="45">
        <v>13.8</v>
      </c>
      <c r="T33" s="45">
        <v>13.3</v>
      </c>
      <c r="U33" s="45">
        <v>12.8</v>
      </c>
    </row>
    <row r="34" spans="1:21" x14ac:dyDescent="0.25">
      <c r="A34" s="43">
        <v>23</v>
      </c>
      <c r="B34" s="45">
        <v>186.9</v>
      </c>
      <c r="C34" s="45">
        <v>95.2</v>
      </c>
      <c r="D34" s="45">
        <v>64.599999999999994</v>
      </c>
      <c r="E34" s="45">
        <v>49.4</v>
      </c>
      <c r="F34" s="45">
        <v>40.200000000000003</v>
      </c>
      <c r="G34" s="45">
        <v>34.1</v>
      </c>
      <c r="H34" s="45">
        <v>29.8</v>
      </c>
      <c r="I34" s="45">
        <v>26.5</v>
      </c>
      <c r="J34" s="45">
        <v>24</v>
      </c>
      <c r="K34" s="45">
        <v>22</v>
      </c>
      <c r="L34" s="45">
        <v>20.3</v>
      </c>
      <c r="M34" s="45">
        <v>18.899999999999999</v>
      </c>
      <c r="N34" s="45">
        <v>17.8</v>
      </c>
      <c r="O34" s="45">
        <v>16.8</v>
      </c>
      <c r="P34" s="45">
        <v>16</v>
      </c>
      <c r="Q34" s="45">
        <v>15.2</v>
      </c>
      <c r="R34" s="45">
        <v>14.6</v>
      </c>
      <c r="S34" s="45">
        <v>14</v>
      </c>
      <c r="T34" s="45">
        <v>13.5</v>
      </c>
      <c r="U34" s="45">
        <v>13</v>
      </c>
    </row>
    <row r="35" spans="1:21" x14ac:dyDescent="0.25">
      <c r="A35" s="43">
        <v>24</v>
      </c>
      <c r="B35" s="45">
        <v>189.6</v>
      </c>
      <c r="C35" s="45">
        <v>96.5</v>
      </c>
      <c r="D35" s="45">
        <v>65.5</v>
      </c>
      <c r="E35" s="45">
        <v>50.1</v>
      </c>
      <c r="F35" s="45">
        <v>40.799999999999997</v>
      </c>
      <c r="G35" s="45">
        <v>34.6</v>
      </c>
      <c r="H35" s="45">
        <v>30.2</v>
      </c>
      <c r="I35" s="45">
        <v>26.9</v>
      </c>
      <c r="J35" s="45">
        <v>24.3</v>
      </c>
      <c r="K35" s="45">
        <v>22.3</v>
      </c>
      <c r="L35" s="45">
        <v>20.6</v>
      </c>
      <c r="M35" s="45">
        <v>19.2</v>
      </c>
      <c r="N35" s="45">
        <v>18</v>
      </c>
      <c r="O35" s="45">
        <v>17</v>
      </c>
      <c r="P35" s="45">
        <v>16.2</v>
      </c>
      <c r="Q35" s="45">
        <v>15.4</v>
      </c>
      <c r="R35" s="45">
        <v>14.8</v>
      </c>
      <c r="S35" s="45">
        <v>14.2</v>
      </c>
      <c r="T35" s="45">
        <v>13.7</v>
      </c>
      <c r="U35" s="45">
        <v>13.2</v>
      </c>
    </row>
    <row r="36" spans="1:21" x14ac:dyDescent="0.25">
      <c r="A36" s="43">
        <v>25</v>
      </c>
      <c r="B36" s="45">
        <v>192.3</v>
      </c>
      <c r="C36" s="45">
        <v>97.9</v>
      </c>
      <c r="D36" s="45">
        <v>66.5</v>
      </c>
      <c r="E36" s="45">
        <v>50.8</v>
      </c>
      <c r="F36" s="45">
        <v>41.4</v>
      </c>
      <c r="G36" s="45">
        <v>35.1</v>
      </c>
      <c r="H36" s="45">
        <v>30.6</v>
      </c>
      <c r="I36" s="45">
        <v>27.3</v>
      </c>
      <c r="J36" s="45">
        <v>24.7</v>
      </c>
      <c r="K36" s="45">
        <v>22.6</v>
      </c>
      <c r="L36" s="45">
        <v>20.9</v>
      </c>
      <c r="M36" s="45">
        <v>19.5</v>
      </c>
      <c r="N36" s="45">
        <v>18.3</v>
      </c>
      <c r="O36" s="45">
        <v>17.3</v>
      </c>
      <c r="P36" s="45">
        <v>16.399999999999999</v>
      </c>
      <c r="Q36" s="45">
        <v>15.6</v>
      </c>
      <c r="R36" s="45">
        <v>15</v>
      </c>
      <c r="S36" s="45">
        <v>14.4</v>
      </c>
      <c r="T36" s="45">
        <v>13.9</v>
      </c>
      <c r="U36" s="45">
        <v>13.4</v>
      </c>
    </row>
    <row r="37" spans="1:21" x14ac:dyDescent="0.25">
      <c r="A37" s="43">
        <v>26</v>
      </c>
      <c r="B37" s="45">
        <v>195</v>
      </c>
      <c r="C37" s="45">
        <v>99.3</v>
      </c>
      <c r="D37" s="45">
        <v>67.400000000000006</v>
      </c>
      <c r="E37" s="45">
        <v>51.5</v>
      </c>
      <c r="F37" s="45">
        <v>41.9</v>
      </c>
      <c r="G37" s="45">
        <v>35.6</v>
      </c>
      <c r="H37" s="45">
        <v>31</v>
      </c>
      <c r="I37" s="45">
        <v>27.7</v>
      </c>
      <c r="J37" s="45">
        <v>25</v>
      </c>
      <c r="K37" s="45">
        <v>22.9</v>
      </c>
      <c r="L37" s="45">
        <v>21.2</v>
      </c>
      <c r="M37" s="45">
        <v>19.8</v>
      </c>
      <c r="N37" s="45">
        <v>18.600000000000001</v>
      </c>
      <c r="O37" s="45">
        <v>17.5</v>
      </c>
      <c r="P37" s="45">
        <v>16.600000000000001</v>
      </c>
      <c r="Q37" s="45">
        <v>15.9</v>
      </c>
      <c r="R37" s="45">
        <v>15.2</v>
      </c>
      <c r="S37" s="45">
        <v>14.6</v>
      </c>
      <c r="T37" s="45">
        <v>14.1</v>
      </c>
      <c r="U37" s="45">
        <v>13.6</v>
      </c>
    </row>
    <row r="38" spans="1:21" x14ac:dyDescent="0.25">
      <c r="A38" s="43">
        <v>27</v>
      </c>
      <c r="B38" s="45">
        <v>197.7</v>
      </c>
      <c r="C38" s="45">
        <v>100.7</v>
      </c>
      <c r="D38" s="45">
        <v>68.400000000000006</v>
      </c>
      <c r="E38" s="45">
        <v>52.2</v>
      </c>
      <c r="F38" s="45">
        <v>42.5</v>
      </c>
      <c r="G38" s="45">
        <v>36.1</v>
      </c>
      <c r="H38" s="45">
        <v>31.5</v>
      </c>
      <c r="I38" s="45">
        <v>28</v>
      </c>
      <c r="J38" s="45">
        <v>25.4</v>
      </c>
      <c r="K38" s="45">
        <v>23.2</v>
      </c>
      <c r="L38" s="45">
        <v>21.5</v>
      </c>
      <c r="M38" s="45">
        <v>20.100000000000001</v>
      </c>
      <c r="N38" s="45">
        <v>18.8</v>
      </c>
      <c r="O38" s="45">
        <v>17.8</v>
      </c>
      <c r="P38" s="45">
        <v>16.899999999999999</v>
      </c>
      <c r="Q38" s="45">
        <v>16.100000000000001</v>
      </c>
      <c r="R38" s="45">
        <v>15.4</v>
      </c>
      <c r="S38" s="45">
        <v>14.8</v>
      </c>
      <c r="T38" s="45">
        <v>14.3</v>
      </c>
      <c r="U38" s="45">
        <v>13.8</v>
      </c>
    </row>
    <row r="39" spans="1:21" x14ac:dyDescent="0.25">
      <c r="A39" s="43">
        <v>28</v>
      </c>
      <c r="B39" s="45">
        <v>200.5</v>
      </c>
      <c r="C39" s="45">
        <v>102.1</v>
      </c>
      <c r="D39" s="45">
        <v>69.3</v>
      </c>
      <c r="E39" s="45">
        <v>53</v>
      </c>
      <c r="F39" s="45">
        <v>43.1</v>
      </c>
      <c r="G39" s="45">
        <v>36.6</v>
      </c>
      <c r="H39" s="45">
        <v>31.9</v>
      </c>
      <c r="I39" s="45">
        <v>28.4</v>
      </c>
      <c r="J39" s="45">
        <v>25.7</v>
      </c>
      <c r="K39" s="45">
        <v>23.6</v>
      </c>
      <c r="L39" s="45">
        <v>21.8</v>
      </c>
      <c r="M39" s="45">
        <v>20.3</v>
      </c>
      <c r="N39" s="45">
        <v>19.100000000000001</v>
      </c>
      <c r="O39" s="45">
        <v>18</v>
      </c>
      <c r="P39" s="45">
        <v>17.100000000000001</v>
      </c>
      <c r="Q39" s="45">
        <v>16.3</v>
      </c>
      <c r="R39" s="45">
        <v>15.6</v>
      </c>
      <c r="S39" s="45">
        <v>15</v>
      </c>
      <c r="T39" s="45">
        <v>14.5</v>
      </c>
      <c r="U39" s="45">
        <v>14</v>
      </c>
    </row>
    <row r="40" spans="1:21" x14ac:dyDescent="0.25">
      <c r="A40" s="43">
        <v>29</v>
      </c>
      <c r="B40" s="45">
        <v>203.3</v>
      </c>
      <c r="C40" s="45">
        <v>103.6</v>
      </c>
      <c r="D40" s="45">
        <v>70.3</v>
      </c>
      <c r="E40" s="45">
        <v>53.7</v>
      </c>
      <c r="F40" s="45">
        <v>43.7</v>
      </c>
      <c r="G40" s="45">
        <v>37.1</v>
      </c>
      <c r="H40" s="45">
        <v>32.4</v>
      </c>
      <c r="I40" s="45">
        <v>28.8</v>
      </c>
      <c r="J40" s="45">
        <v>26.1</v>
      </c>
      <c r="K40" s="45">
        <v>23.9</v>
      </c>
      <c r="L40" s="45">
        <v>22.1</v>
      </c>
      <c r="M40" s="45">
        <v>20.6</v>
      </c>
      <c r="N40" s="45">
        <v>19.399999999999999</v>
      </c>
      <c r="O40" s="45">
        <v>18.3</v>
      </c>
      <c r="P40" s="45">
        <v>17.399999999999999</v>
      </c>
      <c r="Q40" s="45">
        <v>16.600000000000001</v>
      </c>
      <c r="R40" s="45">
        <v>15.9</v>
      </c>
      <c r="S40" s="45">
        <v>15.2</v>
      </c>
      <c r="T40" s="45">
        <v>14.7</v>
      </c>
      <c r="U40" s="45">
        <v>14.2</v>
      </c>
    </row>
    <row r="41" spans="1:21" x14ac:dyDescent="0.25">
      <c r="A41" s="43">
        <v>30</v>
      </c>
      <c r="B41" s="45">
        <v>206.2</v>
      </c>
      <c r="C41" s="45">
        <v>105</v>
      </c>
      <c r="D41" s="45">
        <v>71.3</v>
      </c>
      <c r="E41" s="45">
        <v>54.5</v>
      </c>
      <c r="F41" s="45">
        <v>44.4</v>
      </c>
      <c r="G41" s="45">
        <v>37.6</v>
      </c>
      <c r="H41" s="45">
        <v>32.799999999999997</v>
      </c>
      <c r="I41" s="45">
        <v>29.3</v>
      </c>
      <c r="J41" s="45">
        <v>26.5</v>
      </c>
      <c r="K41" s="45">
        <v>24.2</v>
      </c>
      <c r="L41" s="45">
        <v>22.4</v>
      </c>
      <c r="M41" s="45">
        <v>20.9</v>
      </c>
      <c r="N41" s="45">
        <v>19.7</v>
      </c>
      <c r="O41" s="45">
        <v>18.600000000000001</v>
      </c>
      <c r="P41" s="45">
        <v>17.600000000000001</v>
      </c>
      <c r="Q41" s="45">
        <v>16.8</v>
      </c>
      <c r="R41" s="45">
        <v>16.100000000000001</v>
      </c>
      <c r="S41" s="45">
        <v>15.5</v>
      </c>
      <c r="T41" s="45">
        <v>14.9</v>
      </c>
      <c r="U41" s="45">
        <v>14.4</v>
      </c>
    </row>
    <row r="42" spans="1:21" x14ac:dyDescent="0.25">
      <c r="A42" s="43">
        <v>31</v>
      </c>
      <c r="B42" s="45">
        <v>209.1</v>
      </c>
      <c r="C42" s="45">
        <v>106.5</v>
      </c>
      <c r="D42" s="45">
        <v>72.3</v>
      </c>
      <c r="E42" s="45">
        <v>55.2</v>
      </c>
      <c r="F42" s="45">
        <v>45</v>
      </c>
      <c r="G42" s="45">
        <v>38.200000000000003</v>
      </c>
      <c r="H42" s="45">
        <v>33.299999999999997</v>
      </c>
      <c r="I42" s="45">
        <v>29.7</v>
      </c>
      <c r="J42" s="45">
        <v>26.9</v>
      </c>
      <c r="K42" s="45">
        <v>24.6</v>
      </c>
      <c r="L42" s="45">
        <v>22.8</v>
      </c>
      <c r="M42" s="45">
        <v>21.2</v>
      </c>
      <c r="N42" s="45">
        <v>19.899999999999999</v>
      </c>
      <c r="O42" s="45">
        <v>18.8</v>
      </c>
      <c r="P42" s="45">
        <v>17.899999999999999</v>
      </c>
      <c r="Q42" s="45">
        <v>17.100000000000001</v>
      </c>
      <c r="R42" s="45">
        <v>16.3</v>
      </c>
      <c r="S42" s="45">
        <v>15.7</v>
      </c>
      <c r="T42" s="45">
        <v>15.1</v>
      </c>
      <c r="U42" s="45">
        <v>14.6</v>
      </c>
    </row>
    <row r="43" spans="1:21" x14ac:dyDescent="0.25">
      <c r="A43" s="43">
        <v>32</v>
      </c>
      <c r="B43" s="45">
        <v>212</v>
      </c>
      <c r="C43" s="45">
        <v>108</v>
      </c>
      <c r="D43" s="45">
        <v>73.3</v>
      </c>
      <c r="E43" s="45">
        <v>56</v>
      </c>
      <c r="F43" s="45">
        <v>45.6</v>
      </c>
      <c r="G43" s="45">
        <v>38.700000000000003</v>
      </c>
      <c r="H43" s="45">
        <v>33.799999999999997</v>
      </c>
      <c r="I43" s="45">
        <v>30.1</v>
      </c>
      <c r="J43" s="45">
        <v>27.2</v>
      </c>
      <c r="K43" s="45">
        <v>24.9</v>
      </c>
      <c r="L43" s="45">
        <v>23.1</v>
      </c>
      <c r="M43" s="45">
        <v>21.5</v>
      </c>
      <c r="N43" s="45">
        <v>20.2</v>
      </c>
      <c r="O43" s="45">
        <v>19.100000000000001</v>
      </c>
      <c r="P43" s="45">
        <v>18.100000000000001</v>
      </c>
      <c r="Q43" s="45">
        <v>17.3</v>
      </c>
      <c r="R43" s="45">
        <v>16.600000000000001</v>
      </c>
      <c r="S43" s="45">
        <v>15.9</v>
      </c>
      <c r="T43" s="45">
        <v>15.3</v>
      </c>
      <c r="U43" s="45">
        <v>14.8</v>
      </c>
    </row>
    <row r="44" spans="1:21" x14ac:dyDescent="0.25">
      <c r="A44" s="43">
        <v>33</v>
      </c>
      <c r="B44" s="45">
        <v>215</v>
      </c>
      <c r="C44" s="45">
        <v>109.5</v>
      </c>
      <c r="D44" s="45">
        <v>74.400000000000006</v>
      </c>
      <c r="E44" s="45">
        <v>56.8</v>
      </c>
      <c r="F44" s="45">
        <v>46.3</v>
      </c>
      <c r="G44" s="45">
        <v>39.299999999999997</v>
      </c>
      <c r="H44" s="45">
        <v>34.299999999999997</v>
      </c>
      <c r="I44" s="45">
        <v>30.5</v>
      </c>
      <c r="J44" s="45">
        <v>27.6</v>
      </c>
      <c r="K44" s="45">
        <v>25.3</v>
      </c>
      <c r="L44" s="45">
        <v>23.4</v>
      </c>
      <c r="M44" s="45">
        <v>21.8</v>
      </c>
      <c r="N44" s="45">
        <v>20.5</v>
      </c>
      <c r="O44" s="45">
        <v>19.399999999999999</v>
      </c>
      <c r="P44" s="45">
        <v>18.399999999999999</v>
      </c>
      <c r="Q44" s="45">
        <v>17.600000000000001</v>
      </c>
      <c r="R44" s="45">
        <v>16.8</v>
      </c>
      <c r="S44" s="45">
        <v>16.100000000000001</v>
      </c>
      <c r="T44" s="45">
        <v>15.6</v>
      </c>
      <c r="U44" s="45">
        <v>15</v>
      </c>
    </row>
    <row r="45" spans="1:21" x14ac:dyDescent="0.25">
      <c r="A45" s="43">
        <v>34</v>
      </c>
      <c r="B45" s="45">
        <v>218</v>
      </c>
      <c r="C45" s="45">
        <v>111</v>
      </c>
      <c r="D45" s="45">
        <v>75.400000000000006</v>
      </c>
      <c r="E45" s="45">
        <v>57.6</v>
      </c>
      <c r="F45" s="45">
        <v>46.9</v>
      </c>
      <c r="G45" s="45">
        <v>39.799999999999997</v>
      </c>
      <c r="H45" s="45">
        <v>34.700000000000003</v>
      </c>
      <c r="I45" s="45">
        <v>31</v>
      </c>
      <c r="J45" s="45">
        <v>28</v>
      </c>
      <c r="K45" s="45">
        <v>25.7</v>
      </c>
      <c r="L45" s="45">
        <v>23.7</v>
      </c>
      <c r="M45" s="45">
        <v>22.2</v>
      </c>
      <c r="N45" s="45">
        <v>20.8</v>
      </c>
      <c r="O45" s="45">
        <v>19.7</v>
      </c>
      <c r="P45" s="45">
        <v>18.7</v>
      </c>
      <c r="Q45" s="45">
        <v>17.8</v>
      </c>
      <c r="R45" s="45">
        <v>17</v>
      </c>
      <c r="S45" s="45">
        <v>16.399999999999999</v>
      </c>
      <c r="T45" s="45">
        <v>15.8</v>
      </c>
      <c r="U45" s="45">
        <v>15.3</v>
      </c>
    </row>
    <row r="46" spans="1:21" x14ac:dyDescent="0.25">
      <c r="A46" s="43">
        <v>35</v>
      </c>
      <c r="B46" s="45">
        <v>221</v>
      </c>
      <c r="C46" s="45">
        <v>112.6</v>
      </c>
      <c r="D46" s="45">
        <v>76.5</v>
      </c>
      <c r="E46" s="45">
        <v>58.4</v>
      </c>
      <c r="F46" s="45">
        <v>47.6</v>
      </c>
      <c r="G46" s="45">
        <v>40.4</v>
      </c>
      <c r="H46" s="45">
        <v>35.200000000000003</v>
      </c>
      <c r="I46" s="45">
        <v>31.4</v>
      </c>
      <c r="J46" s="45">
        <v>28.4</v>
      </c>
      <c r="K46" s="45">
        <v>26</v>
      </c>
      <c r="L46" s="45">
        <v>24.1</v>
      </c>
      <c r="M46" s="45">
        <v>22.5</v>
      </c>
      <c r="N46" s="45">
        <v>21.1</v>
      </c>
      <c r="O46" s="45">
        <v>19.899999999999999</v>
      </c>
      <c r="P46" s="45">
        <v>18.899999999999999</v>
      </c>
      <c r="Q46" s="45">
        <v>18.100000000000001</v>
      </c>
      <c r="R46" s="45">
        <v>17.3</v>
      </c>
      <c r="S46" s="45">
        <v>16.600000000000001</v>
      </c>
      <c r="T46" s="45">
        <v>16</v>
      </c>
      <c r="U46" s="45">
        <v>15.5</v>
      </c>
    </row>
    <row r="47" spans="1:21" x14ac:dyDescent="0.25">
      <c r="A47" s="43">
        <v>36</v>
      </c>
      <c r="B47" s="45">
        <v>224.1</v>
      </c>
      <c r="C47" s="45">
        <v>114.2</v>
      </c>
      <c r="D47" s="45">
        <v>77.5</v>
      </c>
      <c r="E47" s="45">
        <v>59.2</v>
      </c>
      <c r="F47" s="45">
        <v>48.2</v>
      </c>
      <c r="G47" s="45">
        <v>40.9</v>
      </c>
      <c r="H47" s="45">
        <v>35.700000000000003</v>
      </c>
      <c r="I47" s="45">
        <v>31.8</v>
      </c>
      <c r="J47" s="45">
        <v>28.8</v>
      </c>
      <c r="K47" s="45">
        <v>26.4</v>
      </c>
      <c r="L47" s="45">
        <v>24.4</v>
      </c>
      <c r="M47" s="45">
        <v>22.8</v>
      </c>
      <c r="N47" s="45">
        <v>21.4</v>
      </c>
      <c r="O47" s="45">
        <v>20.2</v>
      </c>
      <c r="P47" s="45">
        <v>19.2</v>
      </c>
      <c r="Q47" s="45">
        <v>18.3</v>
      </c>
      <c r="R47" s="45">
        <v>17.600000000000001</v>
      </c>
      <c r="S47" s="45">
        <v>16.899999999999999</v>
      </c>
      <c r="T47" s="45">
        <v>16.3</v>
      </c>
      <c r="U47" s="45">
        <v>15.7</v>
      </c>
    </row>
    <row r="48" spans="1:21" x14ac:dyDescent="0.25">
      <c r="A48" s="43">
        <v>37</v>
      </c>
      <c r="B48" s="45">
        <v>227.2</v>
      </c>
      <c r="C48" s="45">
        <v>115.7</v>
      </c>
      <c r="D48" s="45">
        <v>78.599999999999994</v>
      </c>
      <c r="E48" s="45">
        <v>60</v>
      </c>
      <c r="F48" s="45">
        <v>48.9</v>
      </c>
      <c r="G48" s="45">
        <v>41.5</v>
      </c>
      <c r="H48" s="45">
        <v>36.200000000000003</v>
      </c>
      <c r="I48" s="45">
        <v>32.299999999999997</v>
      </c>
      <c r="J48" s="45">
        <v>29.2</v>
      </c>
      <c r="K48" s="45">
        <v>26.8</v>
      </c>
      <c r="L48" s="45">
        <v>24.8</v>
      </c>
      <c r="M48" s="45">
        <v>23.1</v>
      </c>
      <c r="N48" s="45">
        <v>21.7</v>
      </c>
      <c r="O48" s="45">
        <v>20.5</v>
      </c>
      <c r="P48" s="45">
        <v>19.5</v>
      </c>
      <c r="Q48" s="45">
        <v>18.600000000000001</v>
      </c>
      <c r="R48" s="45">
        <v>17.8</v>
      </c>
      <c r="S48" s="45">
        <v>17.100000000000001</v>
      </c>
      <c r="T48" s="45">
        <v>16.5</v>
      </c>
      <c r="U48" s="45">
        <v>15.9</v>
      </c>
    </row>
    <row r="49" spans="1:21" x14ac:dyDescent="0.25">
      <c r="A49" s="43">
        <v>38</v>
      </c>
      <c r="B49" s="45">
        <v>230.4</v>
      </c>
      <c r="C49" s="45">
        <v>117.3</v>
      </c>
      <c r="D49" s="45">
        <v>79.7</v>
      </c>
      <c r="E49" s="45">
        <v>60.9</v>
      </c>
      <c r="F49" s="45">
        <v>49.6</v>
      </c>
      <c r="G49" s="45">
        <v>42.1</v>
      </c>
      <c r="H49" s="45">
        <v>36.799999999999997</v>
      </c>
      <c r="I49" s="45">
        <v>32.700000000000003</v>
      </c>
      <c r="J49" s="45">
        <v>29.6</v>
      </c>
      <c r="K49" s="45">
        <v>27.2</v>
      </c>
      <c r="L49" s="45">
        <v>25.1</v>
      </c>
      <c r="M49" s="45">
        <v>23.4</v>
      </c>
      <c r="N49" s="45">
        <v>22</v>
      </c>
      <c r="O49" s="45">
        <v>20.8</v>
      </c>
      <c r="P49" s="45">
        <v>19.8</v>
      </c>
      <c r="Q49" s="45">
        <v>18.899999999999999</v>
      </c>
      <c r="R49" s="45">
        <v>18.100000000000001</v>
      </c>
      <c r="S49" s="45">
        <v>17.399999999999999</v>
      </c>
      <c r="T49" s="45">
        <v>16.7</v>
      </c>
      <c r="U49" s="45">
        <v>16.2</v>
      </c>
    </row>
    <row r="50" spans="1:21" x14ac:dyDescent="0.25">
      <c r="A50" s="43">
        <v>39</v>
      </c>
      <c r="B50" s="45">
        <v>233.6</v>
      </c>
      <c r="C50" s="45">
        <v>119</v>
      </c>
      <c r="D50" s="45">
        <v>80.8</v>
      </c>
      <c r="E50" s="45">
        <v>61.7</v>
      </c>
      <c r="F50" s="45">
        <v>50.3</v>
      </c>
      <c r="G50" s="45">
        <v>42.7</v>
      </c>
      <c r="H50" s="45">
        <v>37.299999999999997</v>
      </c>
      <c r="I50" s="45">
        <v>33.200000000000003</v>
      </c>
      <c r="J50" s="45">
        <v>30.1</v>
      </c>
      <c r="K50" s="45">
        <v>27.5</v>
      </c>
      <c r="L50" s="45">
        <v>25.5</v>
      </c>
      <c r="M50" s="45">
        <v>23.8</v>
      </c>
      <c r="N50" s="45">
        <v>22.4</v>
      </c>
      <c r="O50" s="45">
        <v>21.1</v>
      </c>
      <c r="P50" s="45">
        <v>20.100000000000001</v>
      </c>
      <c r="Q50" s="45">
        <v>19.2</v>
      </c>
      <c r="R50" s="45">
        <v>18.3</v>
      </c>
      <c r="S50" s="45">
        <v>17.600000000000001</v>
      </c>
      <c r="T50" s="45">
        <v>17</v>
      </c>
      <c r="U50" s="45">
        <v>16.399999999999999</v>
      </c>
    </row>
    <row r="51" spans="1:21" x14ac:dyDescent="0.25">
      <c r="A51" s="43">
        <v>40</v>
      </c>
      <c r="B51" s="45">
        <v>236.8</v>
      </c>
      <c r="C51" s="45">
        <v>120.6</v>
      </c>
      <c r="D51" s="45">
        <v>81.900000000000006</v>
      </c>
      <c r="E51" s="45">
        <v>62.6</v>
      </c>
      <c r="F51" s="45">
        <v>51</v>
      </c>
      <c r="G51" s="45">
        <v>43.3</v>
      </c>
      <c r="H51" s="45">
        <v>37.799999999999997</v>
      </c>
      <c r="I51" s="45">
        <v>33.700000000000003</v>
      </c>
      <c r="J51" s="45">
        <v>30.5</v>
      </c>
      <c r="K51" s="45">
        <v>27.9</v>
      </c>
      <c r="L51" s="45">
        <v>25.9</v>
      </c>
      <c r="M51" s="45">
        <v>24.1</v>
      </c>
      <c r="N51" s="45">
        <v>22.7</v>
      </c>
      <c r="O51" s="45">
        <v>21.4</v>
      </c>
      <c r="P51" s="45">
        <v>20.399999999999999</v>
      </c>
      <c r="Q51" s="45">
        <v>19.399999999999999</v>
      </c>
      <c r="R51" s="45">
        <v>18.600000000000001</v>
      </c>
      <c r="S51" s="45">
        <v>17.899999999999999</v>
      </c>
      <c r="T51" s="45">
        <v>17.3</v>
      </c>
      <c r="U51" s="45">
        <v>16.7</v>
      </c>
    </row>
    <row r="52" spans="1:21" x14ac:dyDescent="0.25">
      <c r="A52" s="43">
        <v>41</v>
      </c>
      <c r="B52" s="45">
        <v>240.1</v>
      </c>
      <c r="C52" s="45">
        <v>122.3</v>
      </c>
      <c r="D52" s="45">
        <v>83.1</v>
      </c>
      <c r="E52" s="45">
        <v>63.5</v>
      </c>
      <c r="F52" s="45">
        <v>51.7</v>
      </c>
      <c r="G52" s="45">
        <v>43.9</v>
      </c>
      <c r="H52" s="45">
        <v>38.299999999999997</v>
      </c>
      <c r="I52" s="45">
        <v>34.200000000000003</v>
      </c>
      <c r="J52" s="45">
        <v>30.9</v>
      </c>
      <c r="K52" s="45">
        <v>28.3</v>
      </c>
      <c r="L52" s="45">
        <v>26.2</v>
      </c>
      <c r="M52" s="45">
        <v>24.5</v>
      </c>
      <c r="N52" s="45">
        <v>23</v>
      </c>
      <c r="O52" s="45">
        <v>21.8</v>
      </c>
      <c r="P52" s="45">
        <v>20.7</v>
      </c>
      <c r="Q52" s="45">
        <v>19.7</v>
      </c>
      <c r="R52" s="45">
        <v>18.899999999999999</v>
      </c>
      <c r="S52" s="45">
        <v>18.2</v>
      </c>
      <c r="T52" s="45">
        <v>17.5</v>
      </c>
      <c r="U52" s="45">
        <v>17</v>
      </c>
    </row>
    <row r="53" spans="1:21" x14ac:dyDescent="0.25">
      <c r="A53" s="43">
        <v>42</v>
      </c>
      <c r="B53" s="45">
        <v>243.4</v>
      </c>
      <c r="C53" s="45">
        <v>124</v>
      </c>
      <c r="D53" s="45">
        <v>84.2</v>
      </c>
      <c r="E53" s="45">
        <v>64.400000000000006</v>
      </c>
      <c r="F53" s="45">
        <v>52.5</v>
      </c>
      <c r="G53" s="45">
        <v>44.5</v>
      </c>
      <c r="H53" s="45">
        <v>38.9</v>
      </c>
      <c r="I53" s="45">
        <v>34.700000000000003</v>
      </c>
      <c r="J53" s="45">
        <v>31.4</v>
      </c>
      <c r="K53" s="45">
        <v>28.8</v>
      </c>
      <c r="L53" s="45">
        <v>26.6</v>
      </c>
      <c r="M53" s="45">
        <v>24.8</v>
      </c>
      <c r="N53" s="45">
        <v>23.4</v>
      </c>
      <c r="O53" s="45">
        <v>22.1</v>
      </c>
      <c r="P53" s="45">
        <v>21</v>
      </c>
      <c r="Q53" s="45">
        <v>20</v>
      </c>
      <c r="R53" s="45">
        <v>19.2</v>
      </c>
      <c r="S53" s="45">
        <v>18.5</v>
      </c>
      <c r="T53" s="45">
        <v>17.8</v>
      </c>
      <c r="U53" s="45">
        <v>17.2</v>
      </c>
    </row>
    <row r="54" spans="1:21" x14ac:dyDescent="0.25">
      <c r="A54" s="43">
        <v>43</v>
      </c>
      <c r="B54" s="45">
        <v>246.8</v>
      </c>
      <c r="C54" s="45">
        <v>125.7</v>
      </c>
      <c r="D54" s="45">
        <v>85.4</v>
      </c>
      <c r="E54" s="45">
        <v>65.3</v>
      </c>
      <c r="F54" s="45">
        <v>53.2</v>
      </c>
      <c r="G54" s="45">
        <v>45.2</v>
      </c>
      <c r="H54" s="45">
        <v>39.4</v>
      </c>
      <c r="I54" s="45">
        <v>35.1</v>
      </c>
      <c r="J54" s="45">
        <v>31.8</v>
      </c>
      <c r="K54" s="45">
        <v>29.2</v>
      </c>
      <c r="L54" s="45">
        <v>27</v>
      </c>
      <c r="M54" s="45">
        <v>25.2</v>
      </c>
      <c r="N54" s="45">
        <v>23.7</v>
      </c>
      <c r="O54" s="45">
        <v>22.4</v>
      </c>
      <c r="P54" s="45">
        <v>21.3</v>
      </c>
      <c r="Q54" s="45">
        <v>20.3</v>
      </c>
      <c r="R54" s="45">
        <v>19.5</v>
      </c>
      <c r="S54" s="45">
        <v>18.8</v>
      </c>
      <c r="T54" s="45">
        <v>18.100000000000001</v>
      </c>
      <c r="U54" s="45">
        <v>17.5</v>
      </c>
    </row>
    <row r="55" spans="1:21" x14ac:dyDescent="0.25">
      <c r="A55" s="43">
        <v>44</v>
      </c>
      <c r="B55" s="45">
        <v>250.2</v>
      </c>
      <c r="C55" s="45">
        <v>127.5</v>
      </c>
      <c r="D55" s="45">
        <v>86.6</v>
      </c>
      <c r="E55" s="45">
        <v>66.2</v>
      </c>
      <c r="F55" s="45">
        <v>53.9</v>
      </c>
      <c r="G55" s="45">
        <v>45.8</v>
      </c>
      <c r="H55" s="45">
        <v>40</v>
      </c>
      <c r="I55" s="45">
        <v>35.6</v>
      </c>
      <c r="J55" s="45">
        <v>32.299999999999997</v>
      </c>
      <c r="K55" s="45">
        <v>29.6</v>
      </c>
      <c r="L55" s="45">
        <v>27.4</v>
      </c>
      <c r="M55" s="45">
        <v>25.6</v>
      </c>
      <c r="N55" s="45">
        <v>24.1</v>
      </c>
      <c r="O55" s="45">
        <v>22.8</v>
      </c>
      <c r="P55" s="45">
        <v>21.6</v>
      </c>
      <c r="Q55" s="45">
        <v>20.7</v>
      </c>
      <c r="R55" s="45">
        <v>19.8</v>
      </c>
      <c r="S55" s="45">
        <v>19.100000000000001</v>
      </c>
      <c r="T55" s="45">
        <v>18.399999999999999</v>
      </c>
      <c r="U55" s="45">
        <v>17.8</v>
      </c>
    </row>
    <row r="56" spans="1:21" x14ac:dyDescent="0.25">
      <c r="A56" s="43">
        <v>45</v>
      </c>
      <c r="B56" s="45">
        <v>253.6</v>
      </c>
      <c r="C56" s="45">
        <v>129.19999999999999</v>
      </c>
      <c r="D56" s="45">
        <v>87.8</v>
      </c>
      <c r="E56" s="45">
        <v>67.099999999999994</v>
      </c>
      <c r="F56" s="45">
        <v>54.7</v>
      </c>
      <c r="G56" s="45">
        <v>46.4</v>
      </c>
      <c r="H56" s="45">
        <v>40.6</v>
      </c>
      <c r="I56" s="45">
        <v>36.200000000000003</v>
      </c>
      <c r="J56" s="45">
        <v>32.799999999999997</v>
      </c>
      <c r="K56" s="45">
        <v>30</v>
      </c>
      <c r="L56" s="45">
        <v>27.8</v>
      </c>
      <c r="M56" s="45">
        <v>26</v>
      </c>
      <c r="N56" s="45">
        <v>24.4</v>
      </c>
      <c r="O56" s="45">
        <v>23.1</v>
      </c>
      <c r="P56" s="45">
        <v>22</v>
      </c>
      <c r="Q56" s="45">
        <v>21</v>
      </c>
      <c r="R56" s="45">
        <v>20.100000000000001</v>
      </c>
      <c r="S56" s="45">
        <v>19.399999999999999</v>
      </c>
      <c r="T56" s="45">
        <v>18.7</v>
      </c>
      <c r="U56" s="45">
        <v>18.100000000000001</v>
      </c>
    </row>
    <row r="57" spans="1:21" x14ac:dyDescent="0.25">
      <c r="A57" s="43">
        <v>46</v>
      </c>
      <c r="B57" s="45">
        <v>257.10000000000002</v>
      </c>
      <c r="C57" s="45">
        <v>131</v>
      </c>
      <c r="D57" s="45">
        <v>89</v>
      </c>
      <c r="E57" s="45">
        <v>68</v>
      </c>
      <c r="F57" s="45">
        <v>55.5</v>
      </c>
      <c r="G57" s="45">
        <v>47.1</v>
      </c>
      <c r="H57" s="45">
        <v>41.1</v>
      </c>
      <c r="I57" s="45">
        <v>36.700000000000003</v>
      </c>
      <c r="J57" s="45">
        <v>33.200000000000003</v>
      </c>
      <c r="K57" s="45">
        <v>30.5</v>
      </c>
      <c r="L57" s="45">
        <v>28.2</v>
      </c>
      <c r="M57" s="45">
        <v>26.4</v>
      </c>
      <c r="N57" s="45">
        <v>24.8</v>
      </c>
      <c r="O57" s="45">
        <v>23.5</v>
      </c>
      <c r="P57" s="45">
        <v>22.3</v>
      </c>
      <c r="Q57" s="45">
        <v>21.3</v>
      </c>
      <c r="R57" s="45">
        <v>20.5</v>
      </c>
      <c r="S57" s="45">
        <v>19.7</v>
      </c>
      <c r="T57" s="45">
        <v>19</v>
      </c>
      <c r="U57" s="45">
        <v>18.399999999999999</v>
      </c>
    </row>
    <row r="58" spans="1:21" x14ac:dyDescent="0.25">
      <c r="A58" s="43">
        <v>47</v>
      </c>
      <c r="B58" s="45">
        <v>260.7</v>
      </c>
      <c r="C58" s="45">
        <v>132.9</v>
      </c>
      <c r="D58" s="45">
        <v>90.3</v>
      </c>
      <c r="E58" s="45">
        <v>69</v>
      </c>
      <c r="F58" s="45">
        <v>56.3</v>
      </c>
      <c r="G58" s="45">
        <v>47.8</v>
      </c>
      <c r="H58" s="45">
        <v>41.7</v>
      </c>
      <c r="I58" s="45">
        <v>37.200000000000003</v>
      </c>
      <c r="J58" s="45">
        <v>33.700000000000003</v>
      </c>
      <c r="K58" s="45">
        <v>30.9</v>
      </c>
      <c r="L58" s="45">
        <v>28.7</v>
      </c>
      <c r="M58" s="45">
        <v>26.8</v>
      </c>
      <c r="N58" s="45">
        <v>25.2</v>
      </c>
      <c r="O58" s="45">
        <v>23.9</v>
      </c>
      <c r="P58" s="45">
        <v>22.7</v>
      </c>
      <c r="Q58" s="45">
        <v>21.7</v>
      </c>
      <c r="R58" s="45">
        <v>20.8</v>
      </c>
      <c r="S58" s="45">
        <v>20</v>
      </c>
      <c r="T58" s="45">
        <v>19.399999999999999</v>
      </c>
      <c r="U58" s="45">
        <v>18.7</v>
      </c>
    </row>
    <row r="59" spans="1:21" x14ac:dyDescent="0.25">
      <c r="A59" s="43">
        <v>48</v>
      </c>
      <c r="B59" s="45">
        <v>264.3</v>
      </c>
      <c r="C59" s="45">
        <v>134.69999999999999</v>
      </c>
      <c r="D59" s="45">
        <v>91.5</v>
      </c>
      <c r="E59" s="45">
        <v>70</v>
      </c>
      <c r="F59" s="45">
        <v>57.1</v>
      </c>
      <c r="G59" s="45">
        <v>48.5</v>
      </c>
      <c r="H59" s="45">
        <v>42.4</v>
      </c>
      <c r="I59" s="45">
        <v>37.799999999999997</v>
      </c>
      <c r="J59" s="45">
        <v>34.299999999999997</v>
      </c>
      <c r="K59" s="45">
        <v>31.4</v>
      </c>
      <c r="L59" s="45">
        <v>29.1</v>
      </c>
      <c r="M59" s="45">
        <v>27.2</v>
      </c>
      <c r="N59" s="45">
        <v>25.6</v>
      </c>
      <c r="O59" s="45">
        <v>24.3</v>
      </c>
      <c r="P59" s="45">
        <v>23.1</v>
      </c>
      <c r="Q59" s="45">
        <v>22.1</v>
      </c>
      <c r="R59" s="45">
        <v>21.2</v>
      </c>
      <c r="S59" s="45">
        <v>20.399999999999999</v>
      </c>
      <c r="T59" s="45">
        <v>19.7</v>
      </c>
      <c r="U59" s="45">
        <v>19.100000000000001</v>
      </c>
    </row>
    <row r="60" spans="1:21" x14ac:dyDescent="0.25">
      <c r="A60" s="43">
        <v>49</v>
      </c>
      <c r="B60" s="45">
        <v>268</v>
      </c>
      <c r="C60" s="45">
        <v>136.6</v>
      </c>
      <c r="D60" s="45">
        <v>92.9</v>
      </c>
      <c r="E60" s="45">
        <v>71</v>
      </c>
      <c r="F60" s="45">
        <v>57.9</v>
      </c>
      <c r="G60" s="45">
        <v>49.2</v>
      </c>
      <c r="H60" s="45">
        <v>43</v>
      </c>
      <c r="I60" s="45">
        <v>38.4</v>
      </c>
      <c r="J60" s="45">
        <v>34.799999999999997</v>
      </c>
      <c r="K60" s="45">
        <v>31.9</v>
      </c>
      <c r="L60" s="45">
        <v>29.6</v>
      </c>
      <c r="M60" s="45">
        <v>27.7</v>
      </c>
      <c r="N60" s="45">
        <v>26.1</v>
      </c>
      <c r="O60" s="45">
        <v>24.7</v>
      </c>
      <c r="P60" s="45">
        <v>23.5</v>
      </c>
      <c r="Q60" s="45">
        <v>22.5</v>
      </c>
      <c r="R60" s="45">
        <v>21.6</v>
      </c>
      <c r="S60" s="45">
        <v>20.8</v>
      </c>
      <c r="T60" s="45">
        <v>20.100000000000001</v>
      </c>
      <c r="U60" s="45"/>
    </row>
    <row r="61" spans="1:21" x14ac:dyDescent="0.25">
      <c r="A61" s="43">
        <v>50</v>
      </c>
      <c r="B61" s="45">
        <v>271.7</v>
      </c>
      <c r="C61" s="45">
        <v>138.6</v>
      </c>
      <c r="D61" s="45">
        <v>94.2</v>
      </c>
      <c r="E61" s="45">
        <v>72.099999999999994</v>
      </c>
      <c r="F61" s="45">
        <v>58.8</v>
      </c>
      <c r="G61" s="45">
        <v>50</v>
      </c>
      <c r="H61" s="45">
        <v>43.7</v>
      </c>
      <c r="I61" s="45">
        <v>39</v>
      </c>
      <c r="J61" s="45">
        <v>35.4</v>
      </c>
      <c r="K61" s="45">
        <v>32.5</v>
      </c>
      <c r="L61" s="45">
        <v>30.1</v>
      </c>
      <c r="M61" s="45">
        <v>28.1</v>
      </c>
      <c r="N61" s="45">
        <v>26.5</v>
      </c>
      <c r="O61" s="45">
        <v>25.1</v>
      </c>
      <c r="P61" s="45">
        <v>23.9</v>
      </c>
      <c r="Q61" s="45">
        <v>22.9</v>
      </c>
      <c r="R61" s="45">
        <v>21.9</v>
      </c>
      <c r="S61" s="45">
        <v>21.2</v>
      </c>
      <c r="T61" s="45"/>
      <c r="U61" s="45"/>
    </row>
    <row r="62" spans="1:21" x14ac:dyDescent="0.25">
      <c r="A62" s="43">
        <v>51</v>
      </c>
      <c r="B62" s="45">
        <v>275.60000000000002</v>
      </c>
      <c r="C62" s="45">
        <v>140.6</v>
      </c>
      <c r="D62" s="45">
        <v>95.6</v>
      </c>
      <c r="E62" s="45">
        <v>73.099999999999994</v>
      </c>
      <c r="F62" s="45">
        <v>59.7</v>
      </c>
      <c r="G62" s="45">
        <v>50.7</v>
      </c>
      <c r="H62" s="45">
        <v>44.4</v>
      </c>
      <c r="I62" s="45">
        <v>39.6</v>
      </c>
      <c r="J62" s="45">
        <v>35.9</v>
      </c>
      <c r="K62" s="45">
        <v>33</v>
      </c>
      <c r="L62" s="45">
        <v>30.6</v>
      </c>
      <c r="M62" s="45">
        <v>28.6</v>
      </c>
      <c r="N62" s="45">
        <v>27</v>
      </c>
      <c r="O62" s="45">
        <v>25.5</v>
      </c>
      <c r="P62" s="45">
        <v>24.3</v>
      </c>
      <c r="Q62" s="45">
        <v>23.3</v>
      </c>
      <c r="R62" s="45">
        <v>22.4</v>
      </c>
      <c r="S62" s="45"/>
      <c r="T62" s="45"/>
      <c r="U62" s="45"/>
    </row>
    <row r="63" spans="1:21" x14ac:dyDescent="0.25">
      <c r="A63" s="43">
        <v>52</v>
      </c>
      <c r="B63" s="45">
        <v>279.39999999999998</v>
      </c>
      <c r="C63" s="45">
        <v>142.6</v>
      </c>
      <c r="D63" s="45">
        <v>97</v>
      </c>
      <c r="E63" s="45">
        <v>74.2</v>
      </c>
      <c r="F63" s="45">
        <v>60.6</v>
      </c>
      <c r="G63" s="45">
        <v>51.5</v>
      </c>
      <c r="H63" s="45">
        <v>45.1</v>
      </c>
      <c r="I63" s="45">
        <v>40.200000000000003</v>
      </c>
      <c r="J63" s="45">
        <v>36.5</v>
      </c>
      <c r="K63" s="45">
        <v>33.5</v>
      </c>
      <c r="L63" s="45">
        <v>31.1</v>
      </c>
      <c r="M63" s="45">
        <v>29.1</v>
      </c>
      <c r="N63" s="45">
        <v>27.4</v>
      </c>
      <c r="O63" s="45">
        <v>26</v>
      </c>
      <c r="P63" s="45">
        <v>24.8</v>
      </c>
      <c r="Q63" s="45">
        <v>23.7</v>
      </c>
      <c r="R63" s="45"/>
      <c r="S63" s="45"/>
      <c r="T63" s="45"/>
      <c r="U63" s="45"/>
    </row>
    <row r="64" spans="1:21" x14ac:dyDescent="0.25">
      <c r="A64" s="43">
        <v>53</v>
      </c>
      <c r="B64" s="45">
        <v>283.39999999999998</v>
      </c>
      <c r="C64" s="45">
        <v>144.6</v>
      </c>
      <c r="D64" s="45">
        <v>98.4</v>
      </c>
      <c r="E64" s="45">
        <v>75.3</v>
      </c>
      <c r="F64" s="45">
        <v>61.5</v>
      </c>
      <c r="G64" s="45">
        <v>52.3</v>
      </c>
      <c r="H64" s="45">
        <v>45.8</v>
      </c>
      <c r="I64" s="45">
        <v>40.9</v>
      </c>
      <c r="J64" s="45">
        <v>37.1</v>
      </c>
      <c r="K64" s="45">
        <v>34.1</v>
      </c>
      <c r="L64" s="45">
        <v>31.6</v>
      </c>
      <c r="M64" s="45">
        <v>29.6</v>
      </c>
      <c r="N64" s="45">
        <v>27.9</v>
      </c>
      <c r="O64" s="45">
        <v>26.5</v>
      </c>
      <c r="P64" s="45">
        <v>25.2</v>
      </c>
      <c r="Q64" s="45"/>
      <c r="R64" s="45"/>
      <c r="S64" s="45"/>
      <c r="T64" s="45"/>
      <c r="U64" s="45"/>
    </row>
    <row r="65" spans="1:21" x14ac:dyDescent="0.25">
      <c r="A65" s="43">
        <v>54</v>
      </c>
      <c r="B65" s="45">
        <v>287.3</v>
      </c>
      <c r="C65" s="45">
        <v>146.69999999999999</v>
      </c>
      <c r="D65" s="45">
        <v>99.8</v>
      </c>
      <c r="E65" s="45">
        <v>76.400000000000006</v>
      </c>
      <c r="F65" s="45">
        <v>62.4</v>
      </c>
      <c r="G65" s="45">
        <v>53.1</v>
      </c>
      <c r="H65" s="45">
        <v>46.5</v>
      </c>
      <c r="I65" s="45">
        <v>41.5</v>
      </c>
      <c r="J65" s="45">
        <v>37.700000000000003</v>
      </c>
      <c r="K65" s="45">
        <v>34.700000000000003</v>
      </c>
      <c r="L65" s="45">
        <v>32.200000000000003</v>
      </c>
      <c r="M65" s="45">
        <v>30.1</v>
      </c>
      <c r="N65" s="45">
        <v>28.4</v>
      </c>
      <c r="O65" s="45">
        <v>27</v>
      </c>
      <c r="P65" s="45"/>
      <c r="Q65" s="45"/>
      <c r="R65" s="45"/>
      <c r="S65" s="45"/>
      <c r="T65" s="45"/>
      <c r="U65" s="45"/>
    </row>
    <row r="66" spans="1:21" x14ac:dyDescent="0.25">
      <c r="A66" s="43">
        <v>55</v>
      </c>
      <c r="B66" s="45">
        <v>291.39999999999998</v>
      </c>
      <c r="C66" s="45">
        <v>148.80000000000001</v>
      </c>
      <c r="D66" s="45">
        <v>101.3</v>
      </c>
      <c r="E66" s="45">
        <v>77.599999999999994</v>
      </c>
      <c r="F66" s="45">
        <v>63.4</v>
      </c>
      <c r="G66" s="45">
        <v>54</v>
      </c>
      <c r="H66" s="45">
        <v>47.2</v>
      </c>
      <c r="I66" s="45">
        <v>42.2</v>
      </c>
      <c r="J66" s="45">
        <v>38.299999999999997</v>
      </c>
      <c r="K66" s="45">
        <v>35.200000000000003</v>
      </c>
      <c r="L66" s="45">
        <v>32.700000000000003</v>
      </c>
      <c r="M66" s="45">
        <v>30.6</v>
      </c>
      <c r="N66" s="45">
        <v>28.9</v>
      </c>
      <c r="O66" s="45"/>
      <c r="P66" s="45"/>
      <c r="Q66" s="45"/>
      <c r="R66" s="45"/>
      <c r="S66" s="45"/>
      <c r="T66" s="45"/>
      <c r="U66" s="45"/>
    </row>
    <row r="67" spans="1:21" x14ac:dyDescent="0.25">
      <c r="A67" s="43">
        <v>56</v>
      </c>
      <c r="B67" s="45">
        <v>295.5</v>
      </c>
      <c r="C67" s="45">
        <v>150.9</v>
      </c>
      <c r="D67" s="45">
        <v>102.8</v>
      </c>
      <c r="E67" s="45">
        <v>78.8</v>
      </c>
      <c r="F67" s="45">
        <v>64.400000000000006</v>
      </c>
      <c r="G67" s="45">
        <v>54.8</v>
      </c>
      <c r="H67" s="45">
        <v>48</v>
      </c>
      <c r="I67" s="45">
        <v>42.9</v>
      </c>
      <c r="J67" s="45">
        <v>39</v>
      </c>
      <c r="K67" s="45">
        <v>35.799999999999997</v>
      </c>
      <c r="L67" s="45">
        <v>33.299999999999997</v>
      </c>
      <c r="M67" s="45">
        <v>31.2</v>
      </c>
      <c r="N67" s="45"/>
      <c r="O67" s="45"/>
      <c r="P67" s="45"/>
      <c r="Q67" s="45"/>
      <c r="R67" s="45"/>
      <c r="S67" s="45"/>
      <c r="T67" s="45"/>
      <c r="U67" s="45"/>
    </row>
    <row r="68" spans="1:21" x14ac:dyDescent="0.25">
      <c r="A68" s="43">
        <v>57</v>
      </c>
      <c r="B68" s="45">
        <v>299.7</v>
      </c>
      <c r="C68" s="45">
        <v>153.1</v>
      </c>
      <c r="D68" s="45">
        <v>104.3</v>
      </c>
      <c r="E68" s="45">
        <v>80</v>
      </c>
      <c r="F68" s="45">
        <v>65.400000000000006</v>
      </c>
      <c r="G68" s="45">
        <v>55.7</v>
      </c>
      <c r="H68" s="45">
        <v>48.8</v>
      </c>
      <c r="I68" s="45">
        <v>43.6</v>
      </c>
      <c r="J68" s="45">
        <v>39.6</v>
      </c>
      <c r="K68" s="45">
        <v>36.5</v>
      </c>
      <c r="L68" s="45">
        <v>33.9</v>
      </c>
      <c r="M68" s="45"/>
      <c r="N68" s="45"/>
      <c r="O68" s="45"/>
      <c r="P68" s="45"/>
      <c r="Q68" s="45"/>
      <c r="R68" s="45"/>
      <c r="S68" s="45"/>
      <c r="T68" s="45"/>
      <c r="U68" s="45"/>
    </row>
    <row r="69" spans="1:21" x14ac:dyDescent="0.25">
      <c r="A69" s="43">
        <v>58</v>
      </c>
      <c r="B69" s="45">
        <v>304.10000000000002</v>
      </c>
      <c r="C69" s="45">
        <v>155.4</v>
      </c>
      <c r="D69" s="45">
        <v>105.9</v>
      </c>
      <c r="E69" s="45">
        <v>81.2</v>
      </c>
      <c r="F69" s="45">
        <v>66.400000000000006</v>
      </c>
      <c r="G69" s="45">
        <v>56.6</v>
      </c>
      <c r="H69" s="45">
        <v>49.6</v>
      </c>
      <c r="I69" s="45">
        <v>44.3</v>
      </c>
      <c r="J69" s="45">
        <v>40.299999999999997</v>
      </c>
      <c r="K69" s="45">
        <v>37.200000000000003</v>
      </c>
      <c r="L69" s="45"/>
      <c r="M69" s="45"/>
      <c r="N69" s="45"/>
      <c r="O69" s="45"/>
      <c r="P69" s="45"/>
      <c r="Q69" s="45"/>
      <c r="R69" s="45"/>
      <c r="S69" s="45"/>
      <c r="T69" s="45"/>
      <c r="U69" s="45"/>
    </row>
    <row r="70" spans="1:21" x14ac:dyDescent="0.25">
      <c r="A70" s="43">
        <v>59</v>
      </c>
      <c r="B70" s="45">
        <v>308.5</v>
      </c>
      <c r="C70" s="45">
        <v>157.69999999999999</v>
      </c>
      <c r="D70" s="45">
        <v>107.5</v>
      </c>
      <c r="E70" s="45">
        <v>82.5</v>
      </c>
      <c r="F70" s="45">
        <v>67.5</v>
      </c>
      <c r="G70" s="45">
        <v>57.5</v>
      </c>
      <c r="H70" s="45">
        <v>50.4</v>
      </c>
      <c r="I70" s="45">
        <v>45.1</v>
      </c>
      <c r="J70" s="45">
        <v>41.1</v>
      </c>
      <c r="K70" s="45"/>
      <c r="L70" s="45"/>
      <c r="M70" s="45"/>
      <c r="N70" s="45"/>
      <c r="O70" s="45"/>
      <c r="P70" s="45"/>
      <c r="Q70" s="45"/>
      <c r="R70" s="45"/>
      <c r="S70" s="45"/>
      <c r="T70" s="45"/>
      <c r="U70" s="45"/>
    </row>
    <row r="71" spans="1:21" x14ac:dyDescent="0.25">
      <c r="A71" s="43">
        <v>60</v>
      </c>
      <c r="B71" s="45">
        <v>313.2</v>
      </c>
      <c r="C71" s="45">
        <v>160.19999999999999</v>
      </c>
      <c r="D71" s="45">
        <v>109.2</v>
      </c>
      <c r="E71" s="45">
        <v>83.8</v>
      </c>
      <c r="F71" s="45">
        <v>68.599999999999994</v>
      </c>
      <c r="G71" s="45">
        <v>58.5</v>
      </c>
      <c r="H71" s="45">
        <v>51.3</v>
      </c>
      <c r="I71" s="45">
        <v>46</v>
      </c>
      <c r="J71" s="45"/>
      <c r="K71" s="45"/>
      <c r="L71" s="45"/>
      <c r="M71" s="45"/>
      <c r="N71" s="45"/>
      <c r="O71" s="45"/>
      <c r="P71" s="45"/>
      <c r="Q71" s="45"/>
      <c r="R71" s="45"/>
      <c r="S71" s="45"/>
      <c r="T71" s="45"/>
      <c r="U71" s="45"/>
    </row>
    <row r="72" spans="1:21" x14ac:dyDescent="0.25">
      <c r="A72" s="43">
        <v>61</v>
      </c>
      <c r="B72" s="45">
        <v>318</v>
      </c>
      <c r="C72" s="45">
        <v>162.69999999999999</v>
      </c>
      <c r="D72" s="45">
        <v>111</v>
      </c>
      <c r="E72" s="45">
        <v>85.2</v>
      </c>
      <c r="F72" s="45">
        <v>69.7</v>
      </c>
      <c r="G72" s="45">
        <v>59.5</v>
      </c>
      <c r="H72" s="45">
        <v>52.2</v>
      </c>
      <c r="I72" s="45"/>
      <c r="J72" s="45"/>
      <c r="K72" s="45"/>
      <c r="L72" s="45"/>
      <c r="M72" s="45"/>
      <c r="N72" s="45"/>
      <c r="O72" s="45"/>
      <c r="P72" s="45"/>
      <c r="Q72" s="45"/>
      <c r="R72" s="45"/>
      <c r="S72" s="45"/>
      <c r="T72" s="45"/>
      <c r="U72" s="45"/>
    </row>
    <row r="73" spans="1:21" x14ac:dyDescent="0.25">
      <c r="A73" s="43">
        <v>62</v>
      </c>
      <c r="B73" s="45">
        <v>323.10000000000002</v>
      </c>
      <c r="C73" s="45">
        <v>165.4</v>
      </c>
      <c r="D73" s="45">
        <v>112.8</v>
      </c>
      <c r="E73" s="45">
        <v>86.6</v>
      </c>
      <c r="F73" s="45">
        <v>70.900000000000006</v>
      </c>
      <c r="G73" s="45">
        <v>60.6</v>
      </c>
      <c r="H73" s="45"/>
      <c r="I73" s="45"/>
      <c r="J73" s="45"/>
      <c r="K73" s="45"/>
      <c r="L73" s="45"/>
      <c r="M73" s="45"/>
      <c r="N73" s="45"/>
      <c r="O73" s="45"/>
      <c r="P73" s="45"/>
      <c r="Q73" s="45"/>
      <c r="R73" s="45"/>
      <c r="S73" s="45"/>
      <c r="T73" s="45"/>
      <c r="U73" s="45"/>
    </row>
    <row r="74" spans="1:21" x14ac:dyDescent="0.25">
      <c r="A74" s="43">
        <v>63</v>
      </c>
      <c r="B74" s="45">
        <v>328.4</v>
      </c>
      <c r="C74" s="45">
        <v>168.1</v>
      </c>
      <c r="D74" s="45">
        <v>114.8</v>
      </c>
      <c r="E74" s="45">
        <v>88.1</v>
      </c>
      <c r="F74" s="45">
        <v>72.3</v>
      </c>
      <c r="G74" s="45"/>
      <c r="H74" s="45"/>
      <c r="I74" s="45"/>
      <c r="J74" s="45"/>
      <c r="K74" s="45"/>
      <c r="L74" s="45"/>
      <c r="M74" s="45"/>
      <c r="N74" s="45"/>
      <c r="O74" s="45"/>
      <c r="P74" s="45"/>
      <c r="Q74" s="45"/>
      <c r="R74" s="45"/>
      <c r="S74" s="45"/>
      <c r="T74" s="45"/>
      <c r="U74" s="45"/>
    </row>
    <row r="75" spans="1:21" x14ac:dyDescent="0.25">
      <c r="A75" s="43">
        <v>64</v>
      </c>
      <c r="B75" s="45">
        <v>334.1</v>
      </c>
      <c r="C75" s="45">
        <v>171.1</v>
      </c>
      <c r="D75" s="45">
        <v>116.8</v>
      </c>
      <c r="E75" s="45">
        <v>89.8</v>
      </c>
      <c r="F75" s="45"/>
      <c r="G75" s="45"/>
      <c r="H75" s="45"/>
      <c r="I75" s="45"/>
      <c r="J75" s="45"/>
      <c r="K75" s="45"/>
      <c r="L75" s="45"/>
      <c r="M75" s="45"/>
      <c r="N75" s="45"/>
      <c r="O75" s="45"/>
      <c r="P75" s="45"/>
      <c r="Q75" s="45"/>
      <c r="R75" s="45"/>
      <c r="S75" s="45"/>
      <c r="T75" s="45"/>
      <c r="U75" s="45"/>
    </row>
    <row r="76" spans="1:21" x14ac:dyDescent="0.25">
      <c r="A76" s="43">
        <v>65</v>
      </c>
      <c r="B76" s="45">
        <v>340.1</v>
      </c>
      <c r="C76" s="45">
        <v>174.2</v>
      </c>
      <c r="D76" s="45">
        <v>119.1</v>
      </c>
      <c r="E76" s="45"/>
      <c r="F76" s="45"/>
      <c r="G76" s="45"/>
      <c r="H76" s="45"/>
      <c r="I76" s="45"/>
      <c r="J76" s="45"/>
      <c r="K76" s="45"/>
      <c r="L76" s="45"/>
      <c r="M76" s="45"/>
      <c r="N76" s="45"/>
      <c r="O76" s="45"/>
      <c r="P76" s="45"/>
      <c r="Q76" s="45"/>
      <c r="R76" s="45"/>
      <c r="S76" s="45"/>
      <c r="T76" s="45"/>
      <c r="U76" s="45"/>
    </row>
    <row r="77" spans="1:21" x14ac:dyDescent="0.25">
      <c r="A77" s="43">
        <v>66</v>
      </c>
      <c r="B77" s="45">
        <v>346.4</v>
      </c>
      <c r="C77" s="45">
        <v>177.6</v>
      </c>
      <c r="D77" s="45"/>
      <c r="E77" s="45"/>
      <c r="F77" s="45"/>
      <c r="G77" s="45"/>
      <c r="H77" s="45"/>
      <c r="I77" s="45"/>
      <c r="J77" s="45"/>
      <c r="K77" s="45"/>
      <c r="L77" s="45"/>
      <c r="M77" s="45"/>
      <c r="N77" s="45"/>
      <c r="O77" s="45"/>
      <c r="P77" s="45"/>
      <c r="Q77" s="45"/>
      <c r="R77" s="45"/>
      <c r="S77" s="45"/>
      <c r="T77" s="45"/>
      <c r="U77" s="45"/>
    </row>
    <row r="78" spans="1:21" x14ac:dyDescent="0.25">
      <c r="A78" s="43">
        <v>67</v>
      </c>
      <c r="B78" s="45">
        <v>353</v>
      </c>
      <c r="C78" s="45"/>
      <c r="D78" s="45"/>
      <c r="E78" s="45"/>
      <c r="F78" s="45"/>
      <c r="G78" s="45"/>
      <c r="H78" s="45"/>
      <c r="I78" s="45"/>
      <c r="J78" s="45"/>
      <c r="K78" s="45"/>
      <c r="L78" s="45"/>
      <c r="M78" s="45"/>
      <c r="N78" s="45"/>
      <c r="O78" s="45"/>
      <c r="P78" s="45"/>
      <c r="Q78" s="45"/>
      <c r="R78" s="45"/>
      <c r="S78" s="45"/>
      <c r="T78" s="45"/>
      <c r="U78" s="45"/>
    </row>
  </sheetData>
  <sheetProtection algorithmName="SHA-512" hashValue="W779gRQVzt0yMsI5Zc3WAzHG0e5hNFn3z6aoBIhg/VGPmWvU1YZ0w+O6ahJeW6VEI0lySoBM0ZltkezbkobBEw==" saltValue="B65PSnWu/KAT+gPWsb4KVw==" spinCount="100000" sheet="1" objects="1" scenarios="1"/>
  <conditionalFormatting sqref="A6:A21">
    <cfRule type="expression" dxfId="341" priority="3" stopIfTrue="1">
      <formula>MOD(ROW(),2)=0</formula>
    </cfRule>
    <cfRule type="expression" dxfId="340" priority="4" stopIfTrue="1">
      <formula>MOD(ROW(),2)&lt;&gt;0</formula>
    </cfRule>
  </conditionalFormatting>
  <conditionalFormatting sqref="B6:M7 B9:M21 C8:M8">
    <cfRule type="expression" dxfId="339" priority="5" stopIfTrue="1">
      <formula>MOD(ROW(),2)=0</formula>
    </cfRule>
    <cfRule type="expression" dxfId="338" priority="6" stopIfTrue="1">
      <formula>MOD(ROW(),2)&lt;&gt;0</formula>
    </cfRule>
  </conditionalFormatting>
  <conditionalFormatting sqref="A26:A78">
    <cfRule type="expression" dxfId="337" priority="7" stopIfTrue="1">
      <formula>MOD(ROW(),2)=0</formula>
    </cfRule>
    <cfRule type="expression" dxfId="336" priority="8" stopIfTrue="1">
      <formula>MOD(ROW(),2)&lt;&gt;0</formula>
    </cfRule>
  </conditionalFormatting>
  <conditionalFormatting sqref="B26:U78">
    <cfRule type="expression" dxfId="335" priority="9" stopIfTrue="1">
      <formula>MOD(ROW(),2)=0</formula>
    </cfRule>
    <cfRule type="expression" dxfId="334" priority="10" stopIfTrue="1">
      <formula>MOD(ROW(),2)&lt;&gt;0</formula>
    </cfRule>
  </conditionalFormatting>
  <conditionalFormatting sqref="B8">
    <cfRule type="expression" dxfId="333" priority="1" stopIfTrue="1">
      <formula>MOD(ROW(),2)=0</formula>
    </cfRule>
    <cfRule type="expression" dxfId="332" priority="2" stopIfTrue="1">
      <formula>MOD(ROW(),2)&lt;&gt;0</formula>
    </cfRule>
  </conditionalFormatting>
  <pageMargins left="0.7" right="0.7" top="0.75" bottom="0.75" header="0.3" footer="0.3"/>
  <tableParts count="1">
    <tablePart r:id="rId1"/>
  </tablePart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D140C-D5F8-460E-A213-A66B925C078E}">
  <sheetPr codeName="Sheet88"/>
  <dimension ref="A1:U75"/>
  <sheetViews>
    <sheetView showGridLines="0" workbookViewId="0">
      <selection activeCell="A6" sqref="A6"/>
    </sheetView>
  </sheetViews>
  <sheetFormatPr defaultRowHeight="12.5" x14ac:dyDescent="0.25"/>
  <cols>
    <col min="1" max="1" width="31.54296875" customWidth="1"/>
    <col min="2" max="21"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Added pension - x-716</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v>2015</v>
      </c>
      <c r="C8" s="46"/>
      <c r="D8" s="46"/>
      <c r="E8" s="46"/>
      <c r="F8" s="46"/>
      <c r="G8" s="46"/>
      <c r="H8" s="46"/>
      <c r="I8" s="46"/>
      <c r="J8" s="46"/>
      <c r="K8" s="46"/>
      <c r="L8" s="46"/>
      <c r="M8" s="46"/>
    </row>
    <row r="9" spans="1:13" x14ac:dyDescent="0.25">
      <c r="A9" s="40" t="s">
        <v>142</v>
      </c>
      <c r="B9" s="46" t="s">
        <v>394</v>
      </c>
      <c r="C9" s="46"/>
      <c r="D9" s="46"/>
      <c r="E9" s="46"/>
      <c r="F9" s="46"/>
      <c r="G9" s="46"/>
      <c r="H9" s="46"/>
      <c r="I9" s="46"/>
      <c r="J9" s="46"/>
      <c r="K9" s="46"/>
      <c r="L9" s="46"/>
      <c r="M9" s="46"/>
    </row>
    <row r="10" spans="1:13" x14ac:dyDescent="0.25">
      <c r="A10" s="40" t="s">
        <v>6</v>
      </c>
      <c r="B10" s="46" t="s">
        <v>436</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400</v>
      </c>
      <c r="C12" s="46"/>
      <c r="D12" s="46"/>
      <c r="E12" s="46"/>
      <c r="F12" s="46"/>
      <c r="G12" s="46"/>
      <c r="H12" s="46"/>
      <c r="I12" s="46"/>
      <c r="J12" s="46"/>
      <c r="K12" s="46"/>
      <c r="L12" s="46"/>
      <c r="M12" s="46"/>
    </row>
    <row r="13" spans="1:13" x14ac:dyDescent="0.25">
      <c r="A13" s="40" t="s">
        <v>538</v>
      </c>
      <c r="B13" s="46">
        <v>0</v>
      </c>
      <c r="C13" s="46"/>
      <c r="D13" s="46"/>
      <c r="E13" s="46"/>
      <c r="F13" s="46"/>
      <c r="G13" s="46"/>
      <c r="H13" s="46"/>
      <c r="I13" s="46"/>
      <c r="J13" s="46"/>
      <c r="K13" s="46"/>
      <c r="L13" s="46"/>
      <c r="M13" s="46"/>
    </row>
    <row r="14" spans="1:13" x14ac:dyDescent="0.25">
      <c r="A14" s="40" t="s">
        <v>146</v>
      </c>
      <c r="B14" s="46">
        <v>716</v>
      </c>
      <c r="C14" s="46"/>
      <c r="D14" s="46"/>
      <c r="E14" s="46"/>
      <c r="F14" s="46"/>
      <c r="G14" s="46"/>
      <c r="H14" s="46"/>
      <c r="I14" s="46"/>
      <c r="J14" s="46"/>
      <c r="K14" s="46"/>
      <c r="L14" s="46"/>
      <c r="M14" s="46"/>
    </row>
    <row r="15" spans="1:13" x14ac:dyDescent="0.25">
      <c r="A15" s="40" t="s">
        <v>539</v>
      </c>
      <c r="B15" s="46" t="s">
        <v>437</v>
      </c>
      <c r="C15" s="46"/>
      <c r="D15" s="46"/>
      <c r="E15" s="46"/>
      <c r="F15" s="46"/>
      <c r="G15" s="46"/>
      <c r="H15" s="46"/>
      <c r="I15" s="46"/>
      <c r="J15" s="46"/>
      <c r="K15" s="46"/>
      <c r="L15" s="46"/>
      <c r="M15" s="46"/>
    </row>
    <row r="16" spans="1:13" x14ac:dyDescent="0.25">
      <c r="A16" s="40" t="s">
        <v>148</v>
      </c>
      <c r="B16" s="46" t="s">
        <v>438</v>
      </c>
      <c r="C16" s="46"/>
      <c r="D16" s="46"/>
      <c r="E16" s="46"/>
      <c r="F16" s="46"/>
      <c r="G16" s="46"/>
      <c r="H16" s="46"/>
      <c r="I16" s="46"/>
      <c r="J16" s="46"/>
      <c r="K16" s="46"/>
      <c r="L16" s="46"/>
      <c r="M16" s="46"/>
    </row>
    <row r="17" spans="1:21" x14ac:dyDescent="0.25">
      <c r="A17" s="41" t="s">
        <v>540</v>
      </c>
      <c r="B17" s="46"/>
      <c r="C17" s="46"/>
      <c r="D17" s="46"/>
      <c r="E17" s="46"/>
      <c r="F17" s="46"/>
      <c r="G17" s="46"/>
      <c r="H17" s="46"/>
      <c r="I17" s="46"/>
      <c r="J17" s="46"/>
      <c r="K17" s="46"/>
      <c r="L17" s="46"/>
      <c r="M17" s="46"/>
    </row>
    <row r="18" spans="1:21" x14ac:dyDescent="0.25">
      <c r="A18" s="40" t="s">
        <v>150</v>
      </c>
      <c r="B18" s="48">
        <v>45202</v>
      </c>
      <c r="C18" s="48"/>
      <c r="D18" s="48"/>
      <c r="E18" s="48"/>
      <c r="F18" s="48"/>
      <c r="G18" s="48"/>
      <c r="H18" s="48"/>
      <c r="I18" s="48"/>
      <c r="J18" s="48"/>
      <c r="K18" s="48"/>
      <c r="L18" s="48"/>
      <c r="M18" s="48"/>
    </row>
    <row r="19" spans="1:21" x14ac:dyDescent="0.25">
      <c r="A19" s="40" t="s">
        <v>151</v>
      </c>
      <c r="B19" s="48">
        <v>45383</v>
      </c>
      <c r="C19" s="48"/>
      <c r="D19" s="48"/>
      <c r="E19" s="48"/>
      <c r="F19" s="48"/>
      <c r="G19" s="48"/>
      <c r="H19" s="48"/>
      <c r="I19" s="48"/>
      <c r="J19" s="48"/>
      <c r="K19" s="48"/>
      <c r="L19" s="48"/>
      <c r="M19" s="48"/>
    </row>
    <row r="20" spans="1:21" x14ac:dyDescent="0.25">
      <c r="A20" s="40" t="s">
        <v>152</v>
      </c>
      <c r="B20" s="46" t="s">
        <v>160</v>
      </c>
      <c r="C20" s="46"/>
      <c r="D20" s="46"/>
      <c r="E20" s="46"/>
      <c r="F20" s="46"/>
      <c r="G20" s="46"/>
      <c r="H20" s="46"/>
      <c r="I20" s="46"/>
      <c r="J20" s="46"/>
      <c r="K20" s="46"/>
      <c r="L20" s="46"/>
      <c r="M20" s="46"/>
    </row>
    <row r="21" spans="1:21" x14ac:dyDescent="0.25">
      <c r="A21" s="40" t="s">
        <v>541</v>
      </c>
      <c r="B21" s="46" t="s">
        <v>76</v>
      </c>
      <c r="C21" s="46"/>
      <c r="D21" s="46"/>
      <c r="E21" s="46"/>
      <c r="F21" s="46"/>
      <c r="G21" s="46"/>
      <c r="H21" s="46"/>
      <c r="I21" s="46"/>
      <c r="J21" s="46"/>
      <c r="K21" s="46"/>
      <c r="L21" s="46"/>
      <c r="M21" s="46"/>
    </row>
    <row r="23" spans="1:21" x14ac:dyDescent="0.25">
      <c r="A23" s="23" t="str">
        <f>HYPERLINK("#'Factor List'!A1", "Back to Factor List")</f>
        <v>Back to Factor List</v>
      </c>
      <c r="B23" s="23" t="str">
        <f>HYPERLINK("#'Assumptions'!A1", "Assumptions")</f>
        <v>Assumptions</v>
      </c>
    </row>
    <row r="26" spans="1:21" s="55" customFormat="1" ht="13" x14ac:dyDescent="0.25">
      <c r="A26" s="54" t="s">
        <v>263</v>
      </c>
      <c r="B26" s="54" t="s">
        <v>593</v>
      </c>
      <c r="C26" s="54" t="s">
        <v>594</v>
      </c>
      <c r="D26" s="54" t="s">
        <v>595</v>
      </c>
      <c r="E26" s="54" t="s">
        <v>596</v>
      </c>
      <c r="F26" s="54" t="s">
        <v>597</v>
      </c>
      <c r="G26" s="54" t="s">
        <v>598</v>
      </c>
      <c r="H26" s="54" t="s">
        <v>599</v>
      </c>
      <c r="I26" s="54" t="s">
        <v>600</v>
      </c>
      <c r="J26" s="54" t="s">
        <v>601</v>
      </c>
      <c r="K26" s="54" t="s">
        <v>602</v>
      </c>
      <c r="L26" s="54" t="s">
        <v>603</v>
      </c>
      <c r="M26" s="54" t="s">
        <v>604</v>
      </c>
      <c r="N26" s="54" t="s">
        <v>605</v>
      </c>
      <c r="O26" s="54" t="s">
        <v>606</v>
      </c>
      <c r="P26" s="54" t="s">
        <v>607</v>
      </c>
      <c r="Q26" s="54" t="s">
        <v>608</v>
      </c>
      <c r="R26" s="54" t="s">
        <v>609</v>
      </c>
      <c r="S26" s="54" t="s">
        <v>610</v>
      </c>
      <c r="T26" s="54" t="s">
        <v>611</v>
      </c>
      <c r="U26" s="54" t="s">
        <v>612</v>
      </c>
    </row>
    <row r="27" spans="1:21" x14ac:dyDescent="0.25">
      <c r="A27" s="43">
        <v>16</v>
      </c>
      <c r="B27" s="45">
        <v>207</v>
      </c>
      <c r="C27" s="45">
        <v>105.4</v>
      </c>
      <c r="D27" s="45">
        <v>71.599999999999994</v>
      </c>
      <c r="E27" s="45">
        <v>54.7</v>
      </c>
      <c r="F27" s="45">
        <v>44.5</v>
      </c>
      <c r="G27" s="45">
        <v>37.799999999999997</v>
      </c>
      <c r="H27" s="45">
        <v>33</v>
      </c>
      <c r="I27" s="45">
        <v>29.3</v>
      </c>
      <c r="J27" s="45">
        <v>26.5</v>
      </c>
      <c r="K27" s="45">
        <v>24.3</v>
      </c>
      <c r="L27" s="45">
        <v>22.5</v>
      </c>
      <c r="M27" s="45">
        <v>21</v>
      </c>
      <c r="N27" s="45">
        <v>19.7</v>
      </c>
      <c r="O27" s="45">
        <v>18.600000000000001</v>
      </c>
      <c r="P27" s="45">
        <v>17.7</v>
      </c>
      <c r="Q27" s="45">
        <v>16.8</v>
      </c>
      <c r="R27" s="45">
        <v>16.100000000000001</v>
      </c>
      <c r="S27" s="45">
        <v>15.5</v>
      </c>
      <c r="T27" s="45">
        <v>14.9</v>
      </c>
      <c r="U27" s="45">
        <v>14.4</v>
      </c>
    </row>
    <row r="28" spans="1:21" x14ac:dyDescent="0.25">
      <c r="A28" s="43">
        <v>17</v>
      </c>
      <c r="B28" s="45">
        <v>210.4</v>
      </c>
      <c r="C28" s="45">
        <v>107.1</v>
      </c>
      <c r="D28" s="45">
        <v>72.7</v>
      </c>
      <c r="E28" s="45">
        <v>55.5</v>
      </c>
      <c r="F28" s="45">
        <v>45.2</v>
      </c>
      <c r="G28" s="45">
        <v>38.4</v>
      </c>
      <c r="H28" s="45">
        <v>33.5</v>
      </c>
      <c r="I28" s="45">
        <v>29.8</v>
      </c>
      <c r="J28" s="45">
        <v>27</v>
      </c>
      <c r="K28" s="45">
        <v>24.7</v>
      </c>
      <c r="L28" s="45">
        <v>22.9</v>
      </c>
      <c r="M28" s="45">
        <v>21.3</v>
      </c>
      <c r="N28" s="45">
        <v>20</v>
      </c>
      <c r="O28" s="45">
        <v>18.899999999999999</v>
      </c>
      <c r="P28" s="45">
        <v>17.899999999999999</v>
      </c>
      <c r="Q28" s="45">
        <v>17.100000000000001</v>
      </c>
      <c r="R28" s="45">
        <v>16.399999999999999</v>
      </c>
      <c r="S28" s="45">
        <v>15.7</v>
      </c>
      <c r="T28" s="45">
        <v>15.1</v>
      </c>
      <c r="U28" s="45">
        <v>14.6</v>
      </c>
    </row>
    <row r="29" spans="1:21" x14ac:dyDescent="0.25">
      <c r="A29" s="43">
        <v>18</v>
      </c>
      <c r="B29" s="45">
        <v>213.9</v>
      </c>
      <c r="C29" s="45">
        <v>108.9</v>
      </c>
      <c r="D29" s="45">
        <v>74</v>
      </c>
      <c r="E29" s="45">
        <v>56.5</v>
      </c>
      <c r="F29" s="45">
        <v>46</v>
      </c>
      <c r="G29" s="45">
        <v>39</v>
      </c>
      <c r="H29" s="45">
        <v>34</v>
      </c>
      <c r="I29" s="45">
        <v>30.3</v>
      </c>
      <c r="J29" s="45">
        <v>27.4</v>
      </c>
      <c r="K29" s="45">
        <v>25.1</v>
      </c>
      <c r="L29" s="45">
        <v>23.2</v>
      </c>
      <c r="M29" s="45">
        <v>21.7</v>
      </c>
      <c r="N29" s="45">
        <v>20.3</v>
      </c>
      <c r="O29" s="45">
        <v>19.2</v>
      </c>
      <c r="P29" s="45">
        <v>18.2</v>
      </c>
      <c r="Q29" s="45">
        <v>17.399999999999999</v>
      </c>
      <c r="R29" s="45">
        <v>16.600000000000001</v>
      </c>
      <c r="S29" s="45">
        <v>16</v>
      </c>
      <c r="T29" s="45">
        <v>15.4</v>
      </c>
      <c r="U29" s="45">
        <v>14.9</v>
      </c>
    </row>
    <row r="30" spans="1:21" x14ac:dyDescent="0.25">
      <c r="A30" s="43">
        <v>19</v>
      </c>
      <c r="B30" s="45">
        <v>217.3</v>
      </c>
      <c r="C30" s="45">
        <v>110.7</v>
      </c>
      <c r="D30" s="45">
        <v>75.099999999999994</v>
      </c>
      <c r="E30" s="45">
        <v>57.4</v>
      </c>
      <c r="F30" s="45">
        <v>46.7</v>
      </c>
      <c r="G30" s="45">
        <v>39.6</v>
      </c>
      <c r="H30" s="45">
        <v>34.6</v>
      </c>
      <c r="I30" s="45">
        <v>30.8</v>
      </c>
      <c r="J30" s="45">
        <v>27.9</v>
      </c>
      <c r="K30" s="45">
        <v>25.5</v>
      </c>
      <c r="L30" s="45">
        <v>23.6</v>
      </c>
      <c r="M30" s="45">
        <v>22</v>
      </c>
      <c r="N30" s="45">
        <v>20.7</v>
      </c>
      <c r="O30" s="45">
        <v>19.5</v>
      </c>
      <c r="P30" s="45">
        <v>18.5</v>
      </c>
      <c r="Q30" s="45">
        <v>17.7</v>
      </c>
      <c r="R30" s="45">
        <v>16.899999999999999</v>
      </c>
      <c r="S30" s="45">
        <v>16.2</v>
      </c>
      <c r="T30" s="45">
        <v>15.6</v>
      </c>
      <c r="U30" s="45">
        <v>15.1</v>
      </c>
    </row>
    <row r="31" spans="1:21" x14ac:dyDescent="0.25">
      <c r="A31" s="43">
        <v>20</v>
      </c>
      <c r="B31" s="45">
        <v>220.4</v>
      </c>
      <c r="C31" s="45">
        <v>112.3</v>
      </c>
      <c r="D31" s="45">
        <v>76.2</v>
      </c>
      <c r="E31" s="45">
        <v>58.2</v>
      </c>
      <c r="F31" s="45">
        <v>47.4</v>
      </c>
      <c r="G31" s="45">
        <v>40.200000000000003</v>
      </c>
      <c r="H31" s="45">
        <v>35.1</v>
      </c>
      <c r="I31" s="45">
        <v>31.3</v>
      </c>
      <c r="J31" s="45">
        <v>28.3</v>
      </c>
      <c r="K31" s="45">
        <v>25.9</v>
      </c>
      <c r="L31" s="45">
        <v>24</v>
      </c>
      <c r="M31" s="45">
        <v>22.3</v>
      </c>
      <c r="N31" s="45">
        <v>21</v>
      </c>
      <c r="O31" s="45">
        <v>19.8</v>
      </c>
      <c r="P31" s="45">
        <v>18.8</v>
      </c>
      <c r="Q31" s="45">
        <v>17.899999999999999</v>
      </c>
      <c r="R31" s="45">
        <v>17.2</v>
      </c>
      <c r="S31" s="45">
        <v>16.5</v>
      </c>
      <c r="T31" s="45">
        <v>15.9</v>
      </c>
      <c r="U31" s="45">
        <v>15.3</v>
      </c>
    </row>
    <row r="32" spans="1:21" x14ac:dyDescent="0.25">
      <c r="A32" s="43">
        <v>21</v>
      </c>
      <c r="B32" s="45">
        <v>223.6</v>
      </c>
      <c r="C32" s="45">
        <v>113.9</v>
      </c>
      <c r="D32" s="45">
        <v>77.3</v>
      </c>
      <c r="E32" s="45">
        <v>59</v>
      </c>
      <c r="F32" s="45">
        <v>48.1</v>
      </c>
      <c r="G32" s="45">
        <v>40.799999999999997</v>
      </c>
      <c r="H32" s="45">
        <v>35.6</v>
      </c>
      <c r="I32" s="45">
        <v>31.7</v>
      </c>
      <c r="J32" s="45">
        <v>28.7</v>
      </c>
      <c r="K32" s="45">
        <v>26.3</v>
      </c>
      <c r="L32" s="45">
        <v>24.3</v>
      </c>
      <c r="M32" s="45">
        <v>22.7</v>
      </c>
      <c r="N32" s="45">
        <v>21.3</v>
      </c>
      <c r="O32" s="45">
        <v>20.100000000000001</v>
      </c>
      <c r="P32" s="45">
        <v>19.100000000000001</v>
      </c>
      <c r="Q32" s="45">
        <v>18.2</v>
      </c>
      <c r="R32" s="45">
        <v>17.399999999999999</v>
      </c>
      <c r="S32" s="45">
        <v>16.7</v>
      </c>
      <c r="T32" s="45">
        <v>16.100000000000001</v>
      </c>
      <c r="U32" s="45">
        <v>15.5</v>
      </c>
    </row>
    <row r="33" spans="1:21" x14ac:dyDescent="0.25">
      <c r="A33" s="43">
        <v>22</v>
      </c>
      <c r="B33" s="45">
        <v>226.8</v>
      </c>
      <c r="C33" s="45">
        <v>115.5</v>
      </c>
      <c r="D33" s="45">
        <v>78.400000000000006</v>
      </c>
      <c r="E33" s="45">
        <v>59.9</v>
      </c>
      <c r="F33" s="45">
        <v>48.8</v>
      </c>
      <c r="G33" s="45">
        <v>41.4</v>
      </c>
      <c r="H33" s="45">
        <v>36.1</v>
      </c>
      <c r="I33" s="45">
        <v>32.200000000000003</v>
      </c>
      <c r="J33" s="45">
        <v>29.1</v>
      </c>
      <c r="K33" s="45">
        <v>26.6</v>
      </c>
      <c r="L33" s="45">
        <v>24.6</v>
      </c>
      <c r="M33" s="45">
        <v>23</v>
      </c>
      <c r="N33" s="45">
        <v>21.6</v>
      </c>
      <c r="O33" s="45">
        <v>20.399999999999999</v>
      </c>
      <c r="P33" s="45">
        <v>19.399999999999999</v>
      </c>
      <c r="Q33" s="45">
        <v>18.5</v>
      </c>
      <c r="R33" s="45">
        <v>17.7</v>
      </c>
      <c r="S33" s="45">
        <v>17</v>
      </c>
      <c r="T33" s="45">
        <v>16.3</v>
      </c>
      <c r="U33" s="45">
        <v>15.8</v>
      </c>
    </row>
    <row r="34" spans="1:21" x14ac:dyDescent="0.25">
      <c r="A34" s="43">
        <v>23</v>
      </c>
      <c r="B34" s="45">
        <v>230.1</v>
      </c>
      <c r="C34" s="45">
        <v>117.2</v>
      </c>
      <c r="D34" s="45">
        <v>79.599999999999994</v>
      </c>
      <c r="E34" s="45">
        <v>60.8</v>
      </c>
      <c r="F34" s="45">
        <v>49.5</v>
      </c>
      <c r="G34" s="45">
        <v>42</v>
      </c>
      <c r="H34" s="45">
        <v>36.6</v>
      </c>
      <c r="I34" s="45">
        <v>32.6</v>
      </c>
      <c r="J34" s="45">
        <v>29.5</v>
      </c>
      <c r="K34" s="45">
        <v>27</v>
      </c>
      <c r="L34" s="45">
        <v>25</v>
      </c>
      <c r="M34" s="45">
        <v>23.3</v>
      </c>
      <c r="N34" s="45">
        <v>21.9</v>
      </c>
      <c r="O34" s="45">
        <v>20.7</v>
      </c>
      <c r="P34" s="45">
        <v>19.600000000000001</v>
      </c>
      <c r="Q34" s="45">
        <v>18.7</v>
      </c>
      <c r="R34" s="45">
        <v>17.899999999999999</v>
      </c>
      <c r="S34" s="45">
        <v>17.2</v>
      </c>
      <c r="T34" s="45">
        <v>16.600000000000001</v>
      </c>
      <c r="U34" s="45">
        <v>16</v>
      </c>
    </row>
    <row r="35" spans="1:21" x14ac:dyDescent="0.25">
      <c r="A35" s="43">
        <v>24</v>
      </c>
      <c r="B35" s="45">
        <v>233.4</v>
      </c>
      <c r="C35" s="45">
        <v>118.9</v>
      </c>
      <c r="D35" s="45">
        <v>80.7</v>
      </c>
      <c r="E35" s="45">
        <v>61.6</v>
      </c>
      <c r="F35" s="45">
        <v>50.2</v>
      </c>
      <c r="G35" s="45">
        <v>42.6</v>
      </c>
      <c r="H35" s="45">
        <v>37.200000000000003</v>
      </c>
      <c r="I35" s="45">
        <v>33.1</v>
      </c>
      <c r="J35" s="45">
        <v>29.9</v>
      </c>
      <c r="K35" s="45">
        <v>27.4</v>
      </c>
      <c r="L35" s="45">
        <v>25.4</v>
      </c>
      <c r="M35" s="45">
        <v>23.7</v>
      </c>
      <c r="N35" s="45">
        <v>22.2</v>
      </c>
      <c r="O35" s="45">
        <v>21</v>
      </c>
      <c r="P35" s="45">
        <v>19.899999999999999</v>
      </c>
      <c r="Q35" s="45">
        <v>19</v>
      </c>
      <c r="R35" s="45">
        <v>18.2</v>
      </c>
      <c r="S35" s="45">
        <v>17.5</v>
      </c>
      <c r="T35" s="45">
        <v>16.8</v>
      </c>
      <c r="U35" s="45">
        <v>16.2</v>
      </c>
    </row>
    <row r="36" spans="1:21" x14ac:dyDescent="0.25">
      <c r="A36" s="43">
        <v>25</v>
      </c>
      <c r="B36" s="45">
        <v>236.8</v>
      </c>
      <c r="C36" s="45">
        <v>120.6</v>
      </c>
      <c r="D36" s="45">
        <v>81.900000000000006</v>
      </c>
      <c r="E36" s="45">
        <v>62.5</v>
      </c>
      <c r="F36" s="45">
        <v>50.9</v>
      </c>
      <c r="G36" s="45">
        <v>43.2</v>
      </c>
      <c r="H36" s="45">
        <v>37.700000000000003</v>
      </c>
      <c r="I36" s="45">
        <v>33.6</v>
      </c>
      <c r="J36" s="45">
        <v>30.4</v>
      </c>
      <c r="K36" s="45">
        <v>27.8</v>
      </c>
      <c r="L36" s="45">
        <v>25.7</v>
      </c>
      <c r="M36" s="45">
        <v>24</v>
      </c>
      <c r="N36" s="45">
        <v>22.5</v>
      </c>
      <c r="O36" s="45">
        <v>21.3</v>
      </c>
      <c r="P36" s="45">
        <v>20.2</v>
      </c>
      <c r="Q36" s="45">
        <v>19.3</v>
      </c>
      <c r="R36" s="45">
        <v>18.399999999999999</v>
      </c>
      <c r="S36" s="45">
        <v>17.7</v>
      </c>
      <c r="T36" s="45">
        <v>17.100000000000001</v>
      </c>
      <c r="U36" s="45">
        <v>16.5</v>
      </c>
    </row>
    <row r="37" spans="1:21" x14ac:dyDescent="0.25">
      <c r="A37" s="43">
        <v>26</v>
      </c>
      <c r="B37" s="45">
        <v>240.2</v>
      </c>
      <c r="C37" s="45">
        <v>122.3</v>
      </c>
      <c r="D37" s="45">
        <v>83</v>
      </c>
      <c r="E37" s="45">
        <v>63.4</v>
      </c>
      <c r="F37" s="45">
        <v>51.7</v>
      </c>
      <c r="G37" s="45">
        <v>43.8</v>
      </c>
      <c r="H37" s="45">
        <v>38.200000000000003</v>
      </c>
      <c r="I37" s="45">
        <v>34.1</v>
      </c>
      <c r="J37" s="45">
        <v>30.8</v>
      </c>
      <c r="K37" s="45">
        <v>28.2</v>
      </c>
      <c r="L37" s="45">
        <v>26.1</v>
      </c>
      <c r="M37" s="45">
        <v>24.3</v>
      </c>
      <c r="N37" s="45">
        <v>22.9</v>
      </c>
      <c r="O37" s="45">
        <v>21.6</v>
      </c>
      <c r="P37" s="45">
        <v>20.5</v>
      </c>
      <c r="Q37" s="45">
        <v>19.600000000000001</v>
      </c>
      <c r="R37" s="45">
        <v>18.7</v>
      </c>
      <c r="S37" s="45">
        <v>18</v>
      </c>
      <c r="T37" s="45">
        <v>17.3</v>
      </c>
      <c r="U37" s="45">
        <v>16.7</v>
      </c>
    </row>
    <row r="38" spans="1:21" x14ac:dyDescent="0.25">
      <c r="A38" s="43">
        <v>27</v>
      </c>
      <c r="B38" s="45">
        <v>243.6</v>
      </c>
      <c r="C38" s="45">
        <v>124.1</v>
      </c>
      <c r="D38" s="45">
        <v>84.2</v>
      </c>
      <c r="E38" s="45">
        <v>64.3</v>
      </c>
      <c r="F38" s="45">
        <v>52.4</v>
      </c>
      <c r="G38" s="45">
        <v>44.5</v>
      </c>
      <c r="H38" s="45">
        <v>38.799999999999997</v>
      </c>
      <c r="I38" s="45">
        <v>34.5</v>
      </c>
      <c r="J38" s="45">
        <v>31.3</v>
      </c>
      <c r="K38" s="45">
        <v>28.6</v>
      </c>
      <c r="L38" s="45">
        <v>26.5</v>
      </c>
      <c r="M38" s="45">
        <v>24.7</v>
      </c>
      <c r="N38" s="45">
        <v>23.2</v>
      </c>
      <c r="O38" s="45">
        <v>21.9</v>
      </c>
      <c r="P38" s="45">
        <v>20.8</v>
      </c>
      <c r="Q38" s="45">
        <v>19.8</v>
      </c>
      <c r="R38" s="45">
        <v>19</v>
      </c>
      <c r="S38" s="45">
        <v>18.2</v>
      </c>
      <c r="T38" s="45">
        <v>17.600000000000001</v>
      </c>
      <c r="U38" s="45">
        <v>17</v>
      </c>
    </row>
    <row r="39" spans="1:21" x14ac:dyDescent="0.25">
      <c r="A39" s="43">
        <v>28</v>
      </c>
      <c r="B39" s="45">
        <v>247.1</v>
      </c>
      <c r="C39" s="45">
        <v>125.8</v>
      </c>
      <c r="D39" s="45">
        <v>85.4</v>
      </c>
      <c r="E39" s="45">
        <v>65.2</v>
      </c>
      <c r="F39" s="45">
        <v>53.1</v>
      </c>
      <c r="G39" s="45">
        <v>45.1</v>
      </c>
      <c r="H39" s="45">
        <v>39.299999999999997</v>
      </c>
      <c r="I39" s="45">
        <v>35</v>
      </c>
      <c r="J39" s="45">
        <v>31.7</v>
      </c>
      <c r="K39" s="45">
        <v>29</v>
      </c>
      <c r="L39" s="45">
        <v>26.9</v>
      </c>
      <c r="M39" s="45">
        <v>25.1</v>
      </c>
      <c r="N39" s="45">
        <v>23.5</v>
      </c>
      <c r="O39" s="45">
        <v>22.2</v>
      </c>
      <c r="P39" s="45">
        <v>21.1</v>
      </c>
      <c r="Q39" s="45">
        <v>20.100000000000001</v>
      </c>
      <c r="R39" s="45">
        <v>19.3</v>
      </c>
      <c r="S39" s="45">
        <v>18.5</v>
      </c>
      <c r="T39" s="45">
        <v>17.8</v>
      </c>
      <c r="U39" s="45">
        <v>17.2</v>
      </c>
    </row>
    <row r="40" spans="1:21" x14ac:dyDescent="0.25">
      <c r="A40" s="43">
        <v>29</v>
      </c>
      <c r="B40" s="45">
        <v>250.6</v>
      </c>
      <c r="C40" s="45">
        <v>127.6</v>
      </c>
      <c r="D40" s="45">
        <v>86.7</v>
      </c>
      <c r="E40" s="45">
        <v>66.2</v>
      </c>
      <c r="F40" s="45">
        <v>53.9</v>
      </c>
      <c r="G40" s="45">
        <v>45.7</v>
      </c>
      <c r="H40" s="45">
        <v>39.9</v>
      </c>
      <c r="I40" s="45">
        <v>35.6</v>
      </c>
      <c r="J40" s="45">
        <v>32.200000000000003</v>
      </c>
      <c r="K40" s="45">
        <v>29.5</v>
      </c>
      <c r="L40" s="45">
        <v>27.3</v>
      </c>
      <c r="M40" s="45">
        <v>25.4</v>
      </c>
      <c r="N40" s="45">
        <v>23.9</v>
      </c>
      <c r="O40" s="45">
        <v>22.6</v>
      </c>
      <c r="P40" s="45">
        <v>21.4</v>
      </c>
      <c r="Q40" s="45">
        <v>20.399999999999999</v>
      </c>
      <c r="R40" s="45">
        <v>19.5</v>
      </c>
      <c r="S40" s="45">
        <v>18.8</v>
      </c>
      <c r="T40" s="45">
        <v>18.100000000000001</v>
      </c>
      <c r="U40" s="45">
        <v>17.5</v>
      </c>
    </row>
    <row r="41" spans="1:21" x14ac:dyDescent="0.25">
      <c r="A41" s="43">
        <v>30</v>
      </c>
      <c r="B41" s="45">
        <v>254.2</v>
      </c>
      <c r="C41" s="45">
        <v>129.5</v>
      </c>
      <c r="D41" s="45">
        <v>87.9</v>
      </c>
      <c r="E41" s="45">
        <v>67.099999999999994</v>
      </c>
      <c r="F41" s="45">
        <v>54.7</v>
      </c>
      <c r="G41" s="45">
        <v>46.4</v>
      </c>
      <c r="H41" s="45">
        <v>40.5</v>
      </c>
      <c r="I41" s="45">
        <v>36.1</v>
      </c>
      <c r="J41" s="45">
        <v>32.6</v>
      </c>
      <c r="K41" s="45">
        <v>29.9</v>
      </c>
      <c r="L41" s="45">
        <v>27.7</v>
      </c>
      <c r="M41" s="45">
        <v>25.8</v>
      </c>
      <c r="N41" s="45">
        <v>24.2</v>
      </c>
      <c r="O41" s="45">
        <v>22.9</v>
      </c>
      <c r="P41" s="45">
        <v>21.7</v>
      </c>
      <c r="Q41" s="45">
        <v>20.7</v>
      </c>
      <c r="R41" s="45">
        <v>19.8</v>
      </c>
      <c r="S41" s="45">
        <v>19.100000000000001</v>
      </c>
      <c r="T41" s="45">
        <v>18.399999999999999</v>
      </c>
      <c r="U41" s="45">
        <v>17.7</v>
      </c>
    </row>
    <row r="42" spans="1:21" x14ac:dyDescent="0.25">
      <c r="A42" s="43">
        <v>31</v>
      </c>
      <c r="B42" s="45">
        <v>257.8</v>
      </c>
      <c r="C42" s="45">
        <v>131.30000000000001</v>
      </c>
      <c r="D42" s="45">
        <v>89.2</v>
      </c>
      <c r="E42" s="45">
        <v>68.099999999999994</v>
      </c>
      <c r="F42" s="45">
        <v>55.5</v>
      </c>
      <c r="G42" s="45">
        <v>47.1</v>
      </c>
      <c r="H42" s="45">
        <v>41.1</v>
      </c>
      <c r="I42" s="45">
        <v>36.6</v>
      </c>
      <c r="J42" s="45">
        <v>33.1</v>
      </c>
      <c r="K42" s="45">
        <v>30.3</v>
      </c>
      <c r="L42" s="45">
        <v>28.1</v>
      </c>
      <c r="M42" s="45">
        <v>26.2</v>
      </c>
      <c r="N42" s="45">
        <v>24.6</v>
      </c>
      <c r="O42" s="45">
        <v>23.2</v>
      </c>
      <c r="P42" s="45">
        <v>22</v>
      </c>
      <c r="Q42" s="45">
        <v>21</v>
      </c>
      <c r="R42" s="45">
        <v>20.100000000000001</v>
      </c>
      <c r="S42" s="45">
        <v>19.3</v>
      </c>
      <c r="T42" s="45">
        <v>18.600000000000001</v>
      </c>
      <c r="U42" s="45">
        <v>18</v>
      </c>
    </row>
    <row r="43" spans="1:21" x14ac:dyDescent="0.25">
      <c r="A43" s="43">
        <v>32</v>
      </c>
      <c r="B43" s="45">
        <v>261.5</v>
      </c>
      <c r="C43" s="45">
        <v>133.19999999999999</v>
      </c>
      <c r="D43" s="45">
        <v>90.4</v>
      </c>
      <c r="E43" s="45">
        <v>69.099999999999994</v>
      </c>
      <c r="F43" s="45">
        <v>56.3</v>
      </c>
      <c r="G43" s="45">
        <v>47.7</v>
      </c>
      <c r="H43" s="45">
        <v>41.7</v>
      </c>
      <c r="I43" s="45">
        <v>37.1</v>
      </c>
      <c r="J43" s="45">
        <v>33.6</v>
      </c>
      <c r="K43" s="45">
        <v>30.8</v>
      </c>
      <c r="L43" s="45">
        <v>28.5</v>
      </c>
      <c r="M43" s="45">
        <v>26.6</v>
      </c>
      <c r="N43" s="45">
        <v>24.9</v>
      </c>
      <c r="O43" s="45">
        <v>23.6</v>
      </c>
      <c r="P43" s="45">
        <v>22.4</v>
      </c>
      <c r="Q43" s="45">
        <v>21.3</v>
      </c>
      <c r="R43" s="45">
        <v>20.399999999999999</v>
      </c>
      <c r="S43" s="45">
        <v>19.600000000000001</v>
      </c>
      <c r="T43" s="45">
        <v>18.899999999999999</v>
      </c>
      <c r="U43" s="45">
        <v>18.3</v>
      </c>
    </row>
    <row r="44" spans="1:21" x14ac:dyDescent="0.25">
      <c r="A44" s="43">
        <v>33</v>
      </c>
      <c r="B44" s="45">
        <v>265.2</v>
      </c>
      <c r="C44" s="45">
        <v>135.1</v>
      </c>
      <c r="D44" s="45">
        <v>91.7</v>
      </c>
      <c r="E44" s="45">
        <v>70.099999999999994</v>
      </c>
      <c r="F44" s="45">
        <v>57.1</v>
      </c>
      <c r="G44" s="45">
        <v>48.4</v>
      </c>
      <c r="H44" s="45">
        <v>42.3</v>
      </c>
      <c r="I44" s="45">
        <v>37.6</v>
      </c>
      <c r="J44" s="45">
        <v>34.1</v>
      </c>
      <c r="K44" s="45">
        <v>31.2</v>
      </c>
      <c r="L44" s="45">
        <v>28.9</v>
      </c>
      <c r="M44" s="45">
        <v>26.9</v>
      </c>
      <c r="N44" s="45">
        <v>25.3</v>
      </c>
      <c r="O44" s="45">
        <v>23.9</v>
      </c>
      <c r="P44" s="45">
        <v>22.7</v>
      </c>
      <c r="Q44" s="45">
        <v>21.7</v>
      </c>
      <c r="R44" s="45">
        <v>20.7</v>
      </c>
      <c r="S44" s="45">
        <v>19.899999999999999</v>
      </c>
      <c r="T44" s="45">
        <v>19.2</v>
      </c>
      <c r="U44" s="45">
        <v>18.5</v>
      </c>
    </row>
    <row r="45" spans="1:21" x14ac:dyDescent="0.25">
      <c r="A45" s="43">
        <v>34</v>
      </c>
      <c r="B45" s="45">
        <v>268.89999999999998</v>
      </c>
      <c r="C45" s="45">
        <v>137</v>
      </c>
      <c r="D45" s="45">
        <v>93</v>
      </c>
      <c r="E45" s="45">
        <v>71.099999999999994</v>
      </c>
      <c r="F45" s="45">
        <v>57.9</v>
      </c>
      <c r="G45" s="45">
        <v>49.1</v>
      </c>
      <c r="H45" s="45">
        <v>42.9</v>
      </c>
      <c r="I45" s="45">
        <v>38.200000000000003</v>
      </c>
      <c r="J45" s="45">
        <v>34.6</v>
      </c>
      <c r="K45" s="45">
        <v>31.7</v>
      </c>
      <c r="L45" s="45">
        <v>29.3</v>
      </c>
      <c r="M45" s="45">
        <v>27.3</v>
      </c>
      <c r="N45" s="45">
        <v>25.7</v>
      </c>
      <c r="O45" s="45">
        <v>24.3</v>
      </c>
      <c r="P45" s="45">
        <v>23</v>
      </c>
      <c r="Q45" s="45">
        <v>22</v>
      </c>
      <c r="R45" s="45">
        <v>21</v>
      </c>
      <c r="S45" s="45">
        <v>20.2</v>
      </c>
      <c r="T45" s="45">
        <v>19.5</v>
      </c>
      <c r="U45" s="45">
        <v>18.8</v>
      </c>
    </row>
    <row r="46" spans="1:21" x14ac:dyDescent="0.25">
      <c r="A46" s="43">
        <v>35</v>
      </c>
      <c r="B46" s="45">
        <v>272.7</v>
      </c>
      <c r="C46" s="45">
        <v>138.9</v>
      </c>
      <c r="D46" s="45">
        <v>94.3</v>
      </c>
      <c r="E46" s="45">
        <v>72.099999999999994</v>
      </c>
      <c r="F46" s="45">
        <v>58.7</v>
      </c>
      <c r="G46" s="45">
        <v>49.8</v>
      </c>
      <c r="H46" s="45">
        <v>43.5</v>
      </c>
      <c r="I46" s="45">
        <v>38.700000000000003</v>
      </c>
      <c r="J46" s="45">
        <v>35.1</v>
      </c>
      <c r="K46" s="45">
        <v>32.1</v>
      </c>
      <c r="L46" s="45">
        <v>29.7</v>
      </c>
      <c r="M46" s="45">
        <v>27.7</v>
      </c>
      <c r="N46" s="45">
        <v>26</v>
      </c>
      <c r="O46" s="45">
        <v>24.6</v>
      </c>
      <c r="P46" s="45">
        <v>23.4</v>
      </c>
      <c r="Q46" s="45">
        <v>22.3</v>
      </c>
      <c r="R46" s="45">
        <v>21.3</v>
      </c>
      <c r="S46" s="45">
        <v>20.5</v>
      </c>
      <c r="T46" s="45">
        <v>19.8</v>
      </c>
      <c r="U46" s="45">
        <v>19.100000000000001</v>
      </c>
    </row>
    <row r="47" spans="1:21" x14ac:dyDescent="0.25">
      <c r="A47" s="43">
        <v>36</v>
      </c>
      <c r="B47" s="45">
        <v>276.60000000000002</v>
      </c>
      <c r="C47" s="45">
        <v>140.9</v>
      </c>
      <c r="D47" s="45">
        <v>95.7</v>
      </c>
      <c r="E47" s="45">
        <v>73.099999999999994</v>
      </c>
      <c r="F47" s="45">
        <v>59.5</v>
      </c>
      <c r="G47" s="45">
        <v>50.5</v>
      </c>
      <c r="H47" s="45">
        <v>44.1</v>
      </c>
      <c r="I47" s="45">
        <v>39.299999999999997</v>
      </c>
      <c r="J47" s="45">
        <v>35.6</v>
      </c>
      <c r="K47" s="45">
        <v>32.6</v>
      </c>
      <c r="L47" s="45">
        <v>30.1</v>
      </c>
      <c r="M47" s="45">
        <v>28.1</v>
      </c>
      <c r="N47" s="45">
        <v>26.4</v>
      </c>
      <c r="O47" s="45">
        <v>25</v>
      </c>
      <c r="P47" s="45">
        <v>23.7</v>
      </c>
      <c r="Q47" s="45">
        <v>22.6</v>
      </c>
      <c r="R47" s="45">
        <v>21.7</v>
      </c>
      <c r="S47" s="45">
        <v>20.8</v>
      </c>
      <c r="T47" s="45">
        <v>20.100000000000001</v>
      </c>
      <c r="U47" s="45">
        <v>19.399999999999999</v>
      </c>
    </row>
    <row r="48" spans="1:21" x14ac:dyDescent="0.25">
      <c r="A48" s="43">
        <v>37</v>
      </c>
      <c r="B48" s="45">
        <v>280.5</v>
      </c>
      <c r="C48" s="45">
        <v>142.9</v>
      </c>
      <c r="D48" s="45">
        <v>97</v>
      </c>
      <c r="E48" s="45">
        <v>74.099999999999994</v>
      </c>
      <c r="F48" s="45">
        <v>60.4</v>
      </c>
      <c r="G48" s="45">
        <v>51.2</v>
      </c>
      <c r="H48" s="45">
        <v>44.7</v>
      </c>
      <c r="I48" s="45">
        <v>39.9</v>
      </c>
      <c r="J48" s="45">
        <v>36.1</v>
      </c>
      <c r="K48" s="45">
        <v>33</v>
      </c>
      <c r="L48" s="45">
        <v>30.6</v>
      </c>
      <c r="M48" s="45">
        <v>28.5</v>
      </c>
      <c r="N48" s="45">
        <v>26.8</v>
      </c>
      <c r="O48" s="45">
        <v>25.3</v>
      </c>
      <c r="P48" s="45">
        <v>24.1</v>
      </c>
      <c r="Q48" s="45">
        <v>23</v>
      </c>
      <c r="R48" s="45">
        <v>22</v>
      </c>
      <c r="S48" s="45">
        <v>21.1</v>
      </c>
      <c r="T48" s="45">
        <v>20.399999999999999</v>
      </c>
      <c r="U48" s="45">
        <v>19.7</v>
      </c>
    </row>
    <row r="49" spans="1:21" x14ac:dyDescent="0.25">
      <c r="A49" s="43">
        <v>38</v>
      </c>
      <c r="B49" s="45">
        <v>284.39999999999998</v>
      </c>
      <c r="C49" s="45">
        <v>144.9</v>
      </c>
      <c r="D49" s="45">
        <v>98.4</v>
      </c>
      <c r="E49" s="45">
        <v>75.2</v>
      </c>
      <c r="F49" s="45">
        <v>61.2</v>
      </c>
      <c r="G49" s="45">
        <v>52</v>
      </c>
      <c r="H49" s="45">
        <v>45.4</v>
      </c>
      <c r="I49" s="45">
        <v>40.4</v>
      </c>
      <c r="J49" s="45">
        <v>36.6</v>
      </c>
      <c r="K49" s="45">
        <v>33.5</v>
      </c>
      <c r="L49" s="45">
        <v>31</v>
      </c>
      <c r="M49" s="45">
        <v>29</v>
      </c>
      <c r="N49" s="45">
        <v>27.2</v>
      </c>
      <c r="O49" s="45">
        <v>25.7</v>
      </c>
      <c r="P49" s="45">
        <v>24.4</v>
      </c>
      <c r="Q49" s="45">
        <v>23.3</v>
      </c>
      <c r="R49" s="45">
        <v>22.3</v>
      </c>
      <c r="S49" s="45">
        <v>21.4</v>
      </c>
      <c r="T49" s="45">
        <v>20.7</v>
      </c>
      <c r="U49" s="45">
        <v>20</v>
      </c>
    </row>
    <row r="50" spans="1:21" x14ac:dyDescent="0.25">
      <c r="A50" s="43">
        <v>39</v>
      </c>
      <c r="B50" s="45">
        <v>288.39999999999998</v>
      </c>
      <c r="C50" s="45">
        <v>146.9</v>
      </c>
      <c r="D50" s="45">
        <v>99.8</v>
      </c>
      <c r="E50" s="45">
        <v>76.2</v>
      </c>
      <c r="F50" s="45">
        <v>62.1</v>
      </c>
      <c r="G50" s="45">
        <v>52.7</v>
      </c>
      <c r="H50" s="45">
        <v>46</v>
      </c>
      <c r="I50" s="45">
        <v>41</v>
      </c>
      <c r="J50" s="45">
        <v>37.1</v>
      </c>
      <c r="K50" s="45">
        <v>34</v>
      </c>
      <c r="L50" s="45">
        <v>31.5</v>
      </c>
      <c r="M50" s="45">
        <v>29.4</v>
      </c>
      <c r="N50" s="45">
        <v>27.6</v>
      </c>
      <c r="O50" s="45">
        <v>26.1</v>
      </c>
      <c r="P50" s="45">
        <v>24.8</v>
      </c>
      <c r="Q50" s="45">
        <v>23.6</v>
      </c>
      <c r="R50" s="45">
        <v>22.7</v>
      </c>
      <c r="S50" s="45">
        <v>21.8</v>
      </c>
      <c r="T50" s="45">
        <v>21</v>
      </c>
      <c r="U50" s="45">
        <v>20.3</v>
      </c>
    </row>
    <row r="51" spans="1:21" x14ac:dyDescent="0.25">
      <c r="A51" s="43">
        <v>40</v>
      </c>
      <c r="B51" s="45">
        <v>292.39999999999998</v>
      </c>
      <c r="C51" s="45">
        <v>149</v>
      </c>
      <c r="D51" s="45">
        <v>101.2</v>
      </c>
      <c r="E51" s="45">
        <v>77.3</v>
      </c>
      <c r="F51" s="45">
        <v>63</v>
      </c>
      <c r="G51" s="45">
        <v>53.5</v>
      </c>
      <c r="H51" s="45">
        <v>46.7</v>
      </c>
      <c r="I51" s="45">
        <v>41.6</v>
      </c>
      <c r="J51" s="45">
        <v>37.700000000000003</v>
      </c>
      <c r="K51" s="45">
        <v>34.5</v>
      </c>
      <c r="L51" s="45">
        <v>31.9</v>
      </c>
      <c r="M51" s="45">
        <v>29.8</v>
      </c>
      <c r="N51" s="45">
        <v>28</v>
      </c>
      <c r="O51" s="45">
        <v>26.5</v>
      </c>
      <c r="P51" s="45">
        <v>25.2</v>
      </c>
      <c r="Q51" s="45">
        <v>24</v>
      </c>
      <c r="R51" s="45">
        <v>23</v>
      </c>
      <c r="S51" s="45">
        <v>22.1</v>
      </c>
      <c r="T51" s="45">
        <v>21.3</v>
      </c>
      <c r="U51" s="45">
        <v>20.6</v>
      </c>
    </row>
    <row r="52" spans="1:21" x14ac:dyDescent="0.25">
      <c r="A52" s="43">
        <v>41</v>
      </c>
      <c r="B52" s="45">
        <v>296.60000000000002</v>
      </c>
      <c r="C52" s="45">
        <v>151.1</v>
      </c>
      <c r="D52" s="45">
        <v>102.6</v>
      </c>
      <c r="E52" s="45">
        <v>78.400000000000006</v>
      </c>
      <c r="F52" s="45">
        <v>63.9</v>
      </c>
      <c r="G52" s="45">
        <v>54.2</v>
      </c>
      <c r="H52" s="45">
        <v>47.4</v>
      </c>
      <c r="I52" s="45">
        <v>42.2</v>
      </c>
      <c r="J52" s="45">
        <v>38.200000000000003</v>
      </c>
      <c r="K52" s="45">
        <v>35</v>
      </c>
      <c r="L52" s="45">
        <v>32.4</v>
      </c>
      <c r="M52" s="45">
        <v>30.2</v>
      </c>
      <c r="N52" s="45">
        <v>28.4</v>
      </c>
      <c r="O52" s="45">
        <v>26.9</v>
      </c>
      <c r="P52" s="45">
        <v>25.5</v>
      </c>
      <c r="Q52" s="45">
        <v>24.4</v>
      </c>
      <c r="R52" s="45">
        <v>23.4</v>
      </c>
      <c r="S52" s="45">
        <v>22.5</v>
      </c>
      <c r="T52" s="45">
        <v>21.7</v>
      </c>
      <c r="U52" s="45">
        <v>21</v>
      </c>
    </row>
    <row r="53" spans="1:21" x14ac:dyDescent="0.25">
      <c r="A53" s="43">
        <v>42</v>
      </c>
      <c r="B53" s="45">
        <v>300.7</v>
      </c>
      <c r="C53" s="45">
        <v>153.19999999999999</v>
      </c>
      <c r="D53" s="45">
        <v>104.1</v>
      </c>
      <c r="E53" s="45">
        <v>79.5</v>
      </c>
      <c r="F53" s="45">
        <v>64.8</v>
      </c>
      <c r="G53" s="45">
        <v>55</v>
      </c>
      <c r="H53" s="45">
        <v>48</v>
      </c>
      <c r="I53" s="45">
        <v>42.8</v>
      </c>
      <c r="J53" s="45">
        <v>38.799999999999997</v>
      </c>
      <c r="K53" s="45">
        <v>35.5</v>
      </c>
      <c r="L53" s="45">
        <v>32.9</v>
      </c>
      <c r="M53" s="45">
        <v>30.7</v>
      </c>
      <c r="N53" s="45">
        <v>28.9</v>
      </c>
      <c r="O53" s="45">
        <v>27.3</v>
      </c>
      <c r="P53" s="45">
        <v>25.9</v>
      </c>
      <c r="Q53" s="45">
        <v>24.8</v>
      </c>
      <c r="R53" s="45">
        <v>23.7</v>
      </c>
      <c r="S53" s="45">
        <v>22.8</v>
      </c>
      <c r="T53" s="45">
        <v>22</v>
      </c>
      <c r="U53" s="45">
        <v>21.3</v>
      </c>
    </row>
    <row r="54" spans="1:21" x14ac:dyDescent="0.25">
      <c r="A54" s="43">
        <v>43</v>
      </c>
      <c r="B54" s="45">
        <v>304.89999999999998</v>
      </c>
      <c r="C54" s="45">
        <v>155.4</v>
      </c>
      <c r="D54" s="45">
        <v>105.5</v>
      </c>
      <c r="E54" s="45">
        <v>80.599999999999994</v>
      </c>
      <c r="F54" s="45">
        <v>65.7</v>
      </c>
      <c r="G54" s="45">
        <v>55.8</v>
      </c>
      <c r="H54" s="45">
        <v>48.7</v>
      </c>
      <c r="I54" s="45">
        <v>43.4</v>
      </c>
      <c r="J54" s="45">
        <v>39.299999999999997</v>
      </c>
      <c r="K54" s="45">
        <v>36</v>
      </c>
      <c r="L54" s="45">
        <v>33.4</v>
      </c>
      <c r="M54" s="45">
        <v>31.2</v>
      </c>
      <c r="N54" s="45">
        <v>29.3</v>
      </c>
      <c r="O54" s="45">
        <v>27.7</v>
      </c>
      <c r="P54" s="45">
        <v>26.3</v>
      </c>
      <c r="Q54" s="45">
        <v>25.1</v>
      </c>
      <c r="R54" s="45">
        <v>24.1</v>
      </c>
      <c r="S54" s="45">
        <v>23.2</v>
      </c>
      <c r="T54" s="45">
        <v>22.4</v>
      </c>
      <c r="U54" s="45">
        <v>21.6</v>
      </c>
    </row>
    <row r="55" spans="1:21" x14ac:dyDescent="0.25">
      <c r="A55" s="43">
        <v>44</v>
      </c>
      <c r="B55" s="45">
        <v>309.2</v>
      </c>
      <c r="C55" s="45">
        <v>157.5</v>
      </c>
      <c r="D55" s="45">
        <v>107</v>
      </c>
      <c r="E55" s="45">
        <v>81.8</v>
      </c>
      <c r="F55" s="45">
        <v>66.7</v>
      </c>
      <c r="G55" s="45">
        <v>56.6</v>
      </c>
      <c r="H55" s="45">
        <v>49.4</v>
      </c>
      <c r="I55" s="45">
        <v>44.1</v>
      </c>
      <c r="J55" s="45">
        <v>39.9</v>
      </c>
      <c r="K55" s="45">
        <v>36.6</v>
      </c>
      <c r="L55" s="45">
        <v>33.9</v>
      </c>
      <c r="M55" s="45">
        <v>31.6</v>
      </c>
      <c r="N55" s="45">
        <v>29.7</v>
      </c>
      <c r="O55" s="45">
        <v>28.1</v>
      </c>
      <c r="P55" s="45">
        <v>26.7</v>
      </c>
      <c r="Q55" s="45">
        <v>25.5</v>
      </c>
      <c r="R55" s="45">
        <v>24.5</v>
      </c>
      <c r="S55" s="45">
        <v>23.6</v>
      </c>
      <c r="T55" s="45">
        <v>22.7</v>
      </c>
      <c r="U55" s="45">
        <v>22</v>
      </c>
    </row>
    <row r="56" spans="1:21" x14ac:dyDescent="0.25">
      <c r="A56" s="43">
        <v>45</v>
      </c>
      <c r="B56" s="45">
        <v>313.5</v>
      </c>
      <c r="C56" s="45">
        <v>159.69999999999999</v>
      </c>
      <c r="D56" s="45">
        <v>108.5</v>
      </c>
      <c r="E56" s="45">
        <v>82.9</v>
      </c>
      <c r="F56" s="45">
        <v>67.599999999999994</v>
      </c>
      <c r="G56" s="45">
        <v>57.4</v>
      </c>
      <c r="H56" s="45">
        <v>50.1</v>
      </c>
      <c r="I56" s="45">
        <v>44.7</v>
      </c>
      <c r="J56" s="45">
        <v>40.5</v>
      </c>
      <c r="K56" s="45">
        <v>37.1</v>
      </c>
      <c r="L56" s="45">
        <v>34.4</v>
      </c>
      <c r="M56" s="45">
        <v>32.1</v>
      </c>
      <c r="N56" s="45">
        <v>30.2</v>
      </c>
      <c r="O56" s="45">
        <v>28.6</v>
      </c>
      <c r="P56" s="45">
        <v>27.2</v>
      </c>
      <c r="Q56" s="45">
        <v>26</v>
      </c>
      <c r="R56" s="45">
        <v>24.9</v>
      </c>
      <c r="S56" s="45">
        <v>24</v>
      </c>
      <c r="T56" s="45">
        <v>23.1</v>
      </c>
      <c r="U56" s="45">
        <v>22.4</v>
      </c>
    </row>
    <row r="57" spans="1:21" x14ac:dyDescent="0.25">
      <c r="A57" s="43">
        <v>46</v>
      </c>
      <c r="B57" s="45">
        <v>317.8</v>
      </c>
      <c r="C57" s="45">
        <v>162</v>
      </c>
      <c r="D57" s="45">
        <v>110.1</v>
      </c>
      <c r="E57" s="45">
        <v>84.1</v>
      </c>
      <c r="F57" s="45">
        <v>68.599999999999994</v>
      </c>
      <c r="G57" s="45">
        <v>58.2</v>
      </c>
      <c r="H57" s="45">
        <v>50.9</v>
      </c>
      <c r="I57" s="45">
        <v>45.4</v>
      </c>
      <c r="J57" s="45">
        <v>41.1</v>
      </c>
      <c r="K57" s="45">
        <v>37.700000000000003</v>
      </c>
      <c r="L57" s="45">
        <v>34.9</v>
      </c>
      <c r="M57" s="45">
        <v>32.6</v>
      </c>
      <c r="N57" s="45">
        <v>30.7</v>
      </c>
      <c r="O57" s="45">
        <v>29</v>
      </c>
      <c r="P57" s="45">
        <v>27.6</v>
      </c>
      <c r="Q57" s="45">
        <v>26.4</v>
      </c>
      <c r="R57" s="45">
        <v>25.3</v>
      </c>
      <c r="S57" s="45">
        <v>24.4</v>
      </c>
      <c r="T57" s="45">
        <v>23.5</v>
      </c>
      <c r="U57" s="45"/>
    </row>
    <row r="58" spans="1:21" x14ac:dyDescent="0.25">
      <c r="A58" s="43">
        <v>47</v>
      </c>
      <c r="B58" s="45">
        <v>322.3</v>
      </c>
      <c r="C58" s="45">
        <v>164.3</v>
      </c>
      <c r="D58" s="45">
        <v>111.6</v>
      </c>
      <c r="E58" s="45">
        <v>85.3</v>
      </c>
      <c r="F58" s="45">
        <v>69.599999999999994</v>
      </c>
      <c r="G58" s="45">
        <v>59.1</v>
      </c>
      <c r="H58" s="45">
        <v>51.6</v>
      </c>
      <c r="I58" s="45">
        <v>46</v>
      </c>
      <c r="J58" s="45">
        <v>41.7</v>
      </c>
      <c r="K58" s="45">
        <v>38.299999999999997</v>
      </c>
      <c r="L58" s="45">
        <v>35.5</v>
      </c>
      <c r="M58" s="45">
        <v>33.1</v>
      </c>
      <c r="N58" s="45">
        <v>31.2</v>
      </c>
      <c r="O58" s="45">
        <v>29.5</v>
      </c>
      <c r="P58" s="45">
        <v>28.1</v>
      </c>
      <c r="Q58" s="45">
        <v>26.8</v>
      </c>
      <c r="R58" s="45">
        <v>25.7</v>
      </c>
      <c r="S58" s="45">
        <v>24.8</v>
      </c>
      <c r="T58" s="45"/>
      <c r="U58" s="45"/>
    </row>
    <row r="59" spans="1:21" x14ac:dyDescent="0.25">
      <c r="A59" s="43">
        <v>48</v>
      </c>
      <c r="B59" s="45">
        <v>326.8</v>
      </c>
      <c r="C59" s="45">
        <v>166.6</v>
      </c>
      <c r="D59" s="45">
        <v>113.2</v>
      </c>
      <c r="E59" s="45">
        <v>86.5</v>
      </c>
      <c r="F59" s="45">
        <v>70.599999999999994</v>
      </c>
      <c r="G59" s="45">
        <v>60</v>
      </c>
      <c r="H59" s="45">
        <v>52.4</v>
      </c>
      <c r="I59" s="45">
        <v>46.7</v>
      </c>
      <c r="J59" s="45">
        <v>42.4</v>
      </c>
      <c r="K59" s="45">
        <v>38.9</v>
      </c>
      <c r="L59" s="45">
        <v>36</v>
      </c>
      <c r="M59" s="45">
        <v>33.700000000000003</v>
      </c>
      <c r="N59" s="45">
        <v>31.7</v>
      </c>
      <c r="O59" s="45">
        <v>30</v>
      </c>
      <c r="P59" s="45">
        <v>28.5</v>
      </c>
      <c r="Q59" s="45">
        <v>27.3</v>
      </c>
      <c r="R59" s="45">
        <v>26.2</v>
      </c>
      <c r="S59" s="45"/>
      <c r="T59" s="45"/>
      <c r="U59" s="45"/>
    </row>
    <row r="60" spans="1:21" x14ac:dyDescent="0.25">
      <c r="A60" s="43">
        <v>49</v>
      </c>
      <c r="B60" s="45">
        <v>331.4</v>
      </c>
      <c r="C60" s="45">
        <v>168.9</v>
      </c>
      <c r="D60" s="45">
        <v>114.8</v>
      </c>
      <c r="E60" s="45">
        <v>87.8</v>
      </c>
      <c r="F60" s="45">
        <v>71.599999999999994</v>
      </c>
      <c r="G60" s="45">
        <v>60.9</v>
      </c>
      <c r="H60" s="45">
        <v>53.2</v>
      </c>
      <c r="I60" s="45">
        <v>47.5</v>
      </c>
      <c r="J60" s="45">
        <v>43</v>
      </c>
      <c r="K60" s="45">
        <v>39.5</v>
      </c>
      <c r="L60" s="45">
        <v>36.6</v>
      </c>
      <c r="M60" s="45">
        <v>34.200000000000003</v>
      </c>
      <c r="N60" s="45">
        <v>32.200000000000003</v>
      </c>
      <c r="O60" s="45">
        <v>30.5</v>
      </c>
      <c r="P60" s="45">
        <v>29</v>
      </c>
      <c r="Q60" s="45">
        <v>27.8</v>
      </c>
      <c r="R60" s="45"/>
      <c r="S60" s="45"/>
      <c r="T60" s="45"/>
      <c r="U60" s="45"/>
    </row>
    <row r="61" spans="1:21" x14ac:dyDescent="0.25">
      <c r="A61" s="43">
        <v>50</v>
      </c>
      <c r="B61" s="45">
        <v>336.1</v>
      </c>
      <c r="C61" s="45">
        <v>171.4</v>
      </c>
      <c r="D61" s="45">
        <v>116.5</v>
      </c>
      <c r="E61" s="45">
        <v>89.1</v>
      </c>
      <c r="F61" s="45">
        <v>72.7</v>
      </c>
      <c r="G61" s="45">
        <v>61.8</v>
      </c>
      <c r="H61" s="45">
        <v>54</v>
      </c>
      <c r="I61" s="45">
        <v>48.2</v>
      </c>
      <c r="J61" s="45">
        <v>43.7</v>
      </c>
      <c r="K61" s="45">
        <v>40.1</v>
      </c>
      <c r="L61" s="45">
        <v>37.200000000000003</v>
      </c>
      <c r="M61" s="45">
        <v>34.799999999999997</v>
      </c>
      <c r="N61" s="45">
        <v>32.799999999999997</v>
      </c>
      <c r="O61" s="45">
        <v>31</v>
      </c>
      <c r="P61" s="45">
        <v>29.5</v>
      </c>
      <c r="Q61" s="45"/>
      <c r="R61" s="45"/>
      <c r="S61" s="45"/>
      <c r="T61" s="45"/>
      <c r="U61" s="45"/>
    </row>
    <row r="62" spans="1:21" x14ac:dyDescent="0.25">
      <c r="A62" s="43">
        <v>51</v>
      </c>
      <c r="B62" s="45">
        <v>340.9</v>
      </c>
      <c r="C62" s="45">
        <v>173.9</v>
      </c>
      <c r="D62" s="45">
        <v>118.2</v>
      </c>
      <c r="E62" s="45">
        <v>90.5</v>
      </c>
      <c r="F62" s="45">
        <v>73.8</v>
      </c>
      <c r="G62" s="45">
        <v>62.8</v>
      </c>
      <c r="H62" s="45">
        <v>54.9</v>
      </c>
      <c r="I62" s="45">
        <v>49</v>
      </c>
      <c r="J62" s="45">
        <v>44.4</v>
      </c>
      <c r="K62" s="45">
        <v>40.799999999999997</v>
      </c>
      <c r="L62" s="45">
        <v>37.9</v>
      </c>
      <c r="M62" s="45">
        <v>35.4</v>
      </c>
      <c r="N62" s="45">
        <v>33.299999999999997</v>
      </c>
      <c r="O62" s="45">
        <v>31.6</v>
      </c>
      <c r="P62" s="45"/>
      <c r="Q62" s="45"/>
      <c r="R62" s="45"/>
      <c r="S62" s="45"/>
      <c r="T62" s="45"/>
      <c r="U62" s="45"/>
    </row>
    <row r="63" spans="1:21" x14ac:dyDescent="0.25">
      <c r="A63" s="43">
        <v>52</v>
      </c>
      <c r="B63" s="45">
        <v>345.7</v>
      </c>
      <c r="C63" s="45">
        <v>176.4</v>
      </c>
      <c r="D63" s="45">
        <v>120</v>
      </c>
      <c r="E63" s="45">
        <v>91.8</v>
      </c>
      <c r="F63" s="45">
        <v>75</v>
      </c>
      <c r="G63" s="45">
        <v>63.7</v>
      </c>
      <c r="H63" s="45">
        <v>55.8</v>
      </c>
      <c r="I63" s="45">
        <v>49.8</v>
      </c>
      <c r="J63" s="45">
        <v>45.2</v>
      </c>
      <c r="K63" s="45">
        <v>41.5</v>
      </c>
      <c r="L63" s="45">
        <v>38.5</v>
      </c>
      <c r="M63" s="45">
        <v>36</v>
      </c>
      <c r="N63" s="45">
        <v>33.9</v>
      </c>
      <c r="O63" s="45"/>
      <c r="P63" s="45"/>
      <c r="Q63" s="45"/>
      <c r="R63" s="45"/>
      <c r="S63" s="45"/>
      <c r="T63" s="45"/>
      <c r="U63" s="45"/>
    </row>
    <row r="64" spans="1:21" x14ac:dyDescent="0.25">
      <c r="A64" s="43">
        <v>53</v>
      </c>
      <c r="B64" s="45">
        <v>350.6</v>
      </c>
      <c r="C64" s="45">
        <v>178.9</v>
      </c>
      <c r="D64" s="45">
        <v>121.7</v>
      </c>
      <c r="E64" s="45">
        <v>93.2</v>
      </c>
      <c r="F64" s="45">
        <v>76.099999999999994</v>
      </c>
      <c r="G64" s="45">
        <v>64.7</v>
      </c>
      <c r="H64" s="45">
        <v>56.6</v>
      </c>
      <c r="I64" s="45">
        <v>50.6</v>
      </c>
      <c r="J64" s="45">
        <v>45.9</v>
      </c>
      <c r="K64" s="45">
        <v>42.2</v>
      </c>
      <c r="L64" s="45">
        <v>39.200000000000003</v>
      </c>
      <c r="M64" s="45">
        <v>36.6</v>
      </c>
      <c r="N64" s="45"/>
      <c r="O64" s="45"/>
      <c r="P64" s="45"/>
      <c r="Q64" s="45"/>
      <c r="R64" s="45"/>
      <c r="S64" s="45"/>
      <c r="T64" s="45"/>
      <c r="U64" s="45"/>
    </row>
    <row r="65" spans="1:21" x14ac:dyDescent="0.25">
      <c r="A65" s="43">
        <v>54</v>
      </c>
      <c r="B65" s="45">
        <v>355.6</v>
      </c>
      <c r="C65" s="45">
        <v>181.5</v>
      </c>
      <c r="D65" s="45">
        <v>123.5</v>
      </c>
      <c r="E65" s="45">
        <v>94.6</v>
      </c>
      <c r="F65" s="45">
        <v>77.3</v>
      </c>
      <c r="G65" s="45">
        <v>65.7</v>
      </c>
      <c r="H65" s="45">
        <v>57.5</v>
      </c>
      <c r="I65" s="45">
        <v>51.4</v>
      </c>
      <c r="J65" s="45">
        <v>46.7</v>
      </c>
      <c r="K65" s="45">
        <v>42.9</v>
      </c>
      <c r="L65" s="45">
        <v>39.799999999999997</v>
      </c>
      <c r="M65" s="45"/>
      <c r="N65" s="45"/>
      <c r="O65" s="45"/>
      <c r="P65" s="45"/>
      <c r="Q65" s="45"/>
      <c r="R65" s="45"/>
      <c r="S65" s="45"/>
      <c r="T65" s="45"/>
      <c r="U65" s="45"/>
    </row>
    <row r="66" spans="1:21" x14ac:dyDescent="0.25">
      <c r="A66" s="43">
        <v>55</v>
      </c>
      <c r="B66" s="45">
        <v>360.7</v>
      </c>
      <c r="C66" s="45">
        <v>184.2</v>
      </c>
      <c r="D66" s="45">
        <v>125.4</v>
      </c>
      <c r="E66" s="45">
        <v>96</v>
      </c>
      <c r="F66" s="45">
        <v>78.5</v>
      </c>
      <c r="G66" s="45">
        <v>66.8</v>
      </c>
      <c r="H66" s="45">
        <v>58.5</v>
      </c>
      <c r="I66" s="45">
        <v>52.3</v>
      </c>
      <c r="J66" s="45">
        <v>47.5</v>
      </c>
      <c r="K66" s="45">
        <v>43.6</v>
      </c>
      <c r="L66" s="45"/>
      <c r="M66" s="45"/>
      <c r="N66" s="45"/>
      <c r="O66" s="45"/>
      <c r="P66" s="45"/>
      <c r="Q66" s="45"/>
      <c r="R66" s="45"/>
      <c r="S66" s="45"/>
      <c r="T66" s="45"/>
      <c r="U66" s="45"/>
    </row>
    <row r="67" spans="1:21" x14ac:dyDescent="0.25">
      <c r="A67" s="43">
        <v>56</v>
      </c>
      <c r="B67" s="45">
        <v>365.9</v>
      </c>
      <c r="C67" s="45">
        <v>186.9</v>
      </c>
      <c r="D67" s="45">
        <v>127.3</v>
      </c>
      <c r="E67" s="45">
        <v>97.5</v>
      </c>
      <c r="F67" s="45">
        <v>79.7</v>
      </c>
      <c r="G67" s="45">
        <v>67.900000000000006</v>
      </c>
      <c r="H67" s="45">
        <v>59.4</v>
      </c>
      <c r="I67" s="45">
        <v>53.1</v>
      </c>
      <c r="J67" s="45">
        <v>48.3</v>
      </c>
      <c r="K67" s="45"/>
      <c r="L67" s="45"/>
      <c r="M67" s="45"/>
      <c r="N67" s="45"/>
      <c r="O67" s="45"/>
      <c r="P67" s="45"/>
      <c r="Q67" s="45"/>
      <c r="R67" s="45"/>
      <c r="S67" s="45"/>
      <c r="T67" s="45"/>
      <c r="U67" s="45"/>
    </row>
    <row r="68" spans="1:21" x14ac:dyDescent="0.25">
      <c r="A68" s="43">
        <v>57</v>
      </c>
      <c r="B68" s="45">
        <v>371.2</v>
      </c>
      <c r="C68" s="45">
        <v>189.7</v>
      </c>
      <c r="D68" s="45">
        <v>129.19999999999999</v>
      </c>
      <c r="E68" s="45">
        <v>99</v>
      </c>
      <c r="F68" s="45">
        <v>81</v>
      </c>
      <c r="G68" s="45">
        <v>69</v>
      </c>
      <c r="H68" s="45">
        <v>60.4</v>
      </c>
      <c r="I68" s="45">
        <v>54</v>
      </c>
      <c r="J68" s="45"/>
      <c r="K68" s="45"/>
      <c r="L68" s="45"/>
      <c r="M68" s="45"/>
      <c r="N68" s="45"/>
      <c r="O68" s="45"/>
      <c r="P68" s="45"/>
      <c r="Q68" s="45"/>
      <c r="R68" s="45"/>
      <c r="S68" s="45"/>
      <c r="T68" s="45"/>
      <c r="U68" s="45"/>
    </row>
    <row r="69" spans="1:21" x14ac:dyDescent="0.25">
      <c r="A69" s="43">
        <v>58</v>
      </c>
      <c r="B69" s="45">
        <v>376.7</v>
      </c>
      <c r="C69" s="45">
        <v>192.5</v>
      </c>
      <c r="D69" s="45">
        <v>131.19999999999999</v>
      </c>
      <c r="E69" s="45">
        <v>100.6</v>
      </c>
      <c r="F69" s="45">
        <v>82.3</v>
      </c>
      <c r="G69" s="45">
        <v>70.099999999999994</v>
      </c>
      <c r="H69" s="45">
        <v>61.4</v>
      </c>
      <c r="I69" s="45"/>
      <c r="J69" s="45"/>
      <c r="K69" s="45"/>
      <c r="L69" s="45"/>
      <c r="M69" s="45"/>
      <c r="N69" s="45"/>
      <c r="O69" s="45"/>
      <c r="P69" s="45"/>
      <c r="Q69" s="45"/>
      <c r="R69" s="45"/>
      <c r="S69" s="45"/>
      <c r="T69" s="45"/>
      <c r="U69" s="45"/>
    </row>
    <row r="70" spans="1:21" x14ac:dyDescent="0.25">
      <c r="A70" s="43">
        <v>59</v>
      </c>
      <c r="B70" s="45">
        <v>382.4</v>
      </c>
      <c r="C70" s="45">
        <v>195.5</v>
      </c>
      <c r="D70" s="45">
        <v>133.30000000000001</v>
      </c>
      <c r="E70" s="45">
        <v>102.2</v>
      </c>
      <c r="F70" s="45">
        <v>83.6</v>
      </c>
      <c r="G70" s="45">
        <v>71.3</v>
      </c>
      <c r="H70" s="45"/>
      <c r="I70" s="45"/>
      <c r="J70" s="45"/>
      <c r="K70" s="45"/>
      <c r="L70" s="45"/>
      <c r="M70" s="45"/>
      <c r="N70" s="45"/>
      <c r="O70" s="45"/>
      <c r="P70" s="45"/>
      <c r="Q70" s="45"/>
      <c r="R70" s="45"/>
      <c r="S70" s="45"/>
      <c r="T70" s="45"/>
      <c r="U70" s="45"/>
    </row>
    <row r="71" spans="1:21" x14ac:dyDescent="0.25">
      <c r="A71" s="43">
        <v>60</v>
      </c>
      <c r="B71" s="45">
        <v>388.3</v>
      </c>
      <c r="C71" s="45">
        <v>198.6</v>
      </c>
      <c r="D71" s="45">
        <v>135.4</v>
      </c>
      <c r="E71" s="45">
        <v>103.9</v>
      </c>
      <c r="F71" s="45">
        <v>85</v>
      </c>
      <c r="G71" s="45"/>
      <c r="H71" s="45"/>
      <c r="I71" s="45"/>
      <c r="J71" s="45"/>
      <c r="K71" s="45"/>
      <c r="L71" s="45"/>
      <c r="M71" s="45"/>
      <c r="N71" s="45"/>
      <c r="O71" s="45"/>
      <c r="P71" s="45"/>
      <c r="Q71" s="45"/>
      <c r="R71" s="45"/>
      <c r="S71" s="45"/>
      <c r="T71" s="45"/>
      <c r="U71" s="45"/>
    </row>
    <row r="72" spans="1:21" x14ac:dyDescent="0.25">
      <c r="A72" s="43">
        <v>61</v>
      </c>
      <c r="B72" s="45">
        <v>394.5</v>
      </c>
      <c r="C72" s="45">
        <v>201.8</v>
      </c>
      <c r="D72" s="45">
        <v>137.69999999999999</v>
      </c>
      <c r="E72" s="45">
        <v>105.7</v>
      </c>
      <c r="F72" s="45"/>
      <c r="G72" s="45"/>
      <c r="H72" s="45"/>
      <c r="I72" s="45"/>
      <c r="J72" s="45"/>
      <c r="K72" s="45"/>
      <c r="L72" s="45"/>
      <c r="M72" s="45"/>
      <c r="N72" s="45"/>
      <c r="O72" s="45"/>
      <c r="P72" s="45"/>
      <c r="Q72" s="45"/>
      <c r="R72" s="45"/>
      <c r="S72" s="45"/>
      <c r="T72" s="45"/>
      <c r="U72" s="45"/>
    </row>
    <row r="73" spans="1:21" x14ac:dyDescent="0.25">
      <c r="A73" s="43">
        <v>62</v>
      </c>
      <c r="B73" s="45">
        <v>400.9</v>
      </c>
      <c r="C73" s="45">
        <v>205.1</v>
      </c>
      <c r="D73" s="45">
        <v>140</v>
      </c>
      <c r="E73" s="45"/>
      <c r="F73" s="45"/>
      <c r="G73" s="45"/>
      <c r="H73" s="45"/>
      <c r="I73" s="45"/>
      <c r="J73" s="45"/>
      <c r="K73" s="45"/>
      <c r="L73" s="45"/>
      <c r="M73" s="45"/>
      <c r="N73" s="45"/>
      <c r="O73" s="45"/>
      <c r="P73" s="45"/>
      <c r="Q73" s="45"/>
      <c r="R73" s="45"/>
      <c r="S73" s="45"/>
      <c r="T73" s="45"/>
      <c r="U73" s="45"/>
    </row>
    <row r="74" spans="1:21" x14ac:dyDescent="0.25">
      <c r="A74" s="43">
        <v>63</v>
      </c>
      <c r="B74" s="45">
        <v>407.5</v>
      </c>
      <c r="C74" s="45">
        <v>208.6</v>
      </c>
      <c r="D74" s="45"/>
      <c r="E74" s="45"/>
      <c r="F74" s="45"/>
      <c r="G74" s="45"/>
      <c r="H74" s="45"/>
      <c r="I74" s="45"/>
      <c r="J74" s="45"/>
      <c r="K74" s="45"/>
      <c r="L74" s="45"/>
      <c r="M74" s="45"/>
      <c r="N74" s="45"/>
      <c r="O74" s="45"/>
      <c r="P74" s="45"/>
      <c r="Q74" s="45"/>
      <c r="R74" s="45"/>
      <c r="S74" s="45"/>
      <c r="T74" s="45"/>
      <c r="U74" s="45"/>
    </row>
    <row r="75" spans="1:21" x14ac:dyDescent="0.25">
      <c r="A75" s="43">
        <v>64</v>
      </c>
      <c r="B75" s="45">
        <v>414.5</v>
      </c>
      <c r="C75" s="45"/>
      <c r="D75" s="45"/>
      <c r="E75" s="45"/>
      <c r="F75" s="45"/>
      <c r="G75" s="45"/>
      <c r="H75" s="45"/>
      <c r="I75" s="45"/>
      <c r="J75" s="45"/>
      <c r="K75" s="45"/>
      <c r="L75" s="45"/>
      <c r="M75" s="45"/>
      <c r="N75" s="45"/>
      <c r="O75" s="45"/>
      <c r="P75" s="45"/>
      <c r="Q75" s="45"/>
      <c r="R75" s="45"/>
      <c r="S75" s="45"/>
      <c r="T75" s="45"/>
      <c r="U75" s="45"/>
    </row>
  </sheetData>
  <sheetProtection algorithmName="SHA-512" hashValue="1vEDRUZVf7jINQpZtHdUERG15MSnM+/3NrHqylaWyqdvEXepQCGJuoNMuODJ8G9b8feBSoTGj8jd2UBTCXWoGw==" saltValue="73ZH7gBkpeY0qTFciBEKXA==" spinCount="100000" sheet="1" objects="1" scenarios="1"/>
  <conditionalFormatting sqref="A6:A21">
    <cfRule type="expression" dxfId="329" priority="3" stopIfTrue="1">
      <formula>MOD(ROW(),2)=0</formula>
    </cfRule>
    <cfRule type="expression" dxfId="328" priority="4" stopIfTrue="1">
      <formula>MOD(ROW(),2)&lt;&gt;0</formula>
    </cfRule>
  </conditionalFormatting>
  <conditionalFormatting sqref="B6:M7 B9:M21 C8:M8">
    <cfRule type="expression" dxfId="327" priority="5" stopIfTrue="1">
      <formula>MOD(ROW(),2)=0</formula>
    </cfRule>
    <cfRule type="expression" dxfId="326" priority="6" stopIfTrue="1">
      <formula>MOD(ROW(),2)&lt;&gt;0</formula>
    </cfRule>
  </conditionalFormatting>
  <conditionalFormatting sqref="A26:A75">
    <cfRule type="expression" dxfId="325" priority="7" stopIfTrue="1">
      <formula>MOD(ROW(),2)=0</formula>
    </cfRule>
    <cfRule type="expression" dxfId="324" priority="8" stopIfTrue="1">
      <formula>MOD(ROW(),2)&lt;&gt;0</formula>
    </cfRule>
  </conditionalFormatting>
  <conditionalFormatting sqref="B26:U75">
    <cfRule type="expression" dxfId="323" priority="9" stopIfTrue="1">
      <formula>MOD(ROW(),2)=0</formula>
    </cfRule>
    <cfRule type="expression" dxfId="322" priority="10" stopIfTrue="1">
      <formula>MOD(ROW(),2)&lt;&gt;0</formula>
    </cfRule>
  </conditionalFormatting>
  <conditionalFormatting sqref="B8">
    <cfRule type="expression" dxfId="321" priority="1" stopIfTrue="1">
      <formula>MOD(ROW(),2)=0</formula>
    </cfRule>
    <cfRule type="expression" dxfId="320" priority="2" stopIfTrue="1">
      <formula>MOD(ROW(),2)&lt;&gt;0</formula>
    </cfRule>
  </conditionalFormatting>
  <pageMargins left="0.7" right="0.7" top="0.75" bottom="0.75" header="0.3" footer="0.3"/>
  <tableParts count="1">
    <tablePart r:id="rId1"/>
  </tablePart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9EEC5-B3DA-4BC3-948D-F124B93EA4A4}">
  <sheetPr codeName="Sheet89"/>
  <dimension ref="A1:U76"/>
  <sheetViews>
    <sheetView showGridLines="0" workbookViewId="0">
      <selection activeCell="A6" sqref="A6"/>
    </sheetView>
  </sheetViews>
  <sheetFormatPr defaultRowHeight="12.5" x14ac:dyDescent="0.25"/>
  <cols>
    <col min="1" max="1" width="31.54296875" customWidth="1"/>
    <col min="2" max="21"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Added pension - x-717</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v>2015</v>
      </c>
      <c r="C8" s="46"/>
      <c r="D8" s="46"/>
      <c r="E8" s="46"/>
      <c r="F8" s="46"/>
      <c r="G8" s="46"/>
      <c r="H8" s="46"/>
      <c r="I8" s="46"/>
      <c r="J8" s="46"/>
      <c r="K8" s="46"/>
      <c r="L8" s="46"/>
      <c r="M8" s="46"/>
    </row>
    <row r="9" spans="1:13" x14ac:dyDescent="0.25">
      <c r="A9" s="40" t="s">
        <v>142</v>
      </c>
      <c r="B9" s="46" t="s">
        <v>394</v>
      </c>
      <c r="C9" s="46"/>
      <c r="D9" s="46"/>
      <c r="E9" s="46"/>
      <c r="F9" s="46"/>
      <c r="G9" s="46"/>
      <c r="H9" s="46"/>
      <c r="I9" s="46"/>
      <c r="J9" s="46"/>
      <c r="K9" s="46"/>
      <c r="L9" s="46"/>
      <c r="M9" s="46"/>
    </row>
    <row r="10" spans="1:13" x14ac:dyDescent="0.25">
      <c r="A10" s="40" t="s">
        <v>6</v>
      </c>
      <c r="B10" s="46" t="s">
        <v>439</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400</v>
      </c>
      <c r="C12" s="46"/>
      <c r="D12" s="46"/>
      <c r="E12" s="46"/>
      <c r="F12" s="46"/>
      <c r="G12" s="46"/>
      <c r="H12" s="46"/>
      <c r="I12" s="46"/>
      <c r="J12" s="46"/>
      <c r="K12" s="46"/>
      <c r="L12" s="46"/>
      <c r="M12" s="46"/>
    </row>
    <row r="13" spans="1:13" x14ac:dyDescent="0.25">
      <c r="A13" s="40" t="s">
        <v>538</v>
      </c>
      <c r="B13" s="46">
        <v>0</v>
      </c>
      <c r="C13" s="46"/>
      <c r="D13" s="46"/>
      <c r="E13" s="46"/>
      <c r="F13" s="46"/>
      <c r="G13" s="46"/>
      <c r="H13" s="46"/>
      <c r="I13" s="46"/>
      <c r="J13" s="46"/>
      <c r="K13" s="46"/>
      <c r="L13" s="46"/>
      <c r="M13" s="46"/>
    </row>
    <row r="14" spans="1:13" x14ac:dyDescent="0.25">
      <c r="A14" s="40" t="s">
        <v>146</v>
      </c>
      <c r="B14" s="46">
        <v>717</v>
      </c>
      <c r="C14" s="46"/>
      <c r="D14" s="46"/>
      <c r="E14" s="46"/>
      <c r="F14" s="46"/>
      <c r="G14" s="46"/>
      <c r="H14" s="46"/>
      <c r="I14" s="46"/>
      <c r="J14" s="46"/>
      <c r="K14" s="46"/>
      <c r="L14" s="46"/>
      <c r="M14" s="46"/>
    </row>
    <row r="15" spans="1:13" x14ac:dyDescent="0.25">
      <c r="A15" s="40" t="s">
        <v>539</v>
      </c>
      <c r="B15" s="46" t="s">
        <v>440</v>
      </c>
      <c r="C15" s="46"/>
      <c r="D15" s="46"/>
      <c r="E15" s="46"/>
      <c r="F15" s="46"/>
      <c r="G15" s="46"/>
      <c r="H15" s="46"/>
      <c r="I15" s="46"/>
      <c r="J15" s="46"/>
      <c r="K15" s="46"/>
      <c r="L15" s="46"/>
      <c r="M15" s="46"/>
    </row>
    <row r="16" spans="1:13" x14ac:dyDescent="0.25">
      <c r="A16" s="40" t="s">
        <v>148</v>
      </c>
      <c r="B16" s="46" t="s">
        <v>441</v>
      </c>
      <c r="C16" s="46"/>
      <c r="D16" s="46"/>
      <c r="E16" s="46"/>
      <c r="F16" s="46"/>
      <c r="G16" s="46"/>
      <c r="H16" s="46"/>
      <c r="I16" s="46"/>
      <c r="J16" s="46"/>
      <c r="K16" s="46"/>
      <c r="L16" s="46"/>
      <c r="M16" s="46"/>
    </row>
    <row r="17" spans="1:21" x14ac:dyDescent="0.25">
      <c r="A17" s="41" t="s">
        <v>540</v>
      </c>
      <c r="B17" s="46"/>
      <c r="C17" s="46"/>
      <c r="D17" s="46"/>
      <c r="E17" s="46"/>
      <c r="F17" s="46"/>
      <c r="G17" s="46"/>
      <c r="H17" s="46"/>
      <c r="I17" s="46"/>
      <c r="J17" s="46"/>
      <c r="K17" s="46"/>
      <c r="L17" s="46"/>
      <c r="M17" s="46"/>
    </row>
    <row r="18" spans="1:21" x14ac:dyDescent="0.25">
      <c r="A18" s="40" t="s">
        <v>150</v>
      </c>
      <c r="B18" s="48">
        <v>45202</v>
      </c>
      <c r="C18" s="48"/>
      <c r="D18" s="48"/>
      <c r="E18" s="48"/>
      <c r="F18" s="48"/>
      <c r="G18" s="48"/>
      <c r="H18" s="48"/>
      <c r="I18" s="48"/>
      <c r="J18" s="48"/>
      <c r="K18" s="48"/>
      <c r="L18" s="48"/>
      <c r="M18" s="48"/>
    </row>
    <row r="19" spans="1:21" x14ac:dyDescent="0.25">
      <c r="A19" s="40" t="s">
        <v>151</v>
      </c>
      <c r="B19" s="48">
        <v>45383</v>
      </c>
      <c r="C19" s="48"/>
      <c r="D19" s="48"/>
      <c r="E19" s="48"/>
      <c r="F19" s="48"/>
      <c r="G19" s="48"/>
      <c r="H19" s="48"/>
      <c r="I19" s="48"/>
      <c r="J19" s="48"/>
      <c r="K19" s="48"/>
      <c r="L19" s="48"/>
      <c r="M19" s="48"/>
    </row>
    <row r="20" spans="1:21" x14ac:dyDescent="0.25">
      <c r="A20" s="40" t="s">
        <v>152</v>
      </c>
      <c r="B20" s="46" t="s">
        <v>160</v>
      </c>
      <c r="C20" s="46"/>
      <c r="D20" s="46"/>
      <c r="E20" s="46"/>
      <c r="F20" s="46"/>
      <c r="G20" s="46"/>
      <c r="H20" s="46"/>
      <c r="I20" s="46"/>
      <c r="J20" s="46"/>
      <c r="K20" s="46"/>
      <c r="L20" s="46"/>
      <c r="M20" s="46"/>
    </row>
    <row r="21" spans="1:21" x14ac:dyDescent="0.25">
      <c r="A21" s="40" t="s">
        <v>541</v>
      </c>
      <c r="B21" s="46" t="s">
        <v>76</v>
      </c>
      <c r="C21" s="46"/>
      <c r="D21" s="46"/>
      <c r="E21" s="46"/>
      <c r="F21" s="46"/>
      <c r="G21" s="46"/>
      <c r="H21" s="46"/>
      <c r="I21" s="46"/>
      <c r="J21" s="46"/>
      <c r="K21" s="46"/>
      <c r="L21" s="46"/>
      <c r="M21" s="46"/>
    </row>
    <row r="23" spans="1:21" x14ac:dyDescent="0.25">
      <c r="A23" s="23" t="str">
        <f>HYPERLINK("#'Factor List'!A1", "Back to Factor List")</f>
        <v>Back to Factor List</v>
      </c>
      <c r="B23" s="23" t="str">
        <f>HYPERLINK("#'Assumptions'!A1", "Assumptions")</f>
        <v>Assumptions</v>
      </c>
    </row>
    <row r="26" spans="1:21" s="55" customFormat="1" ht="13" x14ac:dyDescent="0.25">
      <c r="A26" s="54" t="s">
        <v>263</v>
      </c>
      <c r="B26" s="54" t="s">
        <v>593</v>
      </c>
      <c r="C26" s="54" t="s">
        <v>594</v>
      </c>
      <c r="D26" s="54" t="s">
        <v>595</v>
      </c>
      <c r="E26" s="54" t="s">
        <v>596</v>
      </c>
      <c r="F26" s="54" t="s">
        <v>597</v>
      </c>
      <c r="G26" s="54" t="s">
        <v>598</v>
      </c>
      <c r="H26" s="54" t="s">
        <v>599</v>
      </c>
      <c r="I26" s="54" t="s">
        <v>600</v>
      </c>
      <c r="J26" s="54" t="s">
        <v>601</v>
      </c>
      <c r="K26" s="54" t="s">
        <v>602</v>
      </c>
      <c r="L26" s="54" t="s">
        <v>603</v>
      </c>
      <c r="M26" s="54" t="s">
        <v>604</v>
      </c>
      <c r="N26" s="54" t="s">
        <v>605</v>
      </c>
      <c r="O26" s="54" t="s">
        <v>606</v>
      </c>
      <c r="P26" s="54" t="s">
        <v>607</v>
      </c>
      <c r="Q26" s="54" t="s">
        <v>608</v>
      </c>
      <c r="R26" s="54" t="s">
        <v>609</v>
      </c>
      <c r="S26" s="54" t="s">
        <v>610</v>
      </c>
      <c r="T26" s="54" t="s">
        <v>611</v>
      </c>
      <c r="U26" s="54" t="s">
        <v>612</v>
      </c>
    </row>
    <row r="27" spans="1:21" x14ac:dyDescent="0.25">
      <c r="A27" s="43">
        <v>16</v>
      </c>
      <c r="B27" s="45">
        <v>198.8</v>
      </c>
      <c r="C27" s="45">
        <v>101.2</v>
      </c>
      <c r="D27" s="45">
        <v>68.7</v>
      </c>
      <c r="E27" s="45">
        <v>52.5</v>
      </c>
      <c r="F27" s="45">
        <v>42.7</v>
      </c>
      <c r="G27" s="45">
        <v>36.299999999999997</v>
      </c>
      <c r="H27" s="45">
        <v>31.6</v>
      </c>
      <c r="I27" s="45">
        <v>28.2</v>
      </c>
      <c r="J27" s="45">
        <v>25.5</v>
      </c>
      <c r="K27" s="45">
        <v>23.3</v>
      </c>
      <c r="L27" s="45">
        <v>21.6</v>
      </c>
      <c r="M27" s="45">
        <v>20.100000000000001</v>
      </c>
      <c r="N27" s="45">
        <v>18.899999999999999</v>
      </c>
      <c r="O27" s="45">
        <v>17.899999999999999</v>
      </c>
      <c r="P27" s="45">
        <v>16.899999999999999</v>
      </c>
      <c r="Q27" s="45">
        <v>16.2</v>
      </c>
      <c r="R27" s="45">
        <v>15.5</v>
      </c>
      <c r="S27" s="45">
        <v>14.8</v>
      </c>
      <c r="T27" s="45">
        <v>14.3</v>
      </c>
      <c r="U27" s="45">
        <v>13.8</v>
      </c>
    </row>
    <row r="28" spans="1:21" x14ac:dyDescent="0.25">
      <c r="A28" s="43">
        <v>17</v>
      </c>
      <c r="B28" s="45">
        <v>202</v>
      </c>
      <c r="C28" s="45">
        <v>102.8</v>
      </c>
      <c r="D28" s="45">
        <v>69.8</v>
      </c>
      <c r="E28" s="45">
        <v>53.3</v>
      </c>
      <c r="F28" s="45">
        <v>43.4</v>
      </c>
      <c r="G28" s="45">
        <v>36.799999999999997</v>
      </c>
      <c r="H28" s="45">
        <v>32.1</v>
      </c>
      <c r="I28" s="45">
        <v>28.6</v>
      </c>
      <c r="J28" s="45">
        <v>25.9</v>
      </c>
      <c r="K28" s="45">
        <v>23.7</v>
      </c>
      <c r="L28" s="45">
        <v>21.9</v>
      </c>
      <c r="M28" s="45">
        <v>20.5</v>
      </c>
      <c r="N28" s="45">
        <v>19.2</v>
      </c>
      <c r="O28" s="45">
        <v>18.100000000000001</v>
      </c>
      <c r="P28" s="45">
        <v>17.2</v>
      </c>
      <c r="Q28" s="45">
        <v>16.399999999999999</v>
      </c>
      <c r="R28" s="45">
        <v>15.7</v>
      </c>
      <c r="S28" s="45">
        <v>15.1</v>
      </c>
      <c r="T28" s="45">
        <v>14.5</v>
      </c>
      <c r="U28" s="45">
        <v>14</v>
      </c>
    </row>
    <row r="29" spans="1:21" x14ac:dyDescent="0.25">
      <c r="A29" s="43">
        <v>18</v>
      </c>
      <c r="B29" s="45">
        <v>205.4</v>
      </c>
      <c r="C29" s="45">
        <v>104.6</v>
      </c>
      <c r="D29" s="45">
        <v>71</v>
      </c>
      <c r="E29" s="45">
        <v>54.2</v>
      </c>
      <c r="F29" s="45">
        <v>44.2</v>
      </c>
      <c r="G29" s="45">
        <v>37.5</v>
      </c>
      <c r="H29" s="45">
        <v>32.700000000000003</v>
      </c>
      <c r="I29" s="45">
        <v>29.1</v>
      </c>
      <c r="J29" s="45">
        <v>26.3</v>
      </c>
      <c r="K29" s="45">
        <v>24.1</v>
      </c>
      <c r="L29" s="45">
        <v>22.3</v>
      </c>
      <c r="M29" s="45">
        <v>20.8</v>
      </c>
      <c r="N29" s="45">
        <v>19.5</v>
      </c>
      <c r="O29" s="45">
        <v>18.399999999999999</v>
      </c>
      <c r="P29" s="45">
        <v>17.5</v>
      </c>
      <c r="Q29" s="45">
        <v>16.7</v>
      </c>
      <c r="R29" s="45">
        <v>16</v>
      </c>
      <c r="S29" s="45">
        <v>15.3</v>
      </c>
      <c r="T29" s="45">
        <v>14.8</v>
      </c>
      <c r="U29" s="45">
        <v>14.3</v>
      </c>
    </row>
    <row r="30" spans="1:21" x14ac:dyDescent="0.25">
      <c r="A30" s="43">
        <v>19</v>
      </c>
      <c r="B30" s="45">
        <v>208.6</v>
      </c>
      <c r="C30" s="45">
        <v>106.2</v>
      </c>
      <c r="D30" s="45">
        <v>72.099999999999994</v>
      </c>
      <c r="E30" s="45">
        <v>55.1</v>
      </c>
      <c r="F30" s="45">
        <v>44.9</v>
      </c>
      <c r="G30" s="45">
        <v>38.1</v>
      </c>
      <c r="H30" s="45">
        <v>33.200000000000003</v>
      </c>
      <c r="I30" s="45">
        <v>29.6</v>
      </c>
      <c r="J30" s="45">
        <v>26.8</v>
      </c>
      <c r="K30" s="45">
        <v>24.5</v>
      </c>
      <c r="L30" s="45">
        <v>22.7</v>
      </c>
      <c r="M30" s="45">
        <v>21.1</v>
      </c>
      <c r="N30" s="45">
        <v>19.8</v>
      </c>
      <c r="O30" s="45">
        <v>18.7</v>
      </c>
      <c r="P30" s="45">
        <v>17.8</v>
      </c>
      <c r="Q30" s="45">
        <v>17</v>
      </c>
      <c r="R30" s="45">
        <v>16.2</v>
      </c>
      <c r="S30" s="45">
        <v>15.6</v>
      </c>
      <c r="T30" s="45">
        <v>15</v>
      </c>
      <c r="U30" s="45">
        <v>14.5</v>
      </c>
    </row>
    <row r="31" spans="1:21" x14ac:dyDescent="0.25">
      <c r="A31" s="43">
        <v>20</v>
      </c>
      <c r="B31" s="45">
        <v>211.6</v>
      </c>
      <c r="C31" s="45">
        <v>107.8</v>
      </c>
      <c r="D31" s="45">
        <v>73.2</v>
      </c>
      <c r="E31" s="45">
        <v>55.9</v>
      </c>
      <c r="F31" s="45">
        <v>45.5</v>
      </c>
      <c r="G31" s="45">
        <v>38.6</v>
      </c>
      <c r="H31" s="45">
        <v>33.700000000000003</v>
      </c>
      <c r="I31" s="45">
        <v>30</v>
      </c>
      <c r="J31" s="45">
        <v>27.1</v>
      </c>
      <c r="K31" s="45">
        <v>24.9</v>
      </c>
      <c r="L31" s="45">
        <v>23</v>
      </c>
      <c r="M31" s="45">
        <v>21.4</v>
      </c>
      <c r="N31" s="45">
        <v>20.100000000000001</v>
      </c>
      <c r="O31" s="45">
        <v>19</v>
      </c>
      <c r="P31" s="45">
        <v>18.100000000000001</v>
      </c>
      <c r="Q31" s="45">
        <v>17.2</v>
      </c>
      <c r="R31" s="45">
        <v>16.5</v>
      </c>
      <c r="S31" s="45">
        <v>15.8</v>
      </c>
      <c r="T31" s="45">
        <v>15.2</v>
      </c>
      <c r="U31" s="45">
        <v>14.7</v>
      </c>
    </row>
    <row r="32" spans="1:21" x14ac:dyDescent="0.25">
      <c r="A32" s="43">
        <v>21</v>
      </c>
      <c r="B32" s="45">
        <v>214.6</v>
      </c>
      <c r="C32" s="45">
        <v>109.3</v>
      </c>
      <c r="D32" s="45">
        <v>74.2</v>
      </c>
      <c r="E32" s="45">
        <v>56.7</v>
      </c>
      <c r="F32" s="45">
        <v>46.2</v>
      </c>
      <c r="G32" s="45">
        <v>39.200000000000003</v>
      </c>
      <c r="H32" s="45">
        <v>34.200000000000003</v>
      </c>
      <c r="I32" s="45">
        <v>30.4</v>
      </c>
      <c r="J32" s="45">
        <v>27.5</v>
      </c>
      <c r="K32" s="45">
        <v>25.2</v>
      </c>
      <c r="L32" s="45">
        <v>23.3</v>
      </c>
      <c r="M32" s="45">
        <v>21.7</v>
      </c>
      <c r="N32" s="45">
        <v>20.399999999999999</v>
      </c>
      <c r="O32" s="45">
        <v>19.3</v>
      </c>
      <c r="P32" s="45">
        <v>18.3</v>
      </c>
      <c r="Q32" s="45">
        <v>17.5</v>
      </c>
      <c r="R32" s="45">
        <v>16.7</v>
      </c>
      <c r="S32" s="45">
        <v>16</v>
      </c>
      <c r="T32" s="45">
        <v>15.5</v>
      </c>
      <c r="U32" s="45">
        <v>14.9</v>
      </c>
    </row>
    <row r="33" spans="1:21" x14ac:dyDescent="0.25">
      <c r="A33" s="43">
        <v>22</v>
      </c>
      <c r="B33" s="45">
        <v>217.7</v>
      </c>
      <c r="C33" s="45">
        <v>110.9</v>
      </c>
      <c r="D33" s="45">
        <v>75.3</v>
      </c>
      <c r="E33" s="45">
        <v>57.5</v>
      </c>
      <c r="F33" s="45">
        <v>46.8</v>
      </c>
      <c r="G33" s="45">
        <v>39.700000000000003</v>
      </c>
      <c r="H33" s="45">
        <v>34.700000000000003</v>
      </c>
      <c r="I33" s="45">
        <v>30.9</v>
      </c>
      <c r="J33" s="45">
        <v>27.9</v>
      </c>
      <c r="K33" s="45">
        <v>25.6</v>
      </c>
      <c r="L33" s="45">
        <v>23.7</v>
      </c>
      <c r="M33" s="45">
        <v>22.1</v>
      </c>
      <c r="N33" s="45">
        <v>20.7</v>
      </c>
      <c r="O33" s="45">
        <v>19.600000000000001</v>
      </c>
      <c r="P33" s="45">
        <v>18.600000000000001</v>
      </c>
      <c r="Q33" s="45">
        <v>17.7</v>
      </c>
      <c r="R33" s="45">
        <v>16.899999999999999</v>
      </c>
      <c r="S33" s="45">
        <v>16.3</v>
      </c>
      <c r="T33" s="45">
        <v>15.7</v>
      </c>
      <c r="U33" s="45">
        <v>15.1</v>
      </c>
    </row>
    <row r="34" spans="1:21" x14ac:dyDescent="0.25">
      <c r="A34" s="43">
        <v>23</v>
      </c>
      <c r="B34" s="45">
        <v>220.8</v>
      </c>
      <c r="C34" s="45">
        <v>112.5</v>
      </c>
      <c r="D34" s="45">
        <v>76.3</v>
      </c>
      <c r="E34" s="45">
        <v>58.3</v>
      </c>
      <c r="F34" s="45">
        <v>47.5</v>
      </c>
      <c r="G34" s="45">
        <v>40.299999999999997</v>
      </c>
      <c r="H34" s="45">
        <v>35.200000000000003</v>
      </c>
      <c r="I34" s="45">
        <v>31.3</v>
      </c>
      <c r="J34" s="45">
        <v>28.3</v>
      </c>
      <c r="K34" s="45">
        <v>25.9</v>
      </c>
      <c r="L34" s="45">
        <v>24</v>
      </c>
      <c r="M34" s="45">
        <v>22.4</v>
      </c>
      <c r="N34" s="45">
        <v>21</v>
      </c>
      <c r="O34" s="45">
        <v>19.899999999999999</v>
      </c>
      <c r="P34" s="45">
        <v>18.8</v>
      </c>
      <c r="Q34" s="45">
        <v>18</v>
      </c>
      <c r="R34" s="45">
        <v>17.2</v>
      </c>
      <c r="S34" s="45">
        <v>16.5</v>
      </c>
      <c r="T34" s="45">
        <v>15.9</v>
      </c>
      <c r="U34" s="45">
        <v>15.4</v>
      </c>
    </row>
    <row r="35" spans="1:21" x14ac:dyDescent="0.25">
      <c r="A35" s="43">
        <v>24</v>
      </c>
      <c r="B35" s="45">
        <v>224</v>
      </c>
      <c r="C35" s="45">
        <v>114.1</v>
      </c>
      <c r="D35" s="45">
        <v>77.400000000000006</v>
      </c>
      <c r="E35" s="45">
        <v>59.1</v>
      </c>
      <c r="F35" s="45">
        <v>48.2</v>
      </c>
      <c r="G35" s="45">
        <v>40.9</v>
      </c>
      <c r="H35" s="45">
        <v>35.700000000000003</v>
      </c>
      <c r="I35" s="45">
        <v>31.8</v>
      </c>
      <c r="J35" s="45">
        <v>28.7</v>
      </c>
      <c r="K35" s="45">
        <v>26.3</v>
      </c>
      <c r="L35" s="45">
        <v>24.3</v>
      </c>
      <c r="M35" s="45">
        <v>22.7</v>
      </c>
      <c r="N35" s="45">
        <v>21.3</v>
      </c>
      <c r="O35" s="45">
        <v>20.100000000000001</v>
      </c>
      <c r="P35" s="45">
        <v>19.100000000000001</v>
      </c>
      <c r="Q35" s="45">
        <v>18.2</v>
      </c>
      <c r="R35" s="45">
        <v>17.399999999999999</v>
      </c>
      <c r="S35" s="45">
        <v>16.8</v>
      </c>
      <c r="T35" s="45">
        <v>16.100000000000001</v>
      </c>
      <c r="U35" s="45">
        <v>15.6</v>
      </c>
    </row>
    <row r="36" spans="1:21" x14ac:dyDescent="0.25">
      <c r="A36" s="43">
        <v>25</v>
      </c>
      <c r="B36" s="45">
        <v>227.2</v>
      </c>
      <c r="C36" s="45">
        <v>115.7</v>
      </c>
      <c r="D36" s="45">
        <v>78.5</v>
      </c>
      <c r="E36" s="45">
        <v>60</v>
      </c>
      <c r="F36" s="45">
        <v>48.9</v>
      </c>
      <c r="G36" s="45">
        <v>41.5</v>
      </c>
      <c r="H36" s="45">
        <v>36.200000000000003</v>
      </c>
      <c r="I36" s="45">
        <v>32.200000000000003</v>
      </c>
      <c r="J36" s="45">
        <v>29.1</v>
      </c>
      <c r="K36" s="45">
        <v>26.7</v>
      </c>
      <c r="L36" s="45">
        <v>24.7</v>
      </c>
      <c r="M36" s="45">
        <v>23</v>
      </c>
      <c r="N36" s="45">
        <v>21.6</v>
      </c>
      <c r="O36" s="45">
        <v>20.399999999999999</v>
      </c>
      <c r="P36" s="45">
        <v>19.399999999999999</v>
      </c>
      <c r="Q36" s="45">
        <v>18.5</v>
      </c>
      <c r="R36" s="45">
        <v>17.7</v>
      </c>
      <c r="S36" s="45">
        <v>17</v>
      </c>
      <c r="T36" s="45">
        <v>16.399999999999999</v>
      </c>
      <c r="U36" s="45">
        <v>15.8</v>
      </c>
    </row>
    <row r="37" spans="1:21" x14ac:dyDescent="0.25">
      <c r="A37" s="43">
        <v>26</v>
      </c>
      <c r="B37" s="45">
        <v>230.4</v>
      </c>
      <c r="C37" s="45">
        <v>117.3</v>
      </c>
      <c r="D37" s="45">
        <v>79.7</v>
      </c>
      <c r="E37" s="45">
        <v>60.8</v>
      </c>
      <c r="F37" s="45">
        <v>49.6</v>
      </c>
      <c r="G37" s="45">
        <v>42</v>
      </c>
      <c r="H37" s="45">
        <v>36.700000000000003</v>
      </c>
      <c r="I37" s="45">
        <v>32.700000000000003</v>
      </c>
      <c r="J37" s="45">
        <v>29.6</v>
      </c>
      <c r="K37" s="45">
        <v>27.1</v>
      </c>
      <c r="L37" s="45">
        <v>25</v>
      </c>
      <c r="M37" s="45">
        <v>23.4</v>
      </c>
      <c r="N37" s="45">
        <v>21.9</v>
      </c>
      <c r="O37" s="45">
        <v>20.7</v>
      </c>
      <c r="P37" s="45">
        <v>19.7</v>
      </c>
      <c r="Q37" s="45">
        <v>18.8</v>
      </c>
      <c r="R37" s="45">
        <v>18</v>
      </c>
      <c r="S37" s="45">
        <v>17.2</v>
      </c>
      <c r="T37" s="45">
        <v>16.600000000000001</v>
      </c>
      <c r="U37" s="45">
        <v>16</v>
      </c>
    </row>
    <row r="38" spans="1:21" x14ac:dyDescent="0.25">
      <c r="A38" s="43">
        <v>27</v>
      </c>
      <c r="B38" s="45">
        <v>233.7</v>
      </c>
      <c r="C38" s="45">
        <v>119</v>
      </c>
      <c r="D38" s="45">
        <v>80.8</v>
      </c>
      <c r="E38" s="45">
        <v>61.7</v>
      </c>
      <c r="F38" s="45">
        <v>50.3</v>
      </c>
      <c r="G38" s="45">
        <v>42.6</v>
      </c>
      <c r="H38" s="45">
        <v>37.200000000000003</v>
      </c>
      <c r="I38" s="45">
        <v>33.1</v>
      </c>
      <c r="J38" s="45">
        <v>30</v>
      </c>
      <c r="K38" s="45">
        <v>27.5</v>
      </c>
      <c r="L38" s="45">
        <v>25.4</v>
      </c>
      <c r="M38" s="45">
        <v>23.7</v>
      </c>
      <c r="N38" s="45">
        <v>22.3</v>
      </c>
      <c r="O38" s="45">
        <v>21</v>
      </c>
      <c r="P38" s="45">
        <v>20</v>
      </c>
      <c r="Q38" s="45">
        <v>19</v>
      </c>
      <c r="R38" s="45">
        <v>18.2</v>
      </c>
      <c r="S38" s="45">
        <v>17.5</v>
      </c>
      <c r="T38" s="45">
        <v>16.899999999999999</v>
      </c>
      <c r="U38" s="45">
        <v>16.3</v>
      </c>
    </row>
    <row r="39" spans="1:21" x14ac:dyDescent="0.25">
      <c r="A39" s="43">
        <v>28</v>
      </c>
      <c r="B39" s="45">
        <v>237</v>
      </c>
      <c r="C39" s="45">
        <v>120.7</v>
      </c>
      <c r="D39" s="45">
        <v>81.900000000000006</v>
      </c>
      <c r="E39" s="45">
        <v>62.6</v>
      </c>
      <c r="F39" s="45">
        <v>51</v>
      </c>
      <c r="G39" s="45">
        <v>43.3</v>
      </c>
      <c r="H39" s="45">
        <v>37.700000000000003</v>
      </c>
      <c r="I39" s="45">
        <v>33.6</v>
      </c>
      <c r="J39" s="45">
        <v>30.4</v>
      </c>
      <c r="K39" s="45">
        <v>27.9</v>
      </c>
      <c r="L39" s="45">
        <v>25.8</v>
      </c>
      <c r="M39" s="45">
        <v>24</v>
      </c>
      <c r="N39" s="45">
        <v>22.6</v>
      </c>
      <c r="O39" s="45">
        <v>21.3</v>
      </c>
      <c r="P39" s="45">
        <v>20.2</v>
      </c>
      <c r="Q39" s="45">
        <v>19.3</v>
      </c>
      <c r="R39" s="45">
        <v>18.5</v>
      </c>
      <c r="S39" s="45">
        <v>17.7</v>
      </c>
      <c r="T39" s="45">
        <v>17.100000000000001</v>
      </c>
      <c r="U39" s="45">
        <v>16.5</v>
      </c>
    </row>
    <row r="40" spans="1:21" x14ac:dyDescent="0.25">
      <c r="A40" s="43">
        <v>29</v>
      </c>
      <c r="B40" s="45">
        <v>240.4</v>
      </c>
      <c r="C40" s="45">
        <v>122.4</v>
      </c>
      <c r="D40" s="45">
        <v>83.1</v>
      </c>
      <c r="E40" s="45">
        <v>63.5</v>
      </c>
      <c r="F40" s="45">
        <v>51.7</v>
      </c>
      <c r="G40" s="45">
        <v>43.9</v>
      </c>
      <c r="H40" s="45">
        <v>38.299999999999997</v>
      </c>
      <c r="I40" s="45">
        <v>34.1</v>
      </c>
      <c r="J40" s="45">
        <v>30.9</v>
      </c>
      <c r="K40" s="45">
        <v>28.3</v>
      </c>
      <c r="L40" s="45">
        <v>26.1</v>
      </c>
      <c r="M40" s="45">
        <v>24.4</v>
      </c>
      <c r="N40" s="45">
        <v>22.9</v>
      </c>
      <c r="O40" s="45">
        <v>21.6</v>
      </c>
      <c r="P40" s="45">
        <v>20.5</v>
      </c>
      <c r="Q40" s="45">
        <v>19.600000000000001</v>
      </c>
      <c r="R40" s="45">
        <v>18.7</v>
      </c>
      <c r="S40" s="45">
        <v>18</v>
      </c>
      <c r="T40" s="45">
        <v>17.3</v>
      </c>
      <c r="U40" s="45">
        <v>16.8</v>
      </c>
    </row>
    <row r="41" spans="1:21" x14ac:dyDescent="0.25">
      <c r="A41" s="43">
        <v>30</v>
      </c>
      <c r="B41" s="45">
        <v>243.8</v>
      </c>
      <c r="C41" s="45">
        <v>124.1</v>
      </c>
      <c r="D41" s="45">
        <v>84.3</v>
      </c>
      <c r="E41" s="45">
        <v>64.400000000000006</v>
      </c>
      <c r="F41" s="45">
        <v>52.4</v>
      </c>
      <c r="G41" s="45">
        <v>44.5</v>
      </c>
      <c r="H41" s="45">
        <v>38.799999999999997</v>
      </c>
      <c r="I41" s="45">
        <v>34.6</v>
      </c>
      <c r="J41" s="45">
        <v>31.3</v>
      </c>
      <c r="K41" s="45">
        <v>28.7</v>
      </c>
      <c r="L41" s="45">
        <v>26.5</v>
      </c>
      <c r="M41" s="45">
        <v>24.7</v>
      </c>
      <c r="N41" s="45">
        <v>23.2</v>
      </c>
      <c r="O41" s="45">
        <v>21.9</v>
      </c>
      <c r="P41" s="45">
        <v>20.8</v>
      </c>
      <c r="Q41" s="45">
        <v>19.899999999999999</v>
      </c>
      <c r="R41" s="45">
        <v>19</v>
      </c>
      <c r="S41" s="45">
        <v>18.3</v>
      </c>
      <c r="T41" s="45">
        <v>17.600000000000001</v>
      </c>
      <c r="U41" s="45">
        <v>17</v>
      </c>
    </row>
    <row r="42" spans="1:21" x14ac:dyDescent="0.25">
      <c r="A42" s="43">
        <v>31</v>
      </c>
      <c r="B42" s="45">
        <v>247.2</v>
      </c>
      <c r="C42" s="45">
        <v>125.9</v>
      </c>
      <c r="D42" s="45">
        <v>85.5</v>
      </c>
      <c r="E42" s="45">
        <v>65.3</v>
      </c>
      <c r="F42" s="45">
        <v>53.2</v>
      </c>
      <c r="G42" s="45">
        <v>45.1</v>
      </c>
      <c r="H42" s="45">
        <v>39.4</v>
      </c>
      <c r="I42" s="45">
        <v>35.1</v>
      </c>
      <c r="J42" s="45">
        <v>31.7</v>
      </c>
      <c r="K42" s="45">
        <v>29.1</v>
      </c>
      <c r="L42" s="45">
        <v>26.9</v>
      </c>
      <c r="M42" s="45">
        <v>25.1</v>
      </c>
      <c r="N42" s="45">
        <v>23.6</v>
      </c>
      <c r="O42" s="45">
        <v>22.3</v>
      </c>
      <c r="P42" s="45">
        <v>21.1</v>
      </c>
      <c r="Q42" s="45">
        <v>20.2</v>
      </c>
      <c r="R42" s="45">
        <v>19.3</v>
      </c>
      <c r="S42" s="45">
        <v>18.5</v>
      </c>
      <c r="T42" s="45">
        <v>17.899999999999999</v>
      </c>
      <c r="U42" s="45">
        <v>17.3</v>
      </c>
    </row>
    <row r="43" spans="1:21" x14ac:dyDescent="0.25">
      <c r="A43" s="43">
        <v>32</v>
      </c>
      <c r="B43" s="45">
        <v>250.7</v>
      </c>
      <c r="C43" s="45">
        <v>127.7</v>
      </c>
      <c r="D43" s="45">
        <v>86.7</v>
      </c>
      <c r="E43" s="45">
        <v>66.2</v>
      </c>
      <c r="F43" s="45">
        <v>54</v>
      </c>
      <c r="G43" s="45">
        <v>45.8</v>
      </c>
      <c r="H43" s="45">
        <v>40</v>
      </c>
      <c r="I43" s="45">
        <v>35.6</v>
      </c>
      <c r="J43" s="45">
        <v>32.200000000000003</v>
      </c>
      <c r="K43" s="45">
        <v>29.5</v>
      </c>
      <c r="L43" s="45">
        <v>27.3</v>
      </c>
      <c r="M43" s="45">
        <v>25.5</v>
      </c>
      <c r="N43" s="45">
        <v>23.9</v>
      </c>
      <c r="O43" s="45">
        <v>22.6</v>
      </c>
      <c r="P43" s="45">
        <v>21.5</v>
      </c>
      <c r="Q43" s="45">
        <v>20.5</v>
      </c>
      <c r="R43" s="45">
        <v>19.600000000000001</v>
      </c>
      <c r="S43" s="45">
        <v>18.8</v>
      </c>
      <c r="T43" s="45">
        <v>18.100000000000001</v>
      </c>
      <c r="U43" s="45">
        <v>17.5</v>
      </c>
    </row>
    <row r="44" spans="1:21" x14ac:dyDescent="0.25">
      <c r="A44" s="43">
        <v>33</v>
      </c>
      <c r="B44" s="45">
        <v>254.2</v>
      </c>
      <c r="C44" s="45">
        <v>129.5</v>
      </c>
      <c r="D44" s="45">
        <v>87.9</v>
      </c>
      <c r="E44" s="45">
        <v>67.2</v>
      </c>
      <c r="F44" s="45">
        <v>54.7</v>
      </c>
      <c r="G44" s="45">
        <v>46.4</v>
      </c>
      <c r="H44" s="45">
        <v>40.5</v>
      </c>
      <c r="I44" s="45">
        <v>36.1</v>
      </c>
      <c r="J44" s="45">
        <v>32.700000000000003</v>
      </c>
      <c r="K44" s="45">
        <v>29.9</v>
      </c>
      <c r="L44" s="45">
        <v>27.7</v>
      </c>
      <c r="M44" s="45">
        <v>25.8</v>
      </c>
      <c r="N44" s="45">
        <v>24.3</v>
      </c>
      <c r="O44" s="45">
        <v>22.9</v>
      </c>
      <c r="P44" s="45">
        <v>21.8</v>
      </c>
      <c r="Q44" s="45">
        <v>20.8</v>
      </c>
      <c r="R44" s="45">
        <v>19.899999999999999</v>
      </c>
      <c r="S44" s="45">
        <v>19.100000000000001</v>
      </c>
      <c r="T44" s="45">
        <v>18.399999999999999</v>
      </c>
      <c r="U44" s="45">
        <v>17.8</v>
      </c>
    </row>
    <row r="45" spans="1:21" x14ac:dyDescent="0.25">
      <c r="A45" s="43">
        <v>34</v>
      </c>
      <c r="B45" s="45">
        <v>257.8</v>
      </c>
      <c r="C45" s="45">
        <v>131.30000000000001</v>
      </c>
      <c r="D45" s="45">
        <v>89.2</v>
      </c>
      <c r="E45" s="45">
        <v>68.099999999999994</v>
      </c>
      <c r="F45" s="45">
        <v>55.5</v>
      </c>
      <c r="G45" s="45">
        <v>47.1</v>
      </c>
      <c r="H45" s="45">
        <v>41.1</v>
      </c>
      <c r="I45" s="45">
        <v>36.6</v>
      </c>
      <c r="J45" s="45">
        <v>33.1</v>
      </c>
      <c r="K45" s="45">
        <v>30.3</v>
      </c>
      <c r="L45" s="45">
        <v>28.1</v>
      </c>
      <c r="M45" s="45">
        <v>26.2</v>
      </c>
      <c r="N45" s="45">
        <v>24.6</v>
      </c>
      <c r="O45" s="45">
        <v>23.2</v>
      </c>
      <c r="P45" s="45">
        <v>22.1</v>
      </c>
      <c r="Q45" s="45">
        <v>21.1</v>
      </c>
      <c r="R45" s="45">
        <v>20.2</v>
      </c>
      <c r="S45" s="45">
        <v>19.399999999999999</v>
      </c>
      <c r="T45" s="45">
        <v>18.7</v>
      </c>
      <c r="U45" s="45">
        <v>18</v>
      </c>
    </row>
    <row r="46" spans="1:21" x14ac:dyDescent="0.25">
      <c r="A46" s="43">
        <v>35</v>
      </c>
      <c r="B46" s="45">
        <v>261.39999999999998</v>
      </c>
      <c r="C46" s="45">
        <v>133.1</v>
      </c>
      <c r="D46" s="45">
        <v>90.4</v>
      </c>
      <c r="E46" s="45">
        <v>69.099999999999994</v>
      </c>
      <c r="F46" s="45">
        <v>56.3</v>
      </c>
      <c r="G46" s="45">
        <v>47.7</v>
      </c>
      <c r="H46" s="45">
        <v>41.7</v>
      </c>
      <c r="I46" s="45">
        <v>37.1</v>
      </c>
      <c r="J46" s="45">
        <v>33.6</v>
      </c>
      <c r="K46" s="45">
        <v>30.8</v>
      </c>
      <c r="L46" s="45">
        <v>28.5</v>
      </c>
      <c r="M46" s="45">
        <v>26.6</v>
      </c>
      <c r="N46" s="45">
        <v>25</v>
      </c>
      <c r="O46" s="45">
        <v>23.6</v>
      </c>
      <c r="P46" s="45">
        <v>22.4</v>
      </c>
      <c r="Q46" s="45">
        <v>21.4</v>
      </c>
      <c r="R46" s="45">
        <v>20.5</v>
      </c>
      <c r="S46" s="45">
        <v>19.7</v>
      </c>
      <c r="T46" s="45">
        <v>18.899999999999999</v>
      </c>
      <c r="U46" s="45">
        <v>18.3</v>
      </c>
    </row>
    <row r="47" spans="1:21" x14ac:dyDescent="0.25">
      <c r="A47" s="43">
        <v>36</v>
      </c>
      <c r="B47" s="45">
        <v>265</v>
      </c>
      <c r="C47" s="45">
        <v>135</v>
      </c>
      <c r="D47" s="45">
        <v>91.7</v>
      </c>
      <c r="E47" s="45">
        <v>70</v>
      </c>
      <c r="F47" s="45">
        <v>57.1</v>
      </c>
      <c r="G47" s="45">
        <v>48.4</v>
      </c>
      <c r="H47" s="45">
        <v>42.3</v>
      </c>
      <c r="I47" s="45">
        <v>37.700000000000003</v>
      </c>
      <c r="J47" s="45">
        <v>34.1</v>
      </c>
      <c r="K47" s="45">
        <v>31.2</v>
      </c>
      <c r="L47" s="45">
        <v>28.9</v>
      </c>
      <c r="M47" s="45">
        <v>27</v>
      </c>
      <c r="N47" s="45">
        <v>25.3</v>
      </c>
      <c r="O47" s="45">
        <v>23.9</v>
      </c>
      <c r="P47" s="45">
        <v>22.7</v>
      </c>
      <c r="Q47" s="45">
        <v>21.7</v>
      </c>
      <c r="R47" s="45">
        <v>20.8</v>
      </c>
      <c r="S47" s="45">
        <v>19.899999999999999</v>
      </c>
      <c r="T47" s="45">
        <v>19.2</v>
      </c>
      <c r="U47" s="45">
        <v>18.600000000000001</v>
      </c>
    </row>
    <row r="48" spans="1:21" x14ac:dyDescent="0.25">
      <c r="A48" s="43">
        <v>37</v>
      </c>
      <c r="B48" s="45">
        <v>268.7</v>
      </c>
      <c r="C48" s="45">
        <v>136.9</v>
      </c>
      <c r="D48" s="45">
        <v>93</v>
      </c>
      <c r="E48" s="45">
        <v>71</v>
      </c>
      <c r="F48" s="45">
        <v>57.9</v>
      </c>
      <c r="G48" s="45">
        <v>49.1</v>
      </c>
      <c r="H48" s="45">
        <v>42.9</v>
      </c>
      <c r="I48" s="45">
        <v>38.200000000000003</v>
      </c>
      <c r="J48" s="45">
        <v>34.6</v>
      </c>
      <c r="K48" s="45">
        <v>31.7</v>
      </c>
      <c r="L48" s="45">
        <v>29.3</v>
      </c>
      <c r="M48" s="45">
        <v>27.3</v>
      </c>
      <c r="N48" s="45">
        <v>25.7</v>
      </c>
      <c r="O48" s="45">
        <v>24.3</v>
      </c>
      <c r="P48" s="45">
        <v>23.1</v>
      </c>
      <c r="Q48" s="45">
        <v>22</v>
      </c>
      <c r="R48" s="45">
        <v>21.1</v>
      </c>
      <c r="S48" s="45">
        <v>20.2</v>
      </c>
      <c r="T48" s="45">
        <v>19.5</v>
      </c>
      <c r="U48" s="45">
        <v>18.899999999999999</v>
      </c>
    </row>
    <row r="49" spans="1:21" x14ac:dyDescent="0.25">
      <c r="A49" s="43">
        <v>38</v>
      </c>
      <c r="B49" s="45">
        <v>272.5</v>
      </c>
      <c r="C49" s="45">
        <v>138.80000000000001</v>
      </c>
      <c r="D49" s="45">
        <v>94.3</v>
      </c>
      <c r="E49" s="45">
        <v>72</v>
      </c>
      <c r="F49" s="45">
        <v>58.7</v>
      </c>
      <c r="G49" s="45">
        <v>49.8</v>
      </c>
      <c r="H49" s="45">
        <v>43.5</v>
      </c>
      <c r="I49" s="45">
        <v>38.700000000000003</v>
      </c>
      <c r="J49" s="45">
        <v>35.1</v>
      </c>
      <c r="K49" s="45">
        <v>32.1</v>
      </c>
      <c r="L49" s="45">
        <v>29.7</v>
      </c>
      <c r="M49" s="45">
        <v>27.7</v>
      </c>
      <c r="N49" s="45">
        <v>26.1</v>
      </c>
      <c r="O49" s="45">
        <v>24.6</v>
      </c>
      <c r="P49" s="45">
        <v>23.4</v>
      </c>
      <c r="Q49" s="45">
        <v>22.3</v>
      </c>
      <c r="R49" s="45">
        <v>21.4</v>
      </c>
      <c r="S49" s="45">
        <v>20.5</v>
      </c>
      <c r="T49" s="45">
        <v>19.8</v>
      </c>
      <c r="U49" s="45">
        <v>19.2</v>
      </c>
    </row>
    <row r="50" spans="1:21" x14ac:dyDescent="0.25">
      <c r="A50" s="43">
        <v>39</v>
      </c>
      <c r="B50" s="45">
        <v>276.3</v>
      </c>
      <c r="C50" s="45">
        <v>140.69999999999999</v>
      </c>
      <c r="D50" s="45">
        <v>95.6</v>
      </c>
      <c r="E50" s="45">
        <v>73</v>
      </c>
      <c r="F50" s="45">
        <v>59.5</v>
      </c>
      <c r="G50" s="45">
        <v>50.5</v>
      </c>
      <c r="H50" s="45">
        <v>44.1</v>
      </c>
      <c r="I50" s="45">
        <v>39.299999999999997</v>
      </c>
      <c r="J50" s="45">
        <v>35.6</v>
      </c>
      <c r="K50" s="45">
        <v>32.6</v>
      </c>
      <c r="L50" s="45">
        <v>30.2</v>
      </c>
      <c r="M50" s="45">
        <v>28.1</v>
      </c>
      <c r="N50" s="45">
        <v>26.4</v>
      </c>
      <c r="O50" s="45">
        <v>25</v>
      </c>
      <c r="P50" s="45">
        <v>23.7</v>
      </c>
      <c r="Q50" s="45">
        <v>22.7</v>
      </c>
      <c r="R50" s="45">
        <v>21.7</v>
      </c>
      <c r="S50" s="45">
        <v>20.9</v>
      </c>
      <c r="T50" s="45">
        <v>20.100000000000001</v>
      </c>
      <c r="U50" s="45">
        <v>19.399999999999999</v>
      </c>
    </row>
    <row r="51" spans="1:21" x14ac:dyDescent="0.25">
      <c r="A51" s="43">
        <v>40</v>
      </c>
      <c r="B51" s="45">
        <v>280.10000000000002</v>
      </c>
      <c r="C51" s="45">
        <v>142.69999999999999</v>
      </c>
      <c r="D51" s="45">
        <v>96.9</v>
      </c>
      <c r="E51" s="45">
        <v>74.099999999999994</v>
      </c>
      <c r="F51" s="45">
        <v>60.3</v>
      </c>
      <c r="G51" s="45">
        <v>51.2</v>
      </c>
      <c r="H51" s="45">
        <v>44.7</v>
      </c>
      <c r="I51" s="45">
        <v>39.799999999999997</v>
      </c>
      <c r="J51" s="45">
        <v>36.1</v>
      </c>
      <c r="K51" s="45">
        <v>33.1</v>
      </c>
      <c r="L51" s="45">
        <v>30.6</v>
      </c>
      <c r="M51" s="45">
        <v>28.5</v>
      </c>
      <c r="N51" s="45">
        <v>26.8</v>
      </c>
      <c r="O51" s="45">
        <v>25.4</v>
      </c>
      <c r="P51" s="45">
        <v>24.1</v>
      </c>
      <c r="Q51" s="45">
        <v>23</v>
      </c>
      <c r="R51" s="45">
        <v>22</v>
      </c>
      <c r="S51" s="45">
        <v>21.2</v>
      </c>
      <c r="T51" s="45">
        <v>20.399999999999999</v>
      </c>
      <c r="U51" s="45">
        <v>19.8</v>
      </c>
    </row>
    <row r="52" spans="1:21" x14ac:dyDescent="0.25">
      <c r="A52" s="43">
        <v>41</v>
      </c>
      <c r="B52" s="45">
        <v>284</v>
      </c>
      <c r="C52" s="45">
        <v>144.69999999999999</v>
      </c>
      <c r="D52" s="45">
        <v>98.3</v>
      </c>
      <c r="E52" s="45">
        <v>75.099999999999994</v>
      </c>
      <c r="F52" s="45">
        <v>61.2</v>
      </c>
      <c r="G52" s="45">
        <v>51.9</v>
      </c>
      <c r="H52" s="45">
        <v>45.4</v>
      </c>
      <c r="I52" s="45">
        <v>40.4</v>
      </c>
      <c r="J52" s="45">
        <v>36.6</v>
      </c>
      <c r="K52" s="45">
        <v>33.5</v>
      </c>
      <c r="L52" s="45">
        <v>31</v>
      </c>
      <c r="M52" s="45">
        <v>29</v>
      </c>
      <c r="N52" s="45">
        <v>27.2</v>
      </c>
      <c r="O52" s="45">
        <v>25.7</v>
      </c>
      <c r="P52" s="45">
        <v>24.5</v>
      </c>
      <c r="Q52" s="45">
        <v>23.3</v>
      </c>
      <c r="R52" s="45">
        <v>22.4</v>
      </c>
      <c r="S52" s="45">
        <v>21.5</v>
      </c>
      <c r="T52" s="45">
        <v>20.7</v>
      </c>
      <c r="U52" s="45">
        <v>20.100000000000001</v>
      </c>
    </row>
    <row r="53" spans="1:21" x14ac:dyDescent="0.25">
      <c r="A53" s="43">
        <v>42</v>
      </c>
      <c r="B53" s="45">
        <v>287.89999999999998</v>
      </c>
      <c r="C53" s="45">
        <v>146.69999999999999</v>
      </c>
      <c r="D53" s="45">
        <v>99.7</v>
      </c>
      <c r="E53" s="45">
        <v>76.099999999999994</v>
      </c>
      <c r="F53" s="45">
        <v>62.1</v>
      </c>
      <c r="G53" s="45">
        <v>52.7</v>
      </c>
      <c r="H53" s="45">
        <v>46</v>
      </c>
      <c r="I53" s="45">
        <v>41</v>
      </c>
      <c r="J53" s="45">
        <v>37.1</v>
      </c>
      <c r="K53" s="45">
        <v>34</v>
      </c>
      <c r="L53" s="45">
        <v>31.5</v>
      </c>
      <c r="M53" s="45">
        <v>29.4</v>
      </c>
      <c r="N53" s="45">
        <v>27.6</v>
      </c>
      <c r="O53" s="45">
        <v>26.1</v>
      </c>
      <c r="P53" s="45">
        <v>24.8</v>
      </c>
      <c r="Q53" s="45">
        <v>23.7</v>
      </c>
      <c r="R53" s="45">
        <v>22.7</v>
      </c>
      <c r="S53" s="45">
        <v>21.8</v>
      </c>
      <c r="T53" s="45">
        <v>21.1</v>
      </c>
      <c r="U53" s="45">
        <v>20.399999999999999</v>
      </c>
    </row>
    <row r="54" spans="1:21" x14ac:dyDescent="0.25">
      <c r="A54" s="43">
        <v>43</v>
      </c>
      <c r="B54" s="45">
        <v>291.89999999999998</v>
      </c>
      <c r="C54" s="45">
        <v>148.69999999999999</v>
      </c>
      <c r="D54" s="45">
        <v>101</v>
      </c>
      <c r="E54" s="45">
        <v>77.2</v>
      </c>
      <c r="F54" s="45">
        <v>62.9</v>
      </c>
      <c r="G54" s="45">
        <v>53.4</v>
      </c>
      <c r="H54" s="45">
        <v>46.6</v>
      </c>
      <c r="I54" s="45">
        <v>41.6</v>
      </c>
      <c r="J54" s="45">
        <v>37.6</v>
      </c>
      <c r="K54" s="45">
        <v>34.5</v>
      </c>
      <c r="L54" s="45">
        <v>31.9</v>
      </c>
      <c r="M54" s="45">
        <v>29.8</v>
      </c>
      <c r="N54" s="45">
        <v>28</v>
      </c>
      <c r="O54" s="45">
        <v>26.5</v>
      </c>
      <c r="P54" s="45">
        <v>25.2</v>
      </c>
      <c r="Q54" s="45">
        <v>24.1</v>
      </c>
      <c r="R54" s="45">
        <v>23.1</v>
      </c>
      <c r="S54" s="45">
        <v>22.2</v>
      </c>
      <c r="T54" s="45">
        <v>21.4</v>
      </c>
      <c r="U54" s="45">
        <v>20.7</v>
      </c>
    </row>
    <row r="55" spans="1:21" x14ac:dyDescent="0.25">
      <c r="A55" s="43">
        <v>44</v>
      </c>
      <c r="B55" s="45">
        <v>295.89999999999998</v>
      </c>
      <c r="C55" s="45">
        <v>150.80000000000001</v>
      </c>
      <c r="D55" s="45">
        <v>102.4</v>
      </c>
      <c r="E55" s="45">
        <v>78.3</v>
      </c>
      <c r="F55" s="45">
        <v>63.8</v>
      </c>
      <c r="G55" s="45">
        <v>54.2</v>
      </c>
      <c r="H55" s="45">
        <v>47.3</v>
      </c>
      <c r="I55" s="45">
        <v>42.2</v>
      </c>
      <c r="J55" s="45">
        <v>38.200000000000003</v>
      </c>
      <c r="K55" s="45">
        <v>35</v>
      </c>
      <c r="L55" s="45">
        <v>32.4</v>
      </c>
      <c r="M55" s="45">
        <v>30.3</v>
      </c>
      <c r="N55" s="45">
        <v>28.5</v>
      </c>
      <c r="O55" s="45">
        <v>26.9</v>
      </c>
      <c r="P55" s="45">
        <v>25.6</v>
      </c>
      <c r="Q55" s="45">
        <v>24.5</v>
      </c>
      <c r="R55" s="45">
        <v>23.4</v>
      </c>
      <c r="S55" s="45">
        <v>22.6</v>
      </c>
      <c r="T55" s="45">
        <v>21.8</v>
      </c>
      <c r="U55" s="45">
        <v>21.1</v>
      </c>
    </row>
    <row r="56" spans="1:21" x14ac:dyDescent="0.25">
      <c r="A56" s="43">
        <v>45</v>
      </c>
      <c r="B56" s="45">
        <v>300</v>
      </c>
      <c r="C56" s="45">
        <v>152.9</v>
      </c>
      <c r="D56" s="45">
        <v>103.9</v>
      </c>
      <c r="E56" s="45">
        <v>79.400000000000006</v>
      </c>
      <c r="F56" s="45">
        <v>64.7</v>
      </c>
      <c r="G56" s="45">
        <v>54.9</v>
      </c>
      <c r="H56" s="45">
        <v>48</v>
      </c>
      <c r="I56" s="45">
        <v>42.8</v>
      </c>
      <c r="J56" s="45">
        <v>38.700000000000003</v>
      </c>
      <c r="K56" s="45">
        <v>35.5</v>
      </c>
      <c r="L56" s="45">
        <v>32.9</v>
      </c>
      <c r="M56" s="45">
        <v>30.7</v>
      </c>
      <c r="N56" s="45">
        <v>28.9</v>
      </c>
      <c r="O56" s="45">
        <v>27.3</v>
      </c>
      <c r="P56" s="45">
        <v>26</v>
      </c>
      <c r="Q56" s="45">
        <v>24.8</v>
      </c>
      <c r="R56" s="45">
        <v>23.8</v>
      </c>
      <c r="S56" s="45">
        <v>22.9</v>
      </c>
      <c r="T56" s="45">
        <v>22.1</v>
      </c>
      <c r="U56" s="45">
        <v>21.4</v>
      </c>
    </row>
    <row r="57" spans="1:21" x14ac:dyDescent="0.25">
      <c r="A57" s="43">
        <v>46</v>
      </c>
      <c r="B57" s="45">
        <v>304.10000000000002</v>
      </c>
      <c r="C57" s="45">
        <v>155</v>
      </c>
      <c r="D57" s="45">
        <v>105.3</v>
      </c>
      <c r="E57" s="45">
        <v>80.5</v>
      </c>
      <c r="F57" s="45">
        <v>65.599999999999994</v>
      </c>
      <c r="G57" s="45">
        <v>55.7</v>
      </c>
      <c r="H57" s="45">
        <v>48.7</v>
      </c>
      <c r="I57" s="45">
        <v>43.4</v>
      </c>
      <c r="J57" s="45">
        <v>39.299999999999997</v>
      </c>
      <c r="K57" s="45">
        <v>36.1</v>
      </c>
      <c r="L57" s="45">
        <v>33.4</v>
      </c>
      <c r="M57" s="45">
        <v>31.2</v>
      </c>
      <c r="N57" s="45">
        <v>29.4</v>
      </c>
      <c r="O57" s="45">
        <v>27.8</v>
      </c>
      <c r="P57" s="45">
        <v>26.4</v>
      </c>
      <c r="Q57" s="45">
        <v>25.2</v>
      </c>
      <c r="R57" s="45">
        <v>24.2</v>
      </c>
      <c r="S57" s="45">
        <v>23.3</v>
      </c>
      <c r="T57" s="45">
        <v>22.5</v>
      </c>
      <c r="U57" s="45">
        <v>21.8</v>
      </c>
    </row>
    <row r="58" spans="1:21" x14ac:dyDescent="0.25">
      <c r="A58" s="43">
        <v>47</v>
      </c>
      <c r="B58" s="45">
        <v>308.3</v>
      </c>
      <c r="C58" s="45">
        <v>157.1</v>
      </c>
      <c r="D58" s="45">
        <v>106.8</v>
      </c>
      <c r="E58" s="45">
        <v>81.599999999999994</v>
      </c>
      <c r="F58" s="45">
        <v>66.599999999999994</v>
      </c>
      <c r="G58" s="45">
        <v>56.5</v>
      </c>
      <c r="H58" s="45">
        <v>49.4</v>
      </c>
      <c r="I58" s="45">
        <v>44</v>
      </c>
      <c r="J58" s="45">
        <v>39.9</v>
      </c>
      <c r="K58" s="45">
        <v>36.6</v>
      </c>
      <c r="L58" s="45">
        <v>33.9</v>
      </c>
      <c r="M58" s="45">
        <v>31.7</v>
      </c>
      <c r="N58" s="45">
        <v>29.8</v>
      </c>
      <c r="O58" s="45">
        <v>28.2</v>
      </c>
      <c r="P58" s="45">
        <v>26.9</v>
      </c>
      <c r="Q58" s="45">
        <v>25.7</v>
      </c>
      <c r="R58" s="45">
        <v>24.6</v>
      </c>
      <c r="S58" s="45">
        <v>23.7</v>
      </c>
      <c r="T58" s="45">
        <v>22.9</v>
      </c>
      <c r="U58" s="45"/>
    </row>
    <row r="59" spans="1:21" x14ac:dyDescent="0.25">
      <c r="A59" s="43">
        <v>48</v>
      </c>
      <c r="B59" s="45">
        <v>312.60000000000002</v>
      </c>
      <c r="C59" s="45">
        <v>159.30000000000001</v>
      </c>
      <c r="D59" s="45">
        <v>108.3</v>
      </c>
      <c r="E59" s="45">
        <v>82.8</v>
      </c>
      <c r="F59" s="45">
        <v>67.5</v>
      </c>
      <c r="G59" s="45">
        <v>57.4</v>
      </c>
      <c r="H59" s="45">
        <v>50.1</v>
      </c>
      <c r="I59" s="45">
        <v>44.7</v>
      </c>
      <c r="J59" s="45">
        <v>40.5</v>
      </c>
      <c r="K59" s="45">
        <v>37.200000000000003</v>
      </c>
      <c r="L59" s="45">
        <v>34.5</v>
      </c>
      <c r="M59" s="45">
        <v>32.200000000000003</v>
      </c>
      <c r="N59" s="45">
        <v>30.3</v>
      </c>
      <c r="O59" s="45">
        <v>28.7</v>
      </c>
      <c r="P59" s="45">
        <v>27.3</v>
      </c>
      <c r="Q59" s="45">
        <v>26.1</v>
      </c>
      <c r="R59" s="45">
        <v>25.1</v>
      </c>
      <c r="S59" s="45">
        <v>24.1</v>
      </c>
      <c r="T59" s="45"/>
      <c r="U59" s="45"/>
    </row>
    <row r="60" spans="1:21" x14ac:dyDescent="0.25">
      <c r="A60" s="43">
        <v>49</v>
      </c>
      <c r="B60" s="45">
        <v>316.89999999999998</v>
      </c>
      <c r="C60" s="45">
        <v>161.6</v>
      </c>
      <c r="D60" s="45">
        <v>109.8</v>
      </c>
      <c r="E60" s="45">
        <v>84</v>
      </c>
      <c r="F60" s="45">
        <v>68.5</v>
      </c>
      <c r="G60" s="45">
        <v>58.2</v>
      </c>
      <c r="H60" s="45">
        <v>50.9</v>
      </c>
      <c r="I60" s="45">
        <v>45.4</v>
      </c>
      <c r="J60" s="45">
        <v>41.1</v>
      </c>
      <c r="K60" s="45">
        <v>37.799999999999997</v>
      </c>
      <c r="L60" s="45">
        <v>35</v>
      </c>
      <c r="M60" s="45">
        <v>32.700000000000003</v>
      </c>
      <c r="N60" s="45">
        <v>30.8</v>
      </c>
      <c r="O60" s="45">
        <v>29.2</v>
      </c>
      <c r="P60" s="45">
        <v>27.8</v>
      </c>
      <c r="Q60" s="45">
        <v>26.6</v>
      </c>
      <c r="R60" s="45">
        <v>25.5</v>
      </c>
      <c r="S60" s="45"/>
      <c r="T60" s="45"/>
      <c r="U60" s="45"/>
    </row>
    <row r="61" spans="1:21" x14ac:dyDescent="0.25">
      <c r="A61" s="43">
        <v>50</v>
      </c>
      <c r="B61" s="45">
        <v>321.39999999999998</v>
      </c>
      <c r="C61" s="45">
        <v>163.9</v>
      </c>
      <c r="D61" s="45">
        <v>111.4</v>
      </c>
      <c r="E61" s="45">
        <v>85.2</v>
      </c>
      <c r="F61" s="45">
        <v>69.5</v>
      </c>
      <c r="G61" s="45">
        <v>59.1</v>
      </c>
      <c r="H61" s="45">
        <v>51.7</v>
      </c>
      <c r="I61" s="45">
        <v>46.1</v>
      </c>
      <c r="J61" s="45">
        <v>41.8</v>
      </c>
      <c r="K61" s="45">
        <v>38.4</v>
      </c>
      <c r="L61" s="45">
        <v>35.6</v>
      </c>
      <c r="M61" s="45">
        <v>33.299999999999997</v>
      </c>
      <c r="N61" s="45">
        <v>31.3</v>
      </c>
      <c r="O61" s="45">
        <v>29.7</v>
      </c>
      <c r="P61" s="45">
        <v>28.3</v>
      </c>
      <c r="Q61" s="45">
        <v>27</v>
      </c>
      <c r="R61" s="45"/>
      <c r="S61" s="45"/>
      <c r="T61" s="45"/>
      <c r="U61" s="45"/>
    </row>
    <row r="62" spans="1:21" x14ac:dyDescent="0.25">
      <c r="A62" s="43">
        <v>51</v>
      </c>
      <c r="B62" s="45">
        <v>325.89999999999998</v>
      </c>
      <c r="C62" s="45">
        <v>166.2</v>
      </c>
      <c r="D62" s="45">
        <v>113</v>
      </c>
      <c r="E62" s="45">
        <v>86.5</v>
      </c>
      <c r="F62" s="45">
        <v>70.599999999999994</v>
      </c>
      <c r="G62" s="45">
        <v>60</v>
      </c>
      <c r="H62" s="45">
        <v>52.5</v>
      </c>
      <c r="I62" s="45">
        <v>46.8</v>
      </c>
      <c r="J62" s="45">
        <v>42.5</v>
      </c>
      <c r="K62" s="45">
        <v>39</v>
      </c>
      <c r="L62" s="45">
        <v>36.200000000000003</v>
      </c>
      <c r="M62" s="45">
        <v>33.799999999999997</v>
      </c>
      <c r="N62" s="45">
        <v>31.9</v>
      </c>
      <c r="O62" s="45">
        <v>30.2</v>
      </c>
      <c r="P62" s="45">
        <v>28.8</v>
      </c>
      <c r="Q62" s="45"/>
      <c r="R62" s="45"/>
      <c r="S62" s="45"/>
      <c r="T62" s="45"/>
      <c r="U62" s="45"/>
    </row>
    <row r="63" spans="1:21" x14ac:dyDescent="0.25">
      <c r="A63" s="43">
        <v>52</v>
      </c>
      <c r="B63" s="45">
        <v>330.4</v>
      </c>
      <c r="C63" s="45">
        <v>168.6</v>
      </c>
      <c r="D63" s="45">
        <v>114.7</v>
      </c>
      <c r="E63" s="45">
        <v>87.7</v>
      </c>
      <c r="F63" s="45">
        <v>71.599999999999994</v>
      </c>
      <c r="G63" s="45">
        <v>60.9</v>
      </c>
      <c r="H63" s="45">
        <v>53.3</v>
      </c>
      <c r="I63" s="45">
        <v>47.6</v>
      </c>
      <c r="J63" s="45">
        <v>43.2</v>
      </c>
      <c r="K63" s="45">
        <v>39.700000000000003</v>
      </c>
      <c r="L63" s="45">
        <v>36.799999999999997</v>
      </c>
      <c r="M63" s="45">
        <v>34.4</v>
      </c>
      <c r="N63" s="45">
        <v>32.4</v>
      </c>
      <c r="O63" s="45">
        <v>30.7</v>
      </c>
      <c r="P63" s="45"/>
      <c r="Q63" s="45"/>
      <c r="R63" s="45"/>
      <c r="S63" s="45"/>
      <c r="T63" s="45"/>
      <c r="U63" s="45"/>
    </row>
    <row r="64" spans="1:21" x14ac:dyDescent="0.25">
      <c r="A64" s="43">
        <v>53</v>
      </c>
      <c r="B64" s="45">
        <v>335</v>
      </c>
      <c r="C64" s="45">
        <v>170.9</v>
      </c>
      <c r="D64" s="45">
        <v>116.3</v>
      </c>
      <c r="E64" s="45">
        <v>89</v>
      </c>
      <c r="F64" s="45">
        <v>72.7</v>
      </c>
      <c r="G64" s="45">
        <v>61.8</v>
      </c>
      <c r="H64" s="45">
        <v>54.1</v>
      </c>
      <c r="I64" s="45">
        <v>48.3</v>
      </c>
      <c r="J64" s="45">
        <v>43.9</v>
      </c>
      <c r="K64" s="45">
        <v>40.299999999999997</v>
      </c>
      <c r="L64" s="45">
        <v>37.4</v>
      </c>
      <c r="M64" s="45">
        <v>35</v>
      </c>
      <c r="N64" s="45">
        <v>33</v>
      </c>
      <c r="O64" s="45"/>
      <c r="P64" s="45"/>
      <c r="Q64" s="45"/>
      <c r="R64" s="45"/>
      <c r="S64" s="45"/>
      <c r="T64" s="45"/>
      <c r="U64" s="45"/>
    </row>
    <row r="65" spans="1:21" x14ac:dyDescent="0.25">
      <c r="A65" s="43">
        <v>54</v>
      </c>
      <c r="B65" s="45">
        <v>339.7</v>
      </c>
      <c r="C65" s="45">
        <v>173.4</v>
      </c>
      <c r="D65" s="45">
        <v>118</v>
      </c>
      <c r="E65" s="45">
        <v>90.4</v>
      </c>
      <c r="F65" s="45">
        <v>73.8</v>
      </c>
      <c r="G65" s="45">
        <v>62.8</v>
      </c>
      <c r="H65" s="45">
        <v>55</v>
      </c>
      <c r="I65" s="45">
        <v>49.1</v>
      </c>
      <c r="J65" s="45">
        <v>44.6</v>
      </c>
      <c r="K65" s="45">
        <v>41</v>
      </c>
      <c r="L65" s="45">
        <v>38</v>
      </c>
      <c r="M65" s="45">
        <v>35.6</v>
      </c>
      <c r="N65" s="45"/>
      <c r="O65" s="45"/>
      <c r="P65" s="45"/>
      <c r="Q65" s="45"/>
      <c r="R65" s="45"/>
      <c r="S65" s="45"/>
      <c r="T65" s="45"/>
      <c r="U65" s="45"/>
    </row>
    <row r="66" spans="1:21" x14ac:dyDescent="0.25">
      <c r="A66" s="43">
        <v>55</v>
      </c>
      <c r="B66" s="45">
        <v>344.4</v>
      </c>
      <c r="C66" s="45">
        <v>175.9</v>
      </c>
      <c r="D66" s="45">
        <v>119.7</v>
      </c>
      <c r="E66" s="45">
        <v>91.7</v>
      </c>
      <c r="F66" s="45">
        <v>74.900000000000006</v>
      </c>
      <c r="G66" s="45">
        <v>63.8</v>
      </c>
      <c r="H66" s="45">
        <v>55.8</v>
      </c>
      <c r="I66" s="45">
        <v>49.9</v>
      </c>
      <c r="J66" s="45">
        <v>45.3</v>
      </c>
      <c r="K66" s="45">
        <v>41.7</v>
      </c>
      <c r="L66" s="45">
        <v>38.700000000000003</v>
      </c>
      <c r="M66" s="45"/>
      <c r="N66" s="45"/>
      <c r="O66" s="45"/>
      <c r="P66" s="45"/>
      <c r="Q66" s="45"/>
      <c r="R66" s="45"/>
      <c r="S66" s="45"/>
      <c r="T66" s="45"/>
      <c r="U66" s="45"/>
    </row>
    <row r="67" spans="1:21" x14ac:dyDescent="0.25">
      <c r="A67" s="43">
        <v>56</v>
      </c>
      <c r="B67" s="45">
        <v>349.3</v>
      </c>
      <c r="C67" s="45">
        <v>178.4</v>
      </c>
      <c r="D67" s="45">
        <v>121.5</v>
      </c>
      <c r="E67" s="45">
        <v>93.1</v>
      </c>
      <c r="F67" s="45">
        <v>76.099999999999994</v>
      </c>
      <c r="G67" s="45">
        <v>64.8</v>
      </c>
      <c r="H67" s="45">
        <v>56.7</v>
      </c>
      <c r="I67" s="45">
        <v>50.7</v>
      </c>
      <c r="J67" s="45">
        <v>46.1</v>
      </c>
      <c r="K67" s="45">
        <v>42.4</v>
      </c>
      <c r="L67" s="45"/>
      <c r="M67" s="45"/>
      <c r="N67" s="45"/>
      <c r="O67" s="45"/>
      <c r="P67" s="45"/>
      <c r="Q67" s="45"/>
      <c r="R67" s="45"/>
      <c r="S67" s="45"/>
      <c r="T67" s="45"/>
      <c r="U67" s="45"/>
    </row>
    <row r="68" spans="1:21" x14ac:dyDescent="0.25">
      <c r="A68" s="43">
        <v>57</v>
      </c>
      <c r="B68" s="45">
        <v>354.2</v>
      </c>
      <c r="C68" s="45">
        <v>181</v>
      </c>
      <c r="D68" s="45">
        <v>123.3</v>
      </c>
      <c r="E68" s="45">
        <v>94.5</v>
      </c>
      <c r="F68" s="45">
        <v>77.3</v>
      </c>
      <c r="G68" s="45">
        <v>65.8</v>
      </c>
      <c r="H68" s="45">
        <v>57.6</v>
      </c>
      <c r="I68" s="45">
        <v>51.6</v>
      </c>
      <c r="J68" s="45">
        <v>46.9</v>
      </c>
      <c r="K68" s="45"/>
      <c r="L68" s="45"/>
      <c r="M68" s="45"/>
      <c r="N68" s="45"/>
      <c r="O68" s="45"/>
      <c r="P68" s="45"/>
      <c r="Q68" s="45"/>
      <c r="R68" s="45"/>
      <c r="S68" s="45"/>
      <c r="T68" s="45"/>
      <c r="U68" s="45"/>
    </row>
    <row r="69" spans="1:21" x14ac:dyDescent="0.25">
      <c r="A69" s="43">
        <v>58</v>
      </c>
      <c r="B69" s="45">
        <v>359.3</v>
      </c>
      <c r="C69" s="45">
        <v>183.6</v>
      </c>
      <c r="D69" s="45">
        <v>125.2</v>
      </c>
      <c r="E69" s="45">
        <v>96</v>
      </c>
      <c r="F69" s="45">
        <v>78.5</v>
      </c>
      <c r="G69" s="45">
        <v>66.900000000000006</v>
      </c>
      <c r="H69" s="45">
        <v>58.6</v>
      </c>
      <c r="I69" s="45">
        <v>52.4</v>
      </c>
      <c r="J69" s="45"/>
      <c r="K69" s="45"/>
      <c r="L69" s="45"/>
      <c r="M69" s="45"/>
      <c r="N69" s="45"/>
      <c r="O69" s="45"/>
      <c r="P69" s="45"/>
      <c r="Q69" s="45"/>
      <c r="R69" s="45"/>
      <c r="S69" s="45"/>
      <c r="T69" s="45"/>
      <c r="U69" s="45"/>
    </row>
    <row r="70" spans="1:21" x14ac:dyDescent="0.25">
      <c r="A70" s="43">
        <v>59</v>
      </c>
      <c r="B70" s="45">
        <v>364.6</v>
      </c>
      <c r="C70" s="45">
        <v>186.4</v>
      </c>
      <c r="D70" s="45">
        <v>127.1</v>
      </c>
      <c r="E70" s="45">
        <v>97.5</v>
      </c>
      <c r="F70" s="45">
        <v>79.7</v>
      </c>
      <c r="G70" s="45">
        <v>67.900000000000006</v>
      </c>
      <c r="H70" s="45">
        <v>59.6</v>
      </c>
      <c r="I70" s="45"/>
      <c r="J70" s="45"/>
      <c r="K70" s="45"/>
      <c r="L70" s="45"/>
      <c r="M70" s="45"/>
      <c r="N70" s="45"/>
      <c r="O70" s="45"/>
      <c r="P70" s="45"/>
      <c r="Q70" s="45"/>
      <c r="R70" s="45"/>
      <c r="S70" s="45"/>
      <c r="T70" s="45"/>
      <c r="U70" s="45"/>
    </row>
    <row r="71" spans="1:21" x14ac:dyDescent="0.25">
      <c r="A71" s="43">
        <v>60</v>
      </c>
      <c r="B71" s="45">
        <v>370.1</v>
      </c>
      <c r="C71" s="45">
        <v>189.3</v>
      </c>
      <c r="D71" s="45">
        <v>129.1</v>
      </c>
      <c r="E71" s="45">
        <v>99</v>
      </c>
      <c r="F71" s="45">
        <v>81</v>
      </c>
      <c r="G71" s="45">
        <v>69.099999999999994</v>
      </c>
      <c r="H71" s="45"/>
      <c r="I71" s="45"/>
      <c r="J71" s="45"/>
      <c r="K71" s="45"/>
      <c r="L71" s="45"/>
      <c r="M71" s="45"/>
      <c r="N71" s="45"/>
      <c r="O71" s="45"/>
      <c r="P71" s="45"/>
      <c r="Q71" s="45"/>
      <c r="R71" s="45"/>
      <c r="S71" s="45"/>
      <c r="T71" s="45"/>
      <c r="U71" s="45"/>
    </row>
    <row r="72" spans="1:21" x14ac:dyDescent="0.25">
      <c r="A72" s="43">
        <v>61</v>
      </c>
      <c r="B72" s="45">
        <v>375.8</v>
      </c>
      <c r="C72" s="45">
        <v>192.2</v>
      </c>
      <c r="D72" s="45">
        <v>131.1</v>
      </c>
      <c r="E72" s="45">
        <v>100.6</v>
      </c>
      <c r="F72" s="45">
        <v>82.4</v>
      </c>
      <c r="G72" s="45"/>
      <c r="H72" s="45"/>
      <c r="I72" s="45"/>
      <c r="J72" s="45"/>
      <c r="K72" s="45"/>
      <c r="L72" s="45"/>
      <c r="M72" s="45"/>
      <c r="N72" s="45"/>
      <c r="O72" s="45"/>
      <c r="P72" s="45"/>
      <c r="Q72" s="45"/>
      <c r="R72" s="45"/>
      <c r="S72" s="45"/>
      <c r="T72" s="45"/>
      <c r="U72" s="45"/>
    </row>
    <row r="73" spans="1:21" x14ac:dyDescent="0.25">
      <c r="A73" s="43">
        <v>62</v>
      </c>
      <c r="B73" s="45">
        <v>381.7</v>
      </c>
      <c r="C73" s="45">
        <v>195.3</v>
      </c>
      <c r="D73" s="45">
        <v>133.30000000000001</v>
      </c>
      <c r="E73" s="45">
        <v>102.4</v>
      </c>
      <c r="F73" s="45"/>
      <c r="G73" s="45"/>
      <c r="H73" s="45"/>
      <c r="I73" s="45"/>
      <c r="J73" s="45"/>
      <c r="K73" s="45"/>
      <c r="L73" s="45"/>
      <c r="M73" s="45"/>
      <c r="N73" s="45"/>
      <c r="O73" s="45"/>
      <c r="P73" s="45"/>
      <c r="Q73" s="45"/>
      <c r="R73" s="45"/>
      <c r="S73" s="45"/>
      <c r="T73" s="45"/>
      <c r="U73" s="45"/>
    </row>
    <row r="74" spans="1:21" x14ac:dyDescent="0.25">
      <c r="A74" s="43">
        <v>63</v>
      </c>
      <c r="B74" s="45">
        <v>387.9</v>
      </c>
      <c r="C74" s="45">
        <v>198.6</v>
      </c>
      <c r="D74" s="45">
        <v>135.6</v>
      </c>
      <c r="E74" s="45"/>
      <c r="F74" s="45"/>
      <c r="G74" s="45"/>
      <c r="H74" s="45"/>
      <c r="I74" s="45"/>
      <c r="J74" s="45"/>
      <c r="K74" s="45"/>
      <c r="L74" s="45"/>
      <c r="M74" s="45"/>
      <c r="N74" s="45"/>
      <c r="O74" s="45"/>
      <c r="P74" s="45"/>
      <c r="Q74" s="45"/>
      <c r="R74" s="45"/>
      <c r="S74" s="45"/>
      <c r="T74" s="45"/>
      <c r="U74" s="45"/>
    </row>
    <row r="75" spans="1:21" x14ac:dyDescent="0.25">
      <c r="A75" s="43">
        <v>64</v>
      </c>
      <c r="B75" s="45">
        <v>394.4</v>
      </c>
      <c r="C75" s="45">
        <v>202</v>
      </c>
      <c r="D75" s="45"/>
      <c r="E75" s="45"/>
      <c r="F75" s="45"/>
      <c r="G75" s="45"/>
      <c r="H75" s="45"/>
      <c r="I75" s="45"/>
      <c r="J75" s="45"/>
      <c r="K75" s="45"/>
      <c r="L75" s="45"/>
      <c r="M75" s="45"/>
      <c r="N75" s="45"/>
      <c r="O75" s="45"/>
      <c r="P75" s="45"/>
      <c r="Q75" s="45"/>
      <c r="R75" s="45"/>
      <c r="S75" s="45"/>
      <c r="T75" s="45"/>
      <c r="U75" s="45"/>
    </row>
    <row r="76" spans="1:21" x14ac:dyDescent="0.25">
      <c r="A76" s="43">
        <v>65</v>
      </c>
      <c r="B76" s="45">
        <v>401.2</v>
      </c>
      <c r="C76" s="45"/>
      <c r="D76" s="45"/>
      <c r="E76" s="45"/>
      <c r="F76" s="45"/>
      <c r="G76" s="45"/>
      <c r="H76" s="45"/>
      <c r="I76" s="45"/>
      <c r="J76" s="45"/>
      <c r="K76" s="45"/>
      <c r="L76" s="45"/>
      <c r="M76" s="45"/>
      <c r="N76" s="45"/>
      <c r="O76" s="45"/>
      <c r="P76" s="45"/>
      <c r="Q76" s="45"/>
      <c r="R76" s="45"/>
      <c r="S76" s="45"/>
      <c r="T76" s="45"/>
      <c r="U76" s="45"/>
    </row>
  </sheetData>
  <sheetProtection algorithmName="SHA-512" hashValue="lI5VrJEHqs8F7FH77S6vu/vQsv1aNJD6svTdWqUBZEMjLVPFO+2jIQPaiq2jJvOWQOwVa92Hee+U10Zh9VshIQ==" saltValue="Uf9MC08I3HQaMCPQ7WasFA==" spinCount="100000" sheet="1" objects="1" scenarios="1"/>
  <conditionalFormatting sqref="A6:A21">
    <cfRule type="expression" dxfId="317" priority="3" stopIfTrue="1">
      <formula>MOD(ROW(),2)=0</formula>
    </cfRule>
    <cfRule type="expression" dxfId="316" priority="4" stopIfTrue="1">
      <formula>MOD(ROW(),2)&lt;&gt;0</formula>
    </cfRule>
  </conditionalFormatting>
  <conditionalFormatting sqref="B6:M7 B9:M21 C8:M8">
    <cfRule type="expression" dxfId="315" priority="5" stopIfTrue="1">
      <formula>MOD(ROW(),2)=0</formula>
    </cfRule>
    <cfRule type="expression" dxfId="314" priority="6" stopIfTrue="1">
      <formula>MOD(ROW(),2)&lt;&gt;0</formula>
    </cfRule>
  </conditionalFormatting>
  <conditionalFormatting sqref="A26:A76">
    <cfRule type="expression" dxfId="313" priority="7" stopIfTrue="1">
      <formula>MOD(ROW(),2)=0</formula>
    </cfRule>
    <cfRule type="expression" dxfId="312" priority="8" stopIfTrue="1">
      <formula>MOD(ROW(),2)&lt;&gt;0</formula>
    </cfRule>
  </conditionalFormatting>
  <conditionalFormatting sqref="B26:U76">
    <cfRule type="expression" dxfId="311" priority="9" stopIfTrue="1">
      <formula>MOD(ROW(),2)=0</formula>
    </cfRule>
    <cfRule type="expression" dxfId="310" priority="10" stopIfTrue="1">
      <formula>MOD(ROW(),2)&lt;&gt;0</formula>
    </cfRule>
  </conditionalFormatting>
  <conditionalFormatting sqref="B8">
    <cfRule type="expression" dxfId="309" priority="1" stopIfTrue="1">
      <formula>MOD(ROW(),2)=0</formula>
    </cfRule>
    <cfRule type="expression" dxfId="308" priority="2" stopIfTrue="1">
      <formula>MOD(ROW(),2)&lt;&gt;0</formula>
    </cfRule>
  </conditionalFormatting>
  <pageMargins left="0.7" right="0.7" top="0.75" bottom="0.75" header="0.3" footer="0.3"/>
  <tableParts count="1">
    <tablePart r:id="rId1"/>
  </tablePart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EC246-4725-4D11-B1E3-2B9ACEDFFB9C}">
  <sheetPr codeName="Sheet90"/>
  <dimension ref="A1:U77"/>
  <sheetViews>
    <sheetView showGridLines="0" workbookViewId="0">
      <selection activeCell="A6" sqref="A6"/>
    </sheetView>
  </sheetViews>
  <sheetFormatPr defaultRowHeight="12.5" x14ac:dyDescent="0.25"/>
  <cols>
    <col min="1" max="1" width="31.54296875" customWidth="1"/>
    <col min="2" max="21"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Added pension - x-718</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v>2015</v>
      </c>
      <c r="C8" s="46"/>
      <c r="D8" s="46"/>
      <c r="E8" s="46"/>
      <c r="F8" s="46"/>
      <c r="G8" s="46"/>
      <c r="H8" s="46"/>
      <c r="I8" s="46"/>
      <c r="J8" s="46"/>
      <c r="K8" s="46"/>
      <c r="L8" s="46"/>
      <c r="M8" s="46"/>
    </row>
    <row r="9" spans="1:13" x14ac:dyDescent="0.25">
      <c r="A9" s="40" t="s">
        <v>142</v>
      </c>
      <c r="B9" s="46" t="s">
        <v>394</v>
      </c>
      <c r="C9" s="46"/>
      <c r="D9" s="46"/>
      <c r="E9" s="46"/>
      <c r="F9" s="46"/>
      <c r="G9" s="46"/>
      <c r="H9" s="46"/>
      <c r="I9" s="46"/>
      <c r="J9" s="46"/>
      <c r="K9" s="46"/>
      <c r="L9" s="46"/>
      <c r="M9" s="46"/>
    </row>
    <row r="10" spans="1:13" x14ac:dyDescent="0.25">
      <c r="A10" s="40" t="s">
        <v>6</v>
      </c>
      <c r="B10" s="46" t="s">
        <v>442</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400</v>
      </c>
      <c r="C12" s="46"/>
      <c r="D12" s="46"/>
      <c r="E12" s="46"/>
      <c r="F12" s="46"/>
      <c r="G12" s="46"/>
      <c r="H12" s="46"/>
      <c r="I12" s="46"/>
      <c r="J12" s="46"/>
      <c r="K12" s="46"/>
      <c r="L12" s="46"/>
      <c r="M12" s="46"/>
    </row>
    <row r="13" spans="1:13" x14ac:dyDescent="0.25">
      <c r="A13" s="40" t="s">
        <v>538</v>
      </c>
      <c r="B13" s="46">
        <v>0</v>
      </c>
      <c r="C13" s="46"/>
      <c r="D13" s="46"/>
      <c r="E13" s="46"/>
      <c r="F13" s="46"/>
      <c r="G13" s="46"/>
      <c r="H13" s="46"/>
      <c r="I13" s="46"/>
      <c r="J13" s="46"/>
      <c r="K13" s="46"/>
      <c r="L13" s="46"/>
      <c r="M13" s="46"/>
    </row>
    <row r="14" spans="1:13" x14ac:dyDescent="0.25">
      <c r="A14" s="40" t="s">
        <v>146</v>
      </c>
      <c r="B14" s="46">
        <v>718</v>
      </c>
      <c r="C14" s="46"/>
      <c r="D14" s="46"/>
      <c r="E14" s="46"/>
      <c r="F14" s="46"/>
      <c r="G14" s="46"/>
      <c r="H14" s="46"/>
      <c r="I14" s="46"/>
      <c r="J14" s="46"/>
      <c r="K14" s="46"/>
      <c r="L14" s="46"/>
      <c r="M14" s="46"/>
    </row>
    <row r="15" spans="1:13" x14ac:dyDescent="0.25">
      <c r="A15" s="40" t="s">
        <v>539</v>
      </c>
      <c r="B15" s="46" t="s">
        <v>443</v>
      </c>
      <c r="C15" s="46"/>
      <c r="D15" s="46"/>
      <c r="E15" s="46"/>
      <c r="F15" s="46"/>
      <c r="G15" s="46"/>
      <c r="H15" s="46"/>
      <c r="I15" s="46"/>
      <c r="J15" s="46"/>
      <c r="K15" s="46"/>
      <c r="L15" s="46"/>
      <c r="M15" s="46"/>
    </row>
    <row r="16" spans="1:13" x14ac:dyDescent="0.25">
      <c r="A16" s="40" t="s">
        <v>148</v>
      </c>
      <c r="B16" s="46" t="s">
        <v>444</v>
      </c>
      <c r="C16" s="46"/>
      <c r="D16" s="46"/>
      <c r="E16" s="46"/>
      <c r="F16" s="46"/>
      <c r="G16" s="46"/>
      <c r="H16" s="46"/>
      <c r="I16" s="46"/>
      <c r="J16" s="46"/>
      <c r="K16" s="46"/>
      <c r="L16" s="46"/>
      <c r="M16" s="46"/>
    </row>
    <row r="17" spans="1:21" x14ac:dyDescent="0.25">
      <c r="A17" s="41" t="s">
        <v>540</v>
      </c>
      <c r="B17" s="46"/>
      <c r="C17" s="46"/>
      <c r="D17" s="46"/>
      <c r="E17" s="46"/>
      <c r="F17" s="46"/>
      <c r="G17" s="46"/>
      <c r="H17" s="46"/>
      <c r="I17" s="46"/>
      <c r="J17" s="46"/>
      <c r="K17" s="46"/>
      <c r="L17" s="46"/>
      <c r="M17" s="46"/>
    </row>
    <row r="18" spans="1:21" x14ac:dyDescent="0.25">
      <c r="A18" s="40" t="s">
        <v>150</v>
      </c>
      <c r="B18" s="48">
        <v>45202</v>
      </c>
      <c r="C18" s="48"/>
      <c r="D18" s="48"/>
      <c r="E18" s="48"/>
      <c r="F18" s="48"/>
      <c r="G18" s="48"/>
      <c r="H18" s="48"/>
      <c r="I18" s="48"/>
      <c r="J18" s="48"/>
      <c r="K18" s="48"/>
      <c r="L18" s="48"/>
      <c r="M18" s="48"/>
    </row>
    <row r="19" spans="1:21" x14ac:dyDescent="0.25">
      <c r="A19" s="40" t="s">
        <v>151</v>
      </c>
      <c r="B19" s="48">
        <v>45383</v>
      </c>
      <c r="C19" s="48"/>
      <c r="D19" s="48"/>
      <c r="E19" s="48"/>
      <c r="F19" s="48"/>
      <c r="G19" s="48"/>
      <c r="H19" s="48"/>
      <c r="I19" s="48"/>
      <c r="J19" s="48"/>
      <c r="K19" s="48"/>
      <c r="L19" s="48"/>
      <c r="M19" s="48"/>
    </row>
    <row r="20" spans="1:21" x14ac:dyDescent="0.25">
      <c r="A20" s="40" t="s">
        <v>152</v>
      </c>
      <c r="B20" s="46" t="s">
        <v>160</v>
      </c>
      <c r="C20" s="46"/>
      <c r="D20" s="46"/>
      <c r="E20" s="46"/>
      <c r="F20" s="46"/>
      <c r="G20" s="46"/>
      <c r="H20" s="46"/>
      <c r="I20" s="46"/>
      <c r="J20" s="46"/>
      <c r="K20" s="46"/>
      <c r="L20" s="46"/>
      <c r="M20" s="46"/>
    </row>
    <row r="21" spans="1:21" x14ac:dyDescent="0.25">
      <c r="A21" s="40" t="s">
        <v>541</v>
      </c>
      <c r="B21" s="46" t="s">
        <v>76</v>
      </c>
      <c r="C21" s="46"/>
      <c r="D21" s="46"/>
      <c r="E21" s="46"/>
      <c r="F21" s="46"/>
      <c r="G21" s="46"/>
      <c r="H21" s="46"/>
      <c r="I21" s="46"/>
      <c r="J21" s="46"/>
      <c r="K21" s="46"/>
      <c r="L21" s="46"/>
      <c r="M21" s="46"/>
    </row>
    <row r="23" spans="1:21" x14ac:dyDescent="0.25">
      <c r="A23" s="23" t="str">
        <f>HYPERLINK("#'Factor List'!A1", "Back to Factor List")</f>
        <v>Back to Factor List</v>
      </c>
      <c r="B23" s="23" t="str">
        <f>HYPERLINK("#'Assumptions'!A1", "Assumptions")</f>
        <v>Assumptions</v>
      </c>
    </row>
    <row r="26" spans="1:21" s="55" customFormat="1" ht="13" x14ac:dyDescent="0.25">
      <c r="A26" s="54" t="s">
        <v>263</v>
      </c>
      <c r="B26" s="54" t="s">
        <v>593</v>
      </c>
      <c r="C26" s="54" t="s">
        <v>594</v>
      </c>
      <c r="D26" s="54" t="s">
        <v>595</v>
      </c>
      <c r="E26" s="54" t="s">
        <v>596</v>
      </c>
      <c r="F26" s="54" t="s">
        <v>597</v>
      </c>
      <c r="G26" s="54" t="s">
        <v>598</v>
      </c>
      <c r="H26" s="54" t="s">
        <v>599</v>
      </c>
      <c r="I26" s="54" t="s">
        <v>600</v>
      </c>
      <c r="J26" s="54" t="s">
        <v>601</v>
      </c>
      <c r="K26" s="54" t="s">
        <v>602</v>
      </c>
      <c r="L26" s="54" t="s">
        <v>603</v>
      </c>
      <c r="M26" s="54" t="s">
        <v>604</v>
      </c>
      <c r="N26" s="54" t="s">
        <v>605</v>
      </c>
      <c r="O26" s="54" t="s">
        <v>606</v>
      </c>
      <c r="P26" s="54" t="s">
        <v>607</v>
      </c>
      <c r="Q26" s="54" t="s">
        <v>608</v>
      </c>
      <c r="R26" s="54" t="s">
        <v>609</v>
      </c>
      <c r="S26" s="54" t="s">
        <v>610</v>
      </c>
      <c r="T26" s="54" t="s">
        <v>611</v>
      </c>
      <c r="U26" s="54" t="s">
        <v>612</v>
      </c>
    </row>
    <row r="27" spans="1:21" x14ac:dyDescent="0.25">
      <c r="A27" s="43">
        <v>16</v>
      </c>
      <c r="B27" s="45">
        <v>190.7</v>
      </c>
      <c r="C27" s="45">
        <v>97.1</v>
      </c>
      <c r="D27" s="45">
        <v>65.900000000000006</v>
      </c>
      <c r="E27" s="45">
        <v>50.4</v>
      </c>
      <c r="F27" s="45">
        <v>41</v>
      </c>
      <c r="G27" s="45">
        <v>34.799999999999997</v>
      </c>
      <c r="H27" s="45">
        <v>30.4</v>
      </c>
      <c r="I27" s="45">
        <v>27</v>
      </c>
      <c r="J27" s="45">
        <v>24.5</v>
      </c>
      <c r="K27" s="45">
        <v>22.4</v>
      </c>
      <c r="L27" s="45">
        <v>20.7</v>
      </c>
      <c r="M27" s="45">
        <v>19.3</v>
      </c>
      <c r="N27" s="45">
        <v>18.100000000000001</v>
      </c>
      <c r="O27" s="45">
        <v>17.100000000000001</v>
      </c>
      <c r="P27" s="45">
        <v>16.3</v>
      </c>
      <c r="Q27" s="45">
        <v>15.5</v>
      </c>
      <c r="R27" s="45">
        <v>14.8</v>
      </c>
      <c r="S27" s="45">
        <v>14.2</v>
      </c>
      <c r="T27" s="45">
        <v>13.7</v>
      </c>
      <c r="U27" s="45">
        <v>13.2</v>
      </c>
    </row>
    <row r="28" spans="1:21" x14ac:dyDescent="0.25">
      <c r="A28" s="43">
        <v>17</v>
      </c>
      <c r="B28" s="45">
        <v>193.8</v>
      </c>
      <c r="C28" s="45">
        <v>98.7</v>
      </c>
      <c r="D28" s="45">
        <v>67</v>
      </c>
      <c r="E28" s="45">
        <v>51.2</v>
      </c>
      <c r="F28" s="45">
        <v>41.7</v>
      </c>
      <c r="G28" s="45">
        <v>35.4</v>
      </c>
      <c r="H28" s="45">
        <v>30.8</v>
      </c>
      <c r="I28" s="45">
        <v>27.5</v>
      </c>
      <c r="J28" s="45">
        <v>24.8</v>
      </c>
      <c r="K28" s="45">
        <v>22.8</v>
      </c>
      <c r="L28" s="45">
        <v>21.1</v>
      </c>
      <c r="M28" s="45">
        <v>19.600000000000001</v>
      </c>
      <c r="N28" s="45">
        <v>18.399999999999999</v>
      </c>
      <c r="O28" s="45">
        <v>17.399999999999999</v>
      </c>
      <c r="P28" s="45">
        <v>16.5</v>
      </c>
      <c r="Q28" s="45">
        <v>15.8</v>
      </c>
      <c r="R28" s="45">
        <v>15.1</v>
      </c>
      <c r="S28" s="45">
        <v>14.5</v>
      </c>
      <c r="T28" s="45">
        <v>13.9</v>
      </c>
      <c r="U28" s="45">
        <v>13.5</v>
      </c>
    </row>
    <row r="29" spans="1:21" x14ac:dyDescent="0.25">
      <c r="A29" s="43">
        <v>18</v>
      </c>
      <c r="B29" s="45">
        <v>197</v>
      </c>
      <c r="C29" s="45">
        <v>100.3</v>
      </c>
      <c r="D29" s="45">
        <v>68.099999999999994</v>
      </c>
      <c r="E29" s="45">
        <v>52</v>
      </c>
      <c r="F29" s="45">
        <v>42.4</v>
      </c>
      <c r="G29" s="45">
        <v>35.9</v>
      </c>
      <c r="H29" s="45">
        <v>31.4</v>
      </c>
      <c r="I29" s="45">
        <v>27.9</v>
      </c>
      <c r="J29" s="45">
        <v>25.3</v>
      </c>
      <c r="K29" s="45">
        <v>23.1</v>
      </c>
      <c r="L29" s="45">
        <v>21.4</v>
      </c>
      <c r="M29" s="45">
        <v>20</v>
      </c>
      <c r="N29" s="45">
        <v>18.7</v>
      </c>
      <c r="O29" s="45">
        <v>17.7</v>
      </c>
      <c r="P29" s="45">
        <v>16.8</v>
      </c>
      <c r="Q29" s="45">
        <v>16</v>
      </c>
      <c r="R29" s="45">
        <v>15.3</v>
      </c>
      <c r="S29" s="45">
        <v>14.7</v>
      </c>
      <c r="T29" s="45">
        <v>14.2</v>
      </c>
      <c r="U29" s="45">
        <v>13.7</v>
      </c>
    </row>
    <row r="30" spans="1:21" x14ac:dyDescent="0.25">
      <c r="A30" s="43">
        <v>19</v>
      </c>
      <c r="B30" s="45">
        <v>200.2</v>
      </c>
      <c r="C30" s="45">
        <v>101.9</v>
      </c>
      <c r="D30" s="45">
        <v>69.2</v>
      </c>
      <c r="E30" s="45">
        <v>52.9</v>
      </c>
      <c r="F30" s="45">
        <v>43</v>
      </c>
      <c r="G30" s="45">
        <v>36.5</v>
      </c>
      <c r="H30" s="45">
        <v>31.9</v>
      </c>
      <c r="I30" s="45">
        <v>28.4</v>
      </c>
      <c r="J30" s="45">
        <v>25.7</v>
      </c>
      <c r="K30" s="45">
        <v>23.5</v>
      </c>
      <c r="L30" s="45">
        <v>21.7</v>
      </c>
      <c r="M30" s="45">
        <v>20.3</v>
      </c>
      <c r="N30" s="45">
        <v>19</v>
      </c>
      <c r="O30" s="45">
        <v>18</v>
      </c>
      <c r="P30" s="45">
        <v>17.100000000000001</v>
      </c>
      <c r="Q30" s="45">
        <v>16.3</v>
      </c>
      <c r="R30" s="45">
        <v>15.6</v>
      </c>
      <c r="S30" s="45">
        <v>15</v>
      </c>
      <c r="T30" s="45">
        <v>14.4</v>
      </c>
      <c r="U30" s="45">
        <v>13.9</v>
      </c>
    </row>
    <row r="31" spans="1:21" x14ac:dyDescent="0.25">
      <c r="A31" s="43">
        <v>20</v>
      </c>
      <c r="B31" s="45">
        <v>203</v>
      </c>
      <c r="C31" s="45">
        <v>103.4</v>
      </c>
      <c r="D31" s="45">
        <v>70.2</v>
      </c>
      <c r="E31" s="45">
        <v>53.6</v>
      </c>
      <c r="F31" s="45">
        <v>43.7</v>
      </c>
      <c r="G31" s="45">
        <v>37</v>
      </c>
      <c r="H31" s="45">
        <v>32.299999999999997</v>
      </c>
      <c r="I31" s="45">
        <v>28.8</v>
      </c>
      <c r="J31" s="45">
        <v>26</v>
      </c>
      <c r="K31" s="45">
        <v>23.8</v>
      </c>
      <c r="L31" s="45">
        <v>22.1</v>
      </c>
      <c r="M31" s="45">
        <v>20.6</v>
      </c>
      <c r="N31" s="45">
        <v>19.3</v>
      </c>
      <c r="O31" s="45">
        <v>18.2</v>
      </c>
      <c r="P31" s="45">
        <v>17.3</v>
      </c>
      <c r="Q31" s="45">
        <v>16.5</v>
      </c>
      <c r="R31" s="45">
        <v>15.8</v>
      </c>
      <c r="S31" s="45">
        <v>15.2</v>
      </c>
      <c r="T31" s="45">
        <v>14.6</v>
      </c>
      <c r="U31" s="45">
        <v>14.1</v>
      </c>
    </row>
    <row r="32" spans="1:21" x14ac:dyDescent="0.25">
      <c r="A32" s="43">
        <v>21</v>
      </c>
      <c r="B32" s="45">
        <v>205.9</v>
      </c>
      <c r="C32" s="45">
        <v>104.9</v>
      </c>
      <c r="D32" s="45">
        <v>71.2</v>
      </c>
      <c r="E32" s="45">
        <v>54.4</v>
      </c>
      <c r="F32" s="45">
        <v>44.3</v>
      </c>
      <c r="G32" s="45">
        <v>37.6</v>
      </c>
      <c r="H32" s="45">
        <v>32.799999999999997</v>
      </c>
      <c r="I32" s="45">
        <v>29.2</v>
      </c>
      <c r="J32" s="45">
        <v>26.4</v>
      </c>
      <c r="K32" s="45">
        <v>24.2</v>
      </c>
      <c r="L32" s="45">
        <v>22.4</v>
      </c>
      <c r="M32" s="45">
        <v>20.9</v>
      </c>
      <c r="N32" s="45">
        <v>19.600000000000001</v>
      </c>
      <c r="O32" s="45">
        <v>18.5</v>
      </c>
      <c r="P32" s="45">
        <v>17.600000000000001</v>
      </c>
      <c r="Q32" s="45">
        <v>16.7</v>
      </c>
      <c r="R32" s="45">
        <v>16</v>
      </c>
      <c r="S32" s="45">
        <v>15.4</v>
      </c>
      <c r="T32" s="45">
        <v>14.8</v>
      </c>
      <c r="U32" s="45">
        <v>14.3</v>
      </c>
    </row>
    <row r="33" spans="1:21" x14ac:dyDescent="0.25">
      <c r="A33" s="43">
        <v>22</v>
      </c>
      <c r="B33" s="45">
        <v>208.8</v>
      </c>
      <c r="C33" s="45">
        <v>106.4</v>
      </c>
      <c r="D33" s="45">
        <v>72.2</v>
      </c>
      <c r="E33" s="45">
        <v>55.1</v>
      </c>
      <c r="F33" s="45">
        <v>44.9</v>
      </c>
      <c r="G33" s="45">
        <v>38.1</v>
      </c>
      <c r="H33" s="45">
        <v>33.200000000000003</v>
      </c>
      <c r="I33" s="45">
        <v>29.6</v>
      </c>
      <c r="J33" s="45">
        <v>26.8</v>
      </c>
      <c r="K33" s="45">
        <v>24.5</v>
      </c>
      <c r="L33" s="45">
        <v>22.7</v>
      </c>
      <c r="M33" s="45">
        <v>21.2</v>
      </c>
      <c r="N33" s="45">
        <v>19.899999999999999</v>
      </c>
      <c r="O33" s="45">
        <v>18.8</v>
      </c>
      <c r="P33" s="45">
        <v>17.8</v>
      </c>
      <c r="Q33" s="45">
        <v>17</v>
      </c>
      <c r="R33" s="45">
        <v>16.3</v>
      </c>
      <c r="S33" s="45">
        <v>15.6</v>
      </c>
      <c r="T33" s="45">
        <v>15</v>
      </c>
      <c r="U33" s="45">
        <v>14.5</v>
      </c>
    </row>
    <row r="34" spans="1:21" x14ac:dyDescent="0.25">
      <c r="A34" s="43">
        <v>23</v>
      </c>
      <c r="B34" s="45">
        <v>211.8</v>
      </c>
      <c r="C34" s="45">
        <v>107.9</v>
      </c>
      <c r="D34" s="45">
        <v>73.2</v>
      </c>
      <c r="E34" s="45">
        <v>55.9</v>
      </c>
      <c r="F34" s="45">
        <v>45.6</v>
      </c>
      <c r="G34" s="45">
        <v>38.6</v>
      </c>
      <c r="H34" s="45">
        <v>33.700000000000003</v>
      </c>
      <c r="I34" s="45">
        <v>30</v>
      </c>
      <c r="J34" s="45">
        <v>27.2</v>
      </c>
      <c r="K34" s="45">
        <v>24.9</v>
      </c>
      <c r="L34" s="45">
        <v>23</v>
      </c>
      <c r="M34" s="45">
        <v>21.5</v>
      </c>
      <c r="N34" s="45">
        <v>20.2</v>
      </c>
      <c r="O34" s="45">
        <v>19</v>
      </c>
      <c r="P34" s="45">
        <v>18.100000000000001</v>
      </c>
      <c r="Q34" s="45">
        <v>17.2</v>
      </c>
      <c r="R34" s="45">
        <v>16.5</v>
      </c>
      <c r="S34" s="45">
        <v>15.8</v>
      </c>
      <c r="T34" s="45">
        <v>15.3</v>
      </c>
      <c r="U34" s="45">
        <v>14.7</v>
      </c>
    </row>
    <row r="35" spans="1:21" x14ac:dyDescent="0.25">
      <c r="A35" s="43">
        <v>24</v>
      </c>
      <c r="B35" s="45">
        <v>214.8</v>
      </c>
      <c r="C35" s="45">
        <v>109.4</v>
      </c>
      <c r="D35" s="45">
        <v>74.3</v>
      </c>
      <c r="E35" s="45">
        <v>56.7</v>
      </c>
      <c r="F35" s="45">
        <v>46.2</v>
      </c>
      <c r="G35" s="45">
        <v>39.200000000000003</v>
      </c>
      <c r="H35" s="45">
        <v>34.200000000000003</v>
      </c>
      <c r="I35" s="45">
        <v>30.5</v>
      </c>
      <c r="J35" s="45">
        <v>27.6</v>
      </c>
      <c r="K35" s="45">
        <v>25.2</v>
      </c>
      <c r="L35" s="45">
        <v>23.3</v>
      </c>
      <c r="M35" s="45">
        <v>21.8</v>
      </c>
      <c r="N35" s="45">
        <v>20.399999999999999</v>
      </c>
      <c r="O35" s="45">
        <v>19.3</v>
      </c>
      <c r="P35" s="45">
        <v>18.3</v>
      </c>
      <c r="Q35" s="45">
        <v>17.5</v>
      </c>
      <c r="R35" s="45">
        <v>16.7</v>
      </c>
      <c r="S35" s="45">
        <v>16.100000000000001</v>
      </c>
      <c r="T35" s="45">
        <v>15.5</v>
      </c>
      <c r="U35" s="45">
        <v>14.9</v>
      </c>
    </row>
    <row r="36" spans="1:21" x14ac:dyDescent="0.25">
      <c r="A36" s="43">
        <v>25</v>
      </c>
      <c r="B36" s="45">
        <v>217.8</v>
      </c>
      <c r="C36" s="45">
        <v>110.9</v>
      </c>
      <c r="D36" s="45">
        <v>75.3</v>
      </c>
      <c r="E36" s="45">
        <v>57.5</v>
      </c>
      <c r="F36" s="45">
        <v>46.9</v>
      </c>
      <c r="G36" s="45">
        <v>39.799999999999997</v>
      </c>
      <c r="H36" s="45">
        <v>34.700000000000003</v>
      </c>
      <c r="I36" s="45">
        <v>30.9</v>
      </c>
      <c r="J36" s="45">
        <v>27.9</v>
      </c>
      <c r="K36" s="45">
        <v>25.6</v>
      </c>
      <c r="L36" s="45">
        <v>23.7</v>
      </c>
      <c r="M36" s="45">
        <v>22.1</v>
      </c>
      <c r="N36" s="45">
        <v>20.7</v>
      </c>
      <c r="O36" s="45">
        <v>19.600000000000001</v>
      </c>
      <c r="P36" s="45">
        <v>18.600000000000001</v>
      </c>
      <c r="Q36" s="45">
        <v>17.7</v>
      </c>
      <c r="R36" s="45">
        <v>17</v>
      </c>
      <c r="S36" s="45">
        <v>16.3</v>
      </c>
      <c r="T36" s="45">
        <v>15.7</v>
      </c>
      <c r="U36" s="45">
        <v>15.2</v>
      </c>
    </row>
    <row r="37" spans="1:21" x14ac:dyDescent="0.25">
      <c r="A37" s="43">
        <v>26</v>
      </c>
      <c r="B37" s="45">
        <v>220.9</v>
      </c>
      <c r="C37" s="45">
        <v>112.5</v>
      </c>
      <c r="D37" s="45">
        <v>76.400000000000006</v>
      </c>
      <c r="E37" s="45">
        <v>58.3</v>
      </c>
      <c r="F37" s="45">
        <v>47.5</v>
      </c>
      <c r="G37" s="45">
        <v>40.299999999999997</v>
      </c>
      <c r="H37" s="45">
        <v>35.200000000000003</v>
      </c>
      <c r="I37" s="45">
        <v>31.3</v>
      </c>
      <c r="J37" s="45">
        <v>28.3</v>
      </c>
      <c r="K37" s="45">
        <v>26</v>
      </c>
      <c r="L37" s="45">
        <v>24</v>
      </c>
      <c r="M37" s="45">
        <v>22.4</v>
      </c>
      <c r="N37" s="45">
        <v>21</v>
      </c>
      <c r="O37" s="45">
        <v>19.899999999999999</v>
      </c>
      <c r="P37" s="45">
        <v>18.899999999999999</v>
      </c>
      <c r="Q37" s="45">
        <v>18</v>
      </c>
      <c r="R37" s="45">
        <v>17.2</v>
      </c>
      <c r="S37" s="45">
        <v>16.5</v>
      </c>
      <c r="T37" s="45">
        <v>15.9</v>
      </c>
      <c r="U37" s="45">
        <v>15.4</v>
      </c>
    </row>
    <row r="38" spans="1:21" x14ac:dyDescent="0.25">
      <c r="A38" s="43">
        <v>27</v>
      </c>
      <c r="B38" s="45">
        <v>224</v>
      </c>
      <c r="C38" s="45">
        <v>114.1</v>
      </c>
      <c r="D38" s="45">
        <v>77.5</v>
      </c>
      <c r="E38" s="45">
        <v>59.2</v>
      </c>
      <c r="F38" s="45">
        <v>48.2</v>
      </c>
      <c r="G38" s="45">
        <v>40.9</v>
      </c>
      <c r="H38" s="45">
        <v>35.700000000000003</v>
      </c>
      <c r="I38" s="45">
        <v>31.8</v>
      </c>
      <c r="J38" s="45">
        <v>28.7</v>
      </c>
      <c r="K38" s="45">
        <v>26.3</v>
      </c>
      <c r="L38" s="45">
        <v>24.4</v>
      </c>
      <c r="M38" s="45">
        <v>22.7</v>
      </c>
      <c r="N38" s="45">
        <v>21.3</v>
      </c>
      <c r="O38" s="45">
        <v>20.2</v>
      </c>
      <c r="P38" s="45">
        <v>19.100000000000001</v>
      </c>
      <c r="Q38" s="45">
        <v>18.2</v>
      </c>
      <c r="R38" s="45">
        <v>17.5</v>
      </c>
      <c r="S38" s="45">
        <v>16.8</v>
      </c>
      <c r="T38" s="45">
        <v>16.2</v>
      </c>
      <c r="U38" s="45">
        <v>15.6</v>
      </c>
    </row>
    <row r="39" spans="1:21" x14ac:dyDescent="0.25">
      <c r="A39" s="43">
        <v>28</v>
      </c>
      <c r="B39" s="45">
        <v>227.2</v>
      </c>
      <c r="C39" s="45">
        <v>115.7</v>
      </c>
      <c r="D39" s="45">
        <v>78.599999999999994</v>
      </c>
      <c r="E39" s="45">
        <v>60</v>
      </c>
      <c r="F39" s="45">
        <v>48.9</v>
      </c>
      <c r="G39" s="45">
        <v>41.5</v>
      </c>
      <c r="H39" s="45">
        <v>36.200000000000003</v>
      </c>
      <c r="I39" s="45">
        <v>32.200000000000003</v>
      </c>
      <c r="J39" s="45">
        <v>29.2</v>
      </c>
      <c r="K39" s="45">
        <v>26.7</v>
      </c>
      <c r="L39" s="45">
        <v>24.7</v>
      </c>
      <c r="M39" s="45">
        <v>23</v>
      </c>
      <c r="N39" s="45">
        <v>21.6</v>
      </c>
      <c r="O39" s="45">
        <v>20.399999999999999</v>
      </c>
      <c r="P39" s="45">
        <v>19.399999999999999</v>
      </c>
      <c r="Q39" s="45">
        <v>18.5</v>
      </c>
      <c r="R39" s="45">
        <v>17.7</v>
      </c>
      <c r="S39" s="45">
        <v>17</v>
      </c>
      <c r="T39" s="45">
        <v>16.399999999999999</v>
      </c>
      <c r="U39" s="45">
        <v>15.8</v>
      </c>
    </row>
    <row r="40" spans="1:21" x14ac:dyDescent="0.25">
      <c r="A40" s="43">
        <v>29</v>
      </c>
      <c r="B40" s="45">
        <v>230.4</v>
      </c>
      <c r="C40" s="45">
        <v>117.3</v>
      </c>
      <c r="D40" s="45">
        <v>79.7</v>
      </c>
      <c r="E40" s="45">
        <v>60.8</v>
      </c>
      <c r="F40" s="45">
        <v>49.6</v>
      </c>
      <c r="G40" s="45">
        <v>42.1</v>
      </c>
      <c r="H40" s="45">
        <v>36.700000000000003</v>
      </c>
      <c r="I40" s="45">
        <v>32.700000000000003</v>
      </c>
      <c r="J40" s="45">
        <v>29.6</v>
      </c>
      <c r="K40" s="45">
        <v>27.1</v>
      </c>
      <c r="L40" s="45">
        <v>25.1</v>
      </c>
      <c r="M40" s="45">
        <v>23.4</v>
      </c>
      <c r="N40" s="45">
        <v>22</v>
      </c>
      <c r="O40" s="45">
        <v>20.7</v>
      </c>
      <c r="P40" s="45">
        <v>19.7</v>
      </c>
      <c r="Q40" s="45">
        <v>18.8</v>
      </c>
      <c r="R40" s="45">
        <v>18</v>
      </c>
      <c r="S40" s="45">
        <v>17.3</v>
      </c>
      <c r="T40" s="45">
        <v>16.600000000000001</v>
      </c>
      <c r="U40" s="45">
        <v>16.100000000000001</v>
      </c>
    </row>
    <row r="41" spans="1:21" x14ac:dyDescent="0.25">
      <c r="A41" s="43">
        <v>30</v>
      </c>
      <c r="B41" s="45">
        <v>233.6</v>
      </c>
      <c r="C41" s="45">
        <v>119</v>
      </c>
      <c r="D41" s="45">
        <v>80.8</v>
      </c>
      <c r="E41" s="45">
        <v>61.7</v>
      </c>
      <c r="F41" s="45">
        <v>50.3</v>
      </c>
      <c r="G41" s="45">
        <v>42.7</v>
      </c>
      <c r="H41" s="45">
        <v>37.200000000000003</v>
      </c>
      <c r="I41" s="45">
        <v>33.200000000000003</v>
      </c>
      <c r="J41" s="45">
        <v>30</v>
      </c>
      <c r="K41" s="45">
        <v>27.5</v>
      </c>
      <c r="L41" s="45">
        <v>25.4</v>
      </c>
      <c r="M41" s="45">
        <v>23.7</v>
      </c>
      <c r="N41" s="45">
        <v>22.3</v>
      </c>
      <c r="O41" s="45">
        <v>21</v>
      </c>
      <c r="P41" s="45">
        <v>20</v>
      </c>
      <c r="Q41" s="45">
        <v>19</v>
      </c>
      <c r="R41" s="45">
        <v>18.2</v>
      </c>
      <c r="S41" s="45">
        <v>17.5</v>
      </c>
      <c r="T41" s="45">
        <v>16.899999999999999</v>
      </c>
      <c r="U41" s="45">
        <v>16.3</v>
      </c>
    </row>
    <row r="42" spans="1:21" x14ac:dyDescent="0.25">
      <c r="A42" s="43">
        <v>31</v>
      </c>
      <c r="B42" s="45">
        <v>236.9</v>
      </c>
      <c r="C42" s="45">
        <v>120.7</v>
      </c>
      <c r="D42" s="45">
        <v>81.900000000000006</v>
      </c>
      <c r="E42" s="45">
        <v>62.6</v>
      </c>
      <c r="F42" s="45">
        <v>51</v>
      </c>
      <c r="G42" s="45">
        <v>43.3</v>
      </c>
      <c r="H42" s="45">
        <v>37.700000000000003</v>
      </c>
      <c r="I42" s="45">
        <v>33.6</v>
      </c>
      <c r="J42" s="45">
        <v>30.4</v>
      </c>
      <c r="K42" s="45">
        <v>27.9</v>
      </c>
      <c r="L42" s="45">
        <v>25.8</v>
      </c>
      <c r="M42" s="45">
        <v>24.1</v>
      </c>
      <c r="N42" s="45">
        <v>22.6</v>
      </c>
      <c r="O42" s="45">
        <v>21.3</v>
      </c>
      <c r="P42" s="45">
        <v>20.3</v>
      </c>
      <c r="Q42" s="45">
        <v>19.3</v>
      </c>
      <c r="R42" s="45">
        <v>18.5</v>
      </c>
      <c r="S42" s="45">
        <v>17.8</v>
      </c>
      <c r="T42" s="45">
        <v>17.100000000000001</v>
      </c>
      <c r="U42" s="45">
        <v>16.5</v>
      </c>
    </row>
    <row r="43" spans="1:21" x14ac:dyDescent="0.25">
      <c r="A43" s="43">
        <v>32</v>
      </c>
      <c r="B43" s="45">
        <v>240.2</v>
      </c>
      <c r="C43" s="45">
        <v>122.4</v>
      </c>
      <c r="D43" s="45">
        <v>83.1</v>
      </c>
      <c r="E43" s="45">
        <v>63.5</v>
      </c>
      <c r="F43" s="45">
        <v>51.7</v>
      </c>
      <c r="G43" s="45">
        <v>43.9</v>
      </c>
      <c r="H43" s="45">
        <v>38.299999999999997</v>
      </c>
      <c r="I43" s="45">
        <v>34.1</v>
      </c>
      <c r="J43" s="45">
        <v>30.9</v>
      </c>
      <c r="K43" s="45">
        <v>28.3</v>
      </c>
      <c r="L43" s="45">
        <v>26.2</v>
      </c>
      <c r="M43" s="45">
        <v>24.4</v>
      </c>
      <c r="N43" s="45">
        <v>22.9</v>
      </c>
      <c r="O43" s="45">
        <v>21.6</v>
      </c>
      <c r="P43" s="45">
        <v>20.6</v>
      </c>
      <c r="Q43" s="45">
        <v>19.600000000000001</v>
      </c>
      <c r="R43" s="45">
        <v>18.8</v>
      </c>
      <c r="S43" s="45">
        <v>18</v>
      </c>
      <c r="T43" s="45">
        <v>17.399999999999999</v>
      </c>
      <c r="U43" s="45">
        <v>16.8</v>
      </c>
    </row>
    <row r="44" spans="1:21" x14ac:dyDescent="0.25">
      <c r="A44" s="43">
        <v>33</v>
      </c>
      <c r="B44" s="45">
        <v>243.6</v>
      </c>
      <c r="C44" s="45">
        <v>124.1</v>
      </c>
      <c r="D44" s="45">
        <v>84.2</v>
      </c>
      <c r="E44" s="45">
        <v>64.400000000000006</v>
      </c>
      <c r="F44" s="45">
        <v>52.4</v>
      </c>
      <c r="G44" s="45">
        <v>44.5</v>
      </c>
      <c r="H44" s="45">
        <v>38.799999999999997</v>
      </c>
      <c r="I44" s="45">
        <v>34.6</v>
      </c>
      <c r="J44" s="45">
        <v>31.3</v>
      </c>
      <c r="K44" s="45">
        <v>28.7</v>
      </c>
      <c r="L44" s="45">
        <v>26.5</v>
      </c>
      <c r="M44" s="45">
        <v>24.7</v>
      </c>
      <c r="N44" s="45">
        <v>23.2</v>
      </c>
      <c r="O44" s="45">
        <v>22</v>
      </c>
      <c r="P44" s="45">
        <v>20.9</v>
      </c>
      <c r="Q44" s="45">
        <v>19.899999999999999</v>
      </c>
      <c r="R44" s="45">
        <v>19</v>
      </c>
      <c r="S44" s="45">
        <v>18.3</v>
      </c>
      <c r="T44" s="45">
        <v>17.600000000000001</v>
      </c>
      <c r="U44" s="45">
        <v>17</v>
      </c>
    </row>
    <row r="45" spans="1:21" x14ac:dyDescent="0.25">
      <c r="A45" s="43">
        <v>34</v>
      </c>
      <c r="B45" s="45">
        <v>247</v>
      </c>
      <c r="C45" s="45">
        <v>125.8</v>
      </c>
      <c r="D45" s="45">
        <v>85.4</v>
      </c>
      <c r="E45" s="45">
        <v>65.2</v>
      </c>
      <c r="F45" s="45">
        <v>53.2</v>
      </c>
      <c r="G45" s="45">
        <v>45.1</v>
      </c>
      <c r="H45" s="45">
        <v>39.4</v>
      </c>
      <c r="I45" s="45">
        <v>35.1</v>
      </c>
      <c r="J45" s="45">
        <v>31.7</v>
      </c>
      <c r="K45" s="45">
        <v>29.1</v>
      </c>
      <c r="L45" s="45">
        <v>26.9</v>
      </c>
      <c r="M45" s="45">
        <v>25.1</v>
      </c>
      <c r="N45" s="45">
        <v>23.6</v>
      </c>
      <c r="O45" s="45">
        <v>22.3</v>
      </c>
      <c r="P45" s="45">
        <v>21.2</v>
      </c>
      <c r="Q45" s="45">
        <v>20.2</v>
      </c>
      <c r="R45" s="45">
        <v>19.3</v>
      </c>
      <c r="S45" s="45">
        <v>18.600000000000001</v>
      </c>
      <c r="T45" s="45">
        <v>17.899999999999999</v>
      </c>
      <c r="U45" s="45">
        <v>17.3</v>
      </c>
    </row>
    <row r="46" spans="1:21" x14ac:dyDescent="0.25">
      <c r="A46" s="43">
        <v>35</v>
      </c>
      <c r="B46" s="45">
        <v>250.4</v>
      </c>
      <c r="C46" s="45">
        <v>127.5</v>
      </c>
      <c r="D46" s="45">
        <v>86.6</v>
      </c>
      <c r="E46" s="45">
        <v>66.2</v>
      </c>
      <c r="F46" s="45">
        <v>53.9</v>
      </c>
      <c r="G46" s="45">
        <v>45.7</v>
      </c>
      <c r="H46" s="45">
        <v>39.9</v>
      </c>
      <c r="I46" s="45">
        <v>35.6</v>
      </c>
      <c r="J46" s="45">
        <v>32.200000000000003</v>
      </c>
      <c r="K46" s="45">
        <v>29.5</v>
      </c>
      <c r="L46" s="45">
        <v>27.3</v>
      </c>
      <c r="M46" s="45">
        <v>25.5</v>
      </c>
      <c r="N46" s="45">
        <v>23.9</v>
      </c>
      <c r="O46" s="45">
        <v>22.6</v>
      </c>
      <c r="P46" s="45">
        <v>21.5</v>
      </c>
      <c r="Q46" s="45">
        <v>20.5</v>
      </c>
      <c r="R46" s="45">
        <v>19.600000000000001</v>
      </c>
      <c r="S46" s="45">
        <v>18.8</v>
      </c>
      <c r="T46" s="45">
        <v>18.100000000000001</v>
      </c>
      <c r="U46" s="45">
        <v>17.5</v>
      </c>
    </row>
    <row r="47" spans="1:21" x14ac:dyDescent="0.25">
      <c r="A47" s="43">
        <v>36</v>
      </c>
      <c r="B47" s="45">
        <v>253.9</v>
      </c>
      <c r="C47" s="45">
        <v>129.30000000000001</v>
      </c>
      <c r="D47" s="45">
        <v>87.8</v>
      </c>
      <c r="E47" s="45">
        <v>67.099999999999994</v>
      </c>
      <c r="F47" s="45">
        <v>54.7</v>
      </c>
      <c r="G47" s="45">
        <v>46.4</v>
      </c>
      <c r="H47" s="45">
        <v>40.5</v>
      </c>
      <c r="I47" s="45">
        <v>36.1</v>
      </c>
      <c r="J47" s="45">
        <v>32.6</v>
      </c>
      <c r="K47" s="45">
        <v>29.9</v>
      </c>
      <c r="L47" s="45">
        <v>27.7</v>
      </c>
      <c r="M47" s="45">
        <v>25.8</v>
      </c>
      <c r="N47" s="45">
        <v>24.3</v>
      </c>
      <c r="O47" s="45">
        <v>22.9</v>
      </c>
      <c r="P47" s="45">
        <v>21.8</v>
      </c>
      <c r="Q47" s="45">
        <v>20.8</v>
      </c>
      <c r="R47" s="45">
        <v>19.899999999999999</v>
      </c>
      <c r="S47" s="45">
        <v>19.100000000000001</v>
      </c>
      <c r="T47" s="45">
        <v>18.399999999999999</v>
      </c>
      <c r="U47" s="45">
        <v>17.8</v>
      </c>
    </row>
    <row r="48" spans="1:21" x14ac:dyDescent="0.25">
      <c r="A48" s="43">
        <v>37</v>
      </c>
      <c r="B48" s="45">
        <v>257.39999999999998</v>
      </c>
      <c r="C48" s="45">
        <v>131.1</v>
      </c>
      <c r="D48" s="45">
        <v>89</v>
      </c>
      <c r="E48" s="45">
        <v>68</v>
      </c>
      <c r="F48" s="45">
        <v>55.4</v>
      </c>
      <c r="G48" s="45">
        <v>47</v>
      </c>
      <c r="H48" s="45">
        <v>41</v>
      </c>
      <c r="I48" s="45">
        <v>36.6</v>
      </c>
      <c r="J48" s="45">
        <v>33.1</v>
      </c>
      <c r="K48" s="45">
        <v>30.3</v>
      </c>
      <c r="L48" s="45">
        <v>28.1</v>
      </c>
      <c r="M48" s="45">
        <v>26.2</v>
      </c>
      <c r="N48" s="45">
        <v>24.6</v>
      </c>
      <c r="O48" s="45">
        <v>23.2</v>
      </c>
      <c r="P48" s="45">
        <v>22.1</v>
      </c>
      <c r="Q48" s="45">
        <v>21.1</v>
      </c>
      <c r="R48" s="45">
        <v>20.2</v>
      </c>
      <c r="S48" s="45">
        <v>19.399999999999999</v>
      </c>
      <c r="T48" s="45">
        <v>18.7</v>
      </c>
      <c r="U48" s="45">
        <v>18.100000000000001</v>
      </c>
    </row>
    <row r="49" spans="1:21" x14ac:dyDescent="0.25">
      <c r="A49" s="43">
        <v>38</v>
      </c>
      <c r="B49" s="45">
        <v>260.89999999999998</v>
      </c>
      <c r="C49" s="45">
        <v>132.9</v>
      </c>
      <c r="D49" s="45">
        <v>90.3</v>
      </c>
      <c r="E49" s="45">
        <v>69</v>
      </c>
      <c r="F49" s="45">
        <v>56.2</v>
      </c>
      <c r="G49" s="45">
        <v>47.7</v>
      </c>
      <c r="H49" s="45">
        <v>41.6</v>
      </c>
      <c r="I49" s="45">
        <v>37.1</v>
      </c>
      <c r="J49" s="45">
        <v>33.6</v>
      </c>
      <c r="K49" s="45">
        <v>30.8</v>
      </c>
      <c r="L49" s="45">
        <v>28.5</v>
      </c>
      <c r="M49" s="45">
        <v>26.6</v>
      </c>
      <c r="N49" s="45">
        <v>25</v>
      </c>
      <c r="O49" s="45">
        <v>23.6</v>
      </c>
      <c r="P49" s="45">
        <v>22.4</v>
      </c>
      <c r="Q49" s="45">
        <v>21.4</v>
      </c>
      <c r="R49" s="45">
        <v>20.5</v>
      </c>
      <c r="S49" s="45">
        <v>19.7</v>
      </c>
      <c r="T49" s="45">
        <v>19</v>
      </c>
      <c r="U49" s="45">
        <v>18.3</v>
      </c>
    </row>
    <row r="50" spans="1:21" x14ac:dyDescent="0.25">
      <c r="A50" s="43">
        <v>39</v>
      </c>
      <c r="B50" s="45">
        <v>264.5</v>
      </c>
      <c r="C50" s="45">
        <v>134.69999999999999</v>
      </c>
      <c r="D50" s="45">
        <v>91.5</v>
      </c>
      <c r="E50" s="45">
        <v>69.900000000000006</v>
      </c>
      <c r="F50" s="45">
        <v>57</v>
      </c>
      <c r="G50" s="45">
        <v>48.4</v>
      </c>
      <c r="H50" s="45">
        <v>42.2</v>
      </c>
      <c r="I50" s="45">
        <v>37.6</v>
      </c>
      <c r="J50" s="45">
        <v>34</v>
      </c>
      <c r="K50" s="45">
        <v>31.2</v>
      </c>
      <c r="L50" s="45">
        <v>28.9</v>
      </c>
      <c r="M50" s="45">
        <v>26.9</v>
      </c>
      <c r="N50" s="45">
        <v>25.3</v>
      </c>
      <c r="O50" s="45">
        <v>23.9</v>
      </c>
      <c r="P50" s="45">
        <v>22.7</v>
      </c>
      <c r="Q50" s="45">
        <v>21.7</v>
      </c>
      <c r="R50" s="45">
        <v>20.8</v>
      </c>
      <c r="S50" s="45">
        <v>20</v>
      </c>
      <c r="T50" s="45">
        <v>19.3</v>
      </c>
      <c r="U50" s="45">
        <v>18.600000000000001</v>
      </c>
    </row>
    <row r="51" spans="1:21" x14ac:dyDescent="0.25">
      <c r="A51" s="43">
        <v>40</v>
      </c>
      <c r="B51" s="45">
        <v>268.10000000000002</v>
      </c>
      <c r="C51" s="45">
        <v>136.6</v>
      </c>
      <c r="D51" s="45">
        <v>92.8</v>
      </c>
      <c r="E51" s="45">
        <v>70.900000000000006</v>
      </c>
      <c r="F51" s="45">
        <v>57.8</v>
      </c>
      <c r="G51" s="45">
        <v>49</v>
      </c>
      <c r="H51" s="45">
        <v>42.8</v>
      </c>
      <c r="I51" s="45">
        <v>38.1</v>
      </c>
      <c r="J51" s="45">
        <v>34.5</v>
      </c>
      <c r="K51" s="45">
        <v>31.6</v>
      </c>
      <c r="L51" s="45">
        <v>29.3</v>
      </c>
      <c r="M51" s="45">
        <v>27.3</v>
      </c>
      <c r="N51" s="45">
        <v>25.7</v>
      </c>
      <c r="O51" s="45">
        <v>24.3</v>
      </c>
      <c r="P51" s="45">
        <v>23.1</v>
      </c>
      <c r="Q51" s="45">
        <v>22</v>
      </c>
      <c r="R51" s="45">
        <v>21.1</v>
      </c>
      <c r="S51" s="45">
        <v>20.3</v>
      </c>
      <c r="T51" s="45">
        <v>19.600000000000001</v>
      </c>
      <c r="U51" s="45">
        <v>18.899999999999999</v>
      </c>
    </row>
    <row r="52" spans="1:21" x14ac:dyDescent="0.25">
      <c r="A52" s="43">
        <v>41</v>
      </c>
      <c r="B52" s="45">
        <v>271.8</v>
      </c>
      <c r="C52" s="45">
        <v>138.5</v>
      </c>
      <c r="D52" s="45">
        <v>94.1</v>
      </c>
      <c r="E52" s="45">
        <v>71.900000000000006</v>
      </c>
      <c r="F52" s="45">
        <v>58.6</v>
      </c>
      <c r="G52" s="45">
        <v>49.7</v>
      </c>
      <c r="H52" s="45">
        <v>43.4</v>
      </c>
      <c r="I52" s="45">
        <v>38.700000000000003</v>
      </c>
      <c r="J52" s="45">
        <v>35</v>
      </c>
      <c r="K52" s="45">
        <v>32.1</v>
      </c>
      <c r="L52" s="45">
        <v>29.7</v>
      </c>
      <c r="M52" s="45">
        <v>27.7</v>
      </c>
      <c r="N52" s="45">
        <v>26.1</v>
      </c>
      <c r="O52" s="45">
        <v>24.6</v>
      </c>
      <c r="P52" s="45">
        <v>23.4</v>
      </c>
      <c r="Q52" s="45">
        <v>22.3</v>
      </c>
      <c r="R52" s="45">
        <v>21.4</v>
      </c>
      <c r="S52" s="45">
        <v>20.6</v>
      </c>
      <c r="T52" s="45">
        <v>19.899999999999999</v>
      </c>
      <c r="U52" s="45">
        <v>19.2</v>
      </c>
    </row>
    <row r="53" spans="1:21" x14ac:dyDescent="0.25">
      <c r="A53" s="43">
        <v>42</v>
      </c>
      <c r="B53" s="45">
        <v>275.5</v>
      </c>
      <c r="C53" s="45">
        <v>140.4</v>
      </c>
      <c r="D53" s="45">
        <v>95.4</v>
      </c>
      <c r="E53" s="45">
        <v>72.900000000000006</v>
      </c>
      <c r="F53" s="45">
        <v>59.4</v>
      </c>
      <c r="G53" s="45">
        <v>50.4</v>
      </c>
      <c r="H53" s="45">
        <v>44</v>
      </c>
      <c r="I53" s="45">
        <v>39.200000000000003</v>
      </c>
      <c r="J53" s="45">
        <v>35.5</v>
      </c>
      <c r="K53" s="45">
        <v>32.5</v>
      </c>
      <c r="L53" s="45">
        <v>30.1</v>
      </c>
      <c r="M53" s="45">
        <v>28.1</v>
      </c>
      <c r="N53" s="45">
        <v>26.4</v>
      </c>
      <c r="O53" s="45">
        <v>25</v>
      </c>
      <c r="P53" s="45">
        <v>23.8</v>
      </c>
      <c r="Q53" s="45">
        <v>22.7</v>
      </c>
      <c r="R53" s="45">
        <v>21.7</v>
      </c>
      <c r="S53" s="45">
        <v>20.9</v>
      </c>
      <c r="T53" s="45">
        <v>20.2</v>
      </c>
      <c r="U53" s="45">
        <v>19.5</v>
      </c>
    </row>
    <row r="54" spans="1:21" x14ac:dyDescent="0.25">
      <c r="A54" s="43">
        <v>43</v>
      </c>
      <c r="B54" s="45">
        <v>279.3</v>
      </c>
      <c r="C54" s="45">
        <v>142.30000000000001</v>
      </c>
      <c r="D54" s="45">
        <v>96.7</v>
      </c>
      <c r="E54" s="45">
        <v>73.900000000000006</v>
      </c>
      <c r="F54" s="45">
        <v>60.2</v>
      </c>
      <c r="G54" s="45">
        <v>51.1</v>
      </c>
      <c r="H54" s="45">
        <v>44.6</v>
      </c>
      <c r="I54" s="45">
        <v>39.799999999999997</v>
      </c>
      <c r="J54" s="45">
        <v>36</v>
      </c>
      <c r="K54" s="45">
        <v>33</v>
      </c>
      <c r="L54" s="45">
        <v>30.6</v>
      </c>
      <c r="M54" s="45">
        <v>28.5</v>
      </c>
      <c r="N54" s="45">
        <v>26.8</v>
      </c>
      <c r="O54" s="45">
        <v>25.4</v>
      </c>
      <c r="P54" s="45">
        <v>24.1</v>
      </c>
      <c r="Q54" s="45">
        <v>23</v>
      </c>
      <c r="R54" s="45">
        <v>22.1</v>
      </c>
      <c r="S54" s="45">
        <v>21.2</v>
      </c>
      <c r="T54" s="45">
        <v>20.5</v>
      </c>
      <c r="U54" s="45">
        <v>19.8</v>
      </c>
    </row>
    <row r="55" spans="1:21" x14ac:dyDescent="0.25">
      <c r="A55" s="43">
        <v>44</v>
      </c>
      <c r="B55" s="45">
        <v>283.10000000000002</v>
      </c>
      <c r="C55" s="45">
        <v>144.30000000000001</v>
      </c>
      <c r="D55" s="45">
        <v>98</v>
      </c>
      <c r="E55" s="45">
        <v>74.900000000000006</v>
      </c>
      <c r="F55" s="45">
        <v>61</v>
      </c>
      <c r="G55" s="45">
        <v>51.8</v>
      </c>
      <c r="H55" s="45">
        <v>45.3</v>
      </c>
      <c r="I55" s="45">
        <v>40.299999999999997</v>
      </c>
      <c r="J55" s="45">
        <v>36.5</v>
      </c>
      <c r="K55" s="45">
        <v>33.5</v>
      </c>
      <c r="L55" s="45">
        <v>31</v>
      </c>
      <c r="M55" s="45">
        <v>29</v>
      </c>
      <c r="N55" s="45">
        <v>27.2</v>
      </c>
      <c r="O55" s="45">
        <v>25.8</v>
      </c>
      <c r="P55" s="45">
        <v>24.5</v>
      </c>
      <c r="Q55" s="45">
        <v>23.4</v>
      </c>
      <c r="R55" s="45">
        <v>22.4</v>
      </c>
      <c r="S55" s="45">
        <v>21.6</v>
      </c>
      <c r="T55" s="45">
        <v>20.8</v>
      </c>
      <c r="U55" s="45">
        <v>20.2</v>
      </c>
    </row>
    <row r="56" spans="1:21" x14ac:dyDescent="0.25">
      <c r="A56" s="43">
        <v>45</v>
      </c>
      <c r="B56" s="45">
        <v>287</v>
      </c>
      <c r="C56" s="45">
        <v>146.19999999999999</v>
      </c>
      <c r="D56" s="45">
        <v>99.3</v>
      </c>
      <c r="E56" s="45">
        <v>75.900000000000006</v>
      </c>
      <c r="F56" s="45">
        <v>61.9</v>
      </c>
      <c r="G56" s="45">
        <v>52.6</v>
      </c>
      <c r="H56" s="45">
        <v>45.9</v>
      </c>
      <c r="I56" s="45">
        <v>40.9</v>
      </c>
      <c r="J56" s="45">
        <v>37.1</v>
      </c>
      <c r="K56" s="45">
        <v>34</v>
      </c>
      <c r="L56" s="45">
        <v>31.5</v>
      </c>
      <c r="M56" s="45">
        <v>29.4</v>
      </c>
      <c r="N56" s="45">
        <v>27.6</v>
      </c>
      <c r="O56" s="45">
        <v>26.2</v>
      </c>
      <c r="P56" s="45">
        <v>24.9</v>
      </c>
      <c r="Q56" s="45">
        <v>23.8</v>
      </c>
      <c r="R56" s="45">
        <v>22.8</v>
      </c>
      <c r="S56" s="45">
        <v>21.9</v>
      </c>
      <c r="T56" s="45">
        <v>21.2</v>
      </c>
      <c r="U56" s="45">
        <v>20.5</v>
      </c>
    </row>
    <row r="57" spans="1:21" x14ac:dyDescent="0.25">
      <c r="A57" s="43">
        <v>46</v>
      </c>
      <c r="B57" s="45">
        <v>290.8</v>
      </c>
      <c r="C57" s="45">
        <v>148.19999999999999</v>
      </c>
      <c r="D57" s="45">
        <v>100.7</v>
      </c>
      <c r="E57" s="45">
        <v>77</v>
      </c>
      <c r="F57" s="45">
        <v>62.8</v>
      </c>
      <c r="G57" s="45">
        <v>53.3</v>
      </c>
      <c r="H57" s="45">
        <v>46.5</v>
      </c>
      <c r="I57" s="45">
        <v>41.5</v>
      </c>
      <c r="J57" s="45">
        <v>37.6</v>
      </c>
      <c r="K57" s="45">
        <v>34.5</v>
      </c>
      <c r="L57" s="45">
        <v>31.9</v>
      </c>
      <c r="M57" s="45">
        <v>29.8</v>
      </c>
      <c r="N57" s="45">
        <v>28.1</v>
      </c>
      <c r="O57" s="45">
        <v>26.6</v>
      </c>
      <c r="P57" s="45">
        <v>25.3</v>
      </c>
      <c r="Q57" s="45">
        <v>24.1</v>
      </c>
      <c r="R57" s="45">
        <v>23.2</v>
      </c>
      <c r="S57" s="45">
        <v>22.3</v>
      </c>
      <c r="T57" s="45">
        <v>21.5</v>
      </c>
      <c r="U57" s="45">
        <v>20.8</v>
      </c>
    </row>
    <row r="58" spans="1:21" x14ac:dyDescent="0.25">
      <c r="A58" s="43">
        <v>47</v>
      </c>
      <c r="B58" s="45">
        <v>294.8</v>
      </c>
      <c r="C58" s="45">
        <v>150.30000000000001</v>
      </c>
      <c r="D58" s="45">
        <v>102.1</v>
      </c>
      <c r="E58" s="45">
        <v>78</v>
      </c>
      <c r="F58" s="45">
        <v>63.6</v>
      </c>
      <c r="G58" s="45">
        <v>54</v>
      </c>
      <c r="H58" s="45">
        <v>47.2</v>
      </c>
      <c r="I58" s="45">
        <v>42.1</v>
      </c>
      <c r="J58" s="45">
        <v>38.200000000000003</v>
      </c>
      <c r="K58" s="45">
        <v>35</v>
      </c>
      <c r="L58" s="45">
        <v>32.4</v>
      </c>
      <c r="M58" s="45">
        <v>30.3</v>
      </c>
      <c r="N58" s="45">
        <v>28.5</v>
      </c>
      <c r="O58" s="45">
        <v>27</v>
      </c>
      <c r="P58" s="45">
        <v>25.7</v>
      </c>
      <c r="Q58" s="45">
        <v>24.5</v>
      </c>
      <c r="R58" s="45">
        <v>23.5</v>
      </c>
      <c r="S58" s="45">
        <v>22.7</v>
      </c>
      <c r="T58" s="45">
        <v>21.9</v>
      </c>
      <c r="U58" s="45">
        <v>21.2</v>
      </c>
    </row>
    <row r="59" spans="1:21" x14ac:dyDescent="0.25">
      <c r="A59" s="43">
        <v>48</v>
      </c>
      <c r="B59" s="45">
        <v>298.8</v>
      </c>
      <c r="C59" s="45">
        <v>152.30000000000001</v>
      </c>
      <c r="D59" s="45">
        <v>103.5</v>
      </c>
      <c r="E59" s="45">
        <v>79.099999999999994</v>
      </c>
      <c r="F59" s="45">
        <v>64.5</v>
      </c>
      <c r="G59" s="45">
        <v>54.8</v>
      </c>
      <c r="H59" s="45">
        <v>47.9</v>
      </c>
      <c r="I59" s="45">
        <v>42.7</v>
      </c>
      <c r="J59" s="45">
        <v>38.700000000000003</v>
      </c>
      <c r="K59" s="45">
        <v>35.5</v>
      </c>
      <c r="L59" s="45">
        <v>32.9</v>
      </c>
      <c r="M59" s="45">
        <v>30.8</v>
      </c>
      <c r="N59" s="45">
        <v>29</v>
      </c>
      <c r="O59" s="45">
        <v>27.4</v>
      </c>
      <c r="P59" s="45">
        <v>26.1</v>
      </c>
      <c r="Q59" s="45">
        <v>25</v>
      </c>
      <c r="R59" s="45">
        <v>23.9</v>
      </c>
      <c r="S59" s="45">
        <v>23.1</v>
      </c>
      <c r="T59" s="45">
        <v>22.3</v>
      </c>
      <c r="U59" s="45"/>
    </row>
    <row r="60" spans="1:21" x14ac:dyDescent="0.25">
      <c r="A60" s="43">
        <v>49</v>
      </c>
      <c r="B60" s="45">
        <v>302.89999999999998</v>
      </c>
      <c r="C60" s="45">
        <v>154.4</v>
      </c>
      <c r="D60" s="45">
        <v>105</v>
      </c>
      <c r="E60" s="45">
        <v>80.3</v>
      </c>
      <c r="F60" s="45">
        <v>65.5</v>
      </c>
      <c r="G60" s="45">
        <v>55.6</v>
      </c>
      <c r="H60" s="45">
        <v>48.6</v>
      </c>
      <c r="I60" s="45">
        <v>43.4</v>
      </c>
      <c r="J60" s="45">
        <v>39.299999999999997</v>
      </c>
      <c r="K60" s="45">
        <v>36.1</v>
      </c>
      <c r="L60" s="45">
        <v>33.5</v>
      </c>
      <c r="M60" s="45">
        <v>31.3</v>
      </c>
      <c r="N60" s="45">
        <v>29.5</v>
      </c>
      <c r="O60" s="45">
        <v>27.9</v>
      </c>
      <c r="P60" s="45">
        <v>26.5</v>
      </c>
      <c r="Q60" s="45">
        <v>25.4</v>
      </c>
      <c r="R60" s="45">
        <v>24.4</v>
      </c>
      <c r="S60" s="45">
        <v>23.5</v>
      </c>
      <c r="T60" s="45"/>
      <c r="U60" s="45"/>
    </row>
    <row r="61" spans="1:21" x14ac:dyDescent="0.25">
      <c r="A61" s="43">
        <v>50</v>
      </c>
      <c r="B61" s="45">
        <v>307.10000000000002</v>
      </c>
      <c r="C61" s="45">
        <v>156.6</v>
      </c>
      <c r="D61" s="45">
        <v>106.5</v>
      </c>
      <c r="E61" s="45">
        <v>81.400000000000006</v>
      </c>
      <c r="F61" s="45">
        <v>66.400000000000006</v>
      </c>
      <c r="G61" s="45">
        <v>56.5</v>
      </c>
      <c r="H61" s="45">
        <v>49.4</v>
      </c>
      <c r="I61" s="45">
        <v>44.1</v>
      </c>
      <c r="J61" s="45">
        <v>39.9</v>
      </c>
      <c r="K61" s="45">
        <v>36.700000000000003</v>
      </c>
      <c r="L61" s="45">
        <v>34</v>
      </c>
      <c r="M61" s="45">
        <v>31.8</v>
      </c>
      <c r="N61" s="45">
        <v>29.9</v>
      </c>
      <c r="O61" s="45">
        <v>28.4</v>
      </c>
      <c r="P61" s="45">
        <v>27</v>
      </c>
      <c r="Q61" s="45">
        <v>25.8</v>
      </c>
      <c r="R61" s="45">
        <v>24.8</v>
      </c>
      <c r="S61" s="45"/>
      <c r="T61" s="45"/>
      <c r="U61" s="45"/>
    </row>
    <row r="62" spans="1:21" x14ac:dyDescent="0.25">
      <c r="A62" s="43">
        <v>51</v>
      </c>
      <c r="B62" s="45">
        <v>311.3</v>
      </c>
      <c r="C62" s="45">
        <v>158.80000000000001</v>
      </c>
      <c r="D62" s="45">
        <v>108</v>
      </c>
      <c r="E62" s="45">
        <v>82.6</v>
      </c>
      <c r="F62" s="45">
        <v>67.400000000000006</v>
      </c>
      <c r="G62" s="45">
        <v>57.3</v>
      </c>
      <c r="H62" s="45">
        <v>50.1</v>
      </c>
      <c r="I62" s="45">
        <v>44.7</v>
      </c>
      <c r="J62" s="45">
        <v>40.6</v>
      </c>
      <c r="K62" s="45">
        <v>37.299999999999997</v>
      </c>
      <c r="L62" s="45">
        <v>34.6</v>
      </c>
      <c r="M62" s="45">
        <v>32.299999999999997</v>
      </c>
      <c r="N62" s="45">
        <v>30.5</v>
      </c>
      <c r="O62" s="45">
        <v>28.9</v>
      </c>
      <c r="P62" s="45">
        <v>27.5</v>
      </c>
      <c r="Q62" s="45">
        <v>26.3</v>
      </c>
      <c r="R62" s="45"/>
      <c r="S62" s="45"/>
      <c r="T62" s="45"/>
      <c r="U62" s="45"/>
    </row>
    <row r="63" spans="1:21" x14ac:dyDescent="0.25">
      <c r="A63" s="43">
        <v>52</v>
      </c>
      <c r="B63" s="45">
        <v>315.60000000000002</v>
      </c>
      <c r="C63" s="45">
        <v>161</v>
      </c>
      <c r="D63" s="45">
        <v>109.5</v>
      </c>
      <c r="E63" s="45">
        <v>83.8</v>
      </c>
      <c r="F63" s="45">
        <v>68.400000000000006</v>
      </c>
      <c r="G63" s="45">
        <v>58.2</v>
      </c>
      <c r="H63" s="45">
        <v>50.9</v>
      </c>
      <c r="I63" s="45">
        <v>45.4</v>
      </c>
      <c r="J63" s="45">
        <v>41.2</v>
      </c>
      <c r="K63" s="45">
        <v>37.9</v>
      </c>
      <c r="L63" s="45">
        <v>35.1</v>
      </c>
      <c r="M63" s="45">
        <v>32.9</v>
      </c>
      <c r="N63" s="45">
        <v>31</v>
      </c>
      <c r="O63" s="45">
        <v>29.4</v>
      </c>
      <c r="P63" s="45">
        <v>28</v>
      </c>
      <c r="Q63" s="45"/>
      <c r="R63" s="45"/>
      <c r="S63" s="45"/>
      <c r="T63" s="45"/>
      <c r="U63" s="45"/>
    </row>
    <row r="64" spans="1:21" x14ac:dyDescent="0.25">
      <c r="A64" s="43">
        <v>53</v>
      </c>
      <c r="B64" s="45">
        <v>319.89999999999998</v>
      </c>
      <c r="C64" s="45">
        <v>163.19999999999999</v>
      </c>
      <c r="D64" s="45">
        <v>111.1</v>
      </c>
      <c r="E64" s="45">
        <v>85</v>
      </c>
      <c r="F64" s="45">
        <v>69.400000000000006</v>
      </c>
      <c r="G64" s="45">
        <v>59.1</v>
      </c>
      <c r="H64" s="45">
        <v>51.7</v>
      </c>
      <c r="I64" s="45">
        <v>46.2</v>
      </c>
      <c r="J64" s="45">
        <v>41.9</v>
      </c>
      <c r="K64" s="45">
        <v>38.5</v>
      </c>
      <c r="L64" s="45">
        <v>35.700000000000003</v>
      </c>
      <c r="M64" s="45">
        <v>33.4</v>
      </c>
      <c r="N64" s="45">
        <v>31.5</v>
      </c>
      <c r="O64" s="45">
        <v>29.9</v>
      </c>
      <c r="P64" s="45"/>
      <c r="Q64" s="45"/>
      <c r="R64" s="45"/>
      <c r="S64" s="45"/>
      <c r="T64" s="45"/>
      <c r="U64" s="45"/>
    </row>
    <row r="65" spans="1:21" x14ac:dyDescent="0.25">
      <c r="A65" s="43">
        <v>54</v>
      </c>
      <c r="B65" s="45">
        <v>324.2</v>
      </c>
      <c r="C65" s="45">
        <v>165.5</v>
      </c>
      <c r="D65" s="45">
        <v>112.6</v>
      </c>
      <c r="E65" s="45">
        <v>86.2</v>
      </c>
      <c r="F65" s="45">
        <v>70.400000000000006</v>
      </c>
      <c r="G65" s="45">
        <v>59.9</v>
      </c>
      <c r="H65" s="45">
        <v>52.5</v>
      </c>
      <c r="I65" s="45">
        <v>46.9</v>
      </c>
      <c r="J65" s="45">
        <v>42.6</v>
      </c>
      <c r="K65" s="45">
        <v>39.1</v>
      </c>
      <c r="L65" s="45">
        <v>36.299999999999997</v>
      </c>
      <c r="M65" s="45">
        <v>34</v>
      </c>
      <c r="N65" s="45">
        <v>32.1</v>
      </c>
      <c r="O65" s="45"/>
      <c r="P65" s="45"/>
      <c r="Q65" s="45"/>
      <c r="R65" s="45"/>
      <c r="S65" s="45"/>
      <c r="T65" s="45"/>
      <c r="U65" s="45"/>
    </row>
    <row r="66" spans="1:21" x14ac:dyDescent="0.25">
      <c r="A66" s="43">
        <v>55</v>
      </c>
      <c r="B66" s="45">
        <v>328.6</v>
      </c>
      <c r="C66" s="45">
        <v>167.8</v>
      </c>
      <c r="D66" s="45">
        <v>114.2</v>
      </c>
      <c r="E66" s="45">
        <v>87.5</v>
      </c>
      <c r="F66" s="45">
        <v>71.5</v>
      </c>
      <c r="G66" s="45">
        <v>60.9</v>
      </c>
      <c r="H66" s="45">
        <v>53.3</v>
      </c>
      <c r="I66" s="45">
        <v>47.6</v>
      </c>
      <c r="J66" s="45">
        <v>43.2</v>
      </c>
      <c r="K66" s="45">
        <v>39.799999999999997</v>
      </c>
      <c r="L66" s="45">
        <v>36.9</v>
      </c>
      <c r="M66" s="45">
        <v>34.6</v>
      </c>
      <c r="N66" s="45"/>
      <c r="O66" s="45"/>
      <c r="P66" s="45"/>
      <c r="Q66" s="45"/>
      <c r="R66" s="45"/>
      <c r="S66" s="45"/>
      <c r="T66" s="45"/>
      <c r="U66" s="45"/>
    </row>
    <row r="67" spans="1:21" x14ac:dyDescent="0.25">
      <c r="A67" s="43">
        <v>56</v>
      </c>
      <c r="B67" s="45">
        <v>333.1</v>
      </c>
      <c r="C67" s="45">
        <v>170.2</v>
      </c>
      <c r="D67" s="45">
        <v>115.9</v>
      </c>
      <c r="E67" s="45">
        <v>88.8</v>
      </c>
      <c r="F67" s="45">
        <v>72.599999999999994</v>
      </c>
      <c r="G67" s="45">
        <v>61.8</v>
      </c>
      <c r="H67" s="45">
        <v>54.1</v>
      </c>
      <c r="I67" s="45">
        <v>48.4</v>
      </c>
      <c r="J67" s="45">
        <v>43.9</v>
      </c>
      <c r="K67" s="45">
        <v>40.4</v>
      </c>
      <c r="L67" s="45">
        <v>37.6</v>
      </c>
      <c r="M67" s="45"/>
      <c r="N67" s="45"/>
      <c r="O67" s="45"/>
      <c r="P67" s="45"/>
      <c r="Q67" s="45"/>
      <c r="R67" s="45"/>
      <c r="S67" s="45"/>
      <c r="T67" s="45"/>
      <c r="U67" s="45"/>
    </row>
    <row r="68" spans="1:21" x14ac:dyDescent="0.25">
      <c r="A68" s="43">
        <v>57</v>
      </c>
      <c r="B68" s="45">
        <v>337.7</v>
      </c>
      <c r="C68" s="45">
        <v>172.6</v>
      </c>
      <c r="D68" s="45">
        <v>117.6</v>
      </c>
      <c r="E68" s="45">
        <v>90.1</v>
      </c>
      <c r="F68" s="45">
        <v>73.7</v>
      </c>
      <c r="G68" s="45">
        <v>62.7</v>
      </c>
      <c r="H68" s="45">
        <v>55</v>
      </c>
      <c r="I68" s="45">
        <v>49.2</v>
      </c>
      <c r="J68" s="45">
        <v>44.7</v>
      </c>
      <c r="K68" s="45">
        <v>41.1</v>
      </c>
      <c r="L68" s="45"/>
      <c r="M68" s="45"/>
      <c r="N68" s="45"/>
      <c r="O68" s="45"/>
      <c r="P68" s="45"/>
      <c r="Q68" s="45"/>
      <c r="R68" s="45"/>
      <c r="S68" s="45"/>
      <c r="T68" s="45"/>
      <c r="U68" s="45"/>
    </row>
    <row r="69" spans="1:21" x14ac:dyDescent="0.25">
      <c r="A69" s="43">
        <v>58</v>
      </c>
      <c r="B69" s="45">
        <v>342.5</v>
      </c>
      <c r="C69" s="45">
        <v>175</v>
      </c>
      <c r="D69" s="45">
        <v>119.3</v>
      </c>
      <c r="E69" s="45">
        <v>91.5</v>
      </c>
      <c r="F69" s="45">
        <v>74.8</v>
      </c>
      <c r="G69" s="45">
        <v>63.7</v>
      </c>
      <c r="H69" s="45">
        <v>55.8</v>
      </c>
      <c r="I69" s="45">
        <v>50</v>
      </c>
      <c r="J69" s="45">
        <v>45.4</v>
      </c>
      <c r="K69" s="45"/>
      <c r="L69" s="45"/>
      <c r="M69" s="45"/>
      <c r="N69" s="45"/>
      <c r="O69" s="45"/>
      <c r="P69" s="45"/>
      <c r="Q69" s="45"/>
      <c r="R69" s="45"/>
      <c r="S69" s="45"/>
      <c r="T69" s="45"/>
      <c r="U69" s="45"/>
    </row>
    <row r="70" spans="1:21" x14ac:dyDescent="0.25">
      <c r="A70" s="43">
        <v>59</v>
      </c>
      <c r="B70" s="45">
        <v>347.3</v>
      </c>
      <c r="C70" s="45">
        <v>177.6</v>
      </c>
      <c r="D70" s="45">
        <v>121.1</v>
      </c>
      <c r="E70" s="45">
        <v>92.8</v>
      </c>
      <c r="F70" s="45">
        <v>76</v>
      </c>
      <c r="G70" s="45">
        <v>64.7</v>
      </c>
      <c r="H70" s="45">
        <v>56.7</v>
      </c>
      <c r="I70" s="45">
        <v>50.8</v>
      </c>
      <c r="J70" s="45"/>
      <c r="K70" s="45"/>
      <c r="L70" s="45"/>
      <c r="M70" s="45"/>
      <c r="N70" s="45"/>
      <c r="O70" s="45"/>
      <c r="P70" s="45"/>
      <c r="Q70" s="45"/>
      <c r="R70" s="45"/>
      <c r="S70" s="45"/>
      <c r="T70" s="45"/>
      <c r="U70" s="45"/>
    </row>
    <row r="71" spans="1:21" x14ac:dyDescent="0.25">
      <c r="A71" s="43">
        <v>60</v>
      </c>
      <c r="B71" s="45">
        <v>352.4</v>
      </c>
      <c r="C71" s="45">
        <v>180.2</v>
      </c>
      <c r="D71" s="45">
        <v>122.9</v>
      </c>
      <c r="E71" s="45">
        <v>94.3</v>
      </c>
      <c r="F71" s="45">
        <v>77.2</v>
      </c>
      <c r="G71" s="45">
        <v>65.8</v>
      </c>
      <c r="H71" s="45">
        <v>57.7</v>
      </c>
      <c r="I71" s="45"/>
      <c r="J71" s="45"/>
      <c r="K71" s="45"/>
      <c r="L71" s="45"/>
      <c r="M71" s="45"/>
      <c r="N71" s="45"/>
      <c r="O71" s="45"/>
      <c r="P71" s="45"/>
      <c r="Q71" s="45"/>
      <c r="R71" s="45"/>
      <c r="S71" s="45"/>
      <c r="T71" s="45"/>
      <c r="U71" s="45"/>
    </row>
    <row r="72" spans="1:21" x14ac:dyDescent="0.25">
      <c r="A72" s="43">
        <v>61</v>
      </c>
      <c r="B72" s="45">
        <v>357.6</v>
      </c>
      <c r="C72" s="45">
        <v>183</v>
      </c>
      <c r="D72" s="45">
        <v>124.8</v>
      </c>
      <c r="E72" s="45">
        <v>95.8</v>
      </c>
      <c r="F72" s="45">
        <v>78.400000000000006</v>
      </c>
      <c r="G72" s="45">
        <v>66.900000000000006</v>
      </c>
      <c r="H72" s="45"/>
      <c r="I72" s="45"/>
      <c r="J72" s="45"/>
      <c r="K72" s="45"/>
      <c r="L72" s="45"/>
      <c r="M72" s="45"/>
      <c r="N72" s="45"/>
      <c r="O72" s="45"/>
      <c r="P72" s="45"/>
      <c r="Q72" s="45"/>
      <c r="R72" s="45"/>
      <c r="S72" s="45"/>
      <c r="T72" s="45"/>
      <c r="U72" s="45"/>
    </row>
    <row r="73" spans="1:21" x14ac:dyDescent="0.25">
      <c r="A73" s="43">
        <v>62</v>
      </c>
      <c r="B73" s="45">
        <v>363.1</v>
      </c>
      <c r="C73" s="45">
        <v>185.8</v>
      </c>
      <c r="D73" s="45">
        <v>126.8</v>
      </c>
      <c r="E73" s="45">
        <v>97.3</v>
      </c>
      <c r="F73" s="45">
        <v>79.8</v>
      </c>
      <c r="G73" s="45"/>
      <c r="H73" s="45"/>
      <c r="I73" s="45"/>
      <c r="J73" s="45"/>
      <c r="K73" s="45"/>
      <c r="L73" s="45"/>
      <c r="M73" s="45"/>
      <c r="N73" s="45"/>
      <c r="O73" s="45"/>
      <c r="P73" s="45"/>
      <c r="Q73" s="45"/>
      <c r="R73" s="45"/>
      <c r="S73" s="45"/>
      <c r="T73" s="45"/>
      <c r="U73" s="45"/>
    </row>
    <row r="74" spans="1:21" x14ac:dyDescent="0.25">
      <c r="A74" s="43">
        <v>63</v>
      </c>
      <c r="B74" s="45">
        <v>368.8</v>
      </c>
      <c r="C74" s="45">
        <v>188.8</v>
      </c>
      <c r="D74" s="45">
        <v>128.9</v>
      </c>
      <c r="E74" s="45">
        <v>99</v>
      </c>
      <c r="F74" s="45"/>
      <c r="G74" s="45"/>
      <c r="H74" s="45"/>
      <c r="I74" s="45"/>
      <c r="J74" s="45"/>
      <c r="K74" s="45"/>
      <c r="L74" s="45"/>
      <c r="M74" s="45"/>
      <c r="N74" s="45"/>
      <c r="O74" s="45"/>
      <c r="P74" s="45"/>
      <c r="Q74" s="45"/>
      <c r="R74" s="45"/>
      <c r="S74" s="45"/>
      <c r="T74" s="45"/>
      <c r="U74" s="45"/>
    </row>
    <row r="75" spans="1:21" x14ac:dyDescent="0.25">
      <c r="A75" s="43">
        <v>64</v>
      </c>
      <c r="B75" s="45">
        <v>374.9</v>
      </c>
      <c r="C75" s="45">
        <v>192</v>
      </c>
      <c r="D75" s="45">
        <v>131.1</v>
      </c>
      <c r="E75" s="45"/>
      <c r="F75" s="45"/>
      <c r="G75" s="45"/>
      <c r="H75" s="45"/>
      <c r="I75" s="45"/>
      <c r="J75" s="45"/>
      <c r="K75" s="45"/>
      <c r="L75" s="45"/>
      <c r="M75" s="45"/>
      <c r="N75" s="45"/>
      <c r="O75" s="45"/>
      <c r="P75" s="45"/>
      <c r="Q75" s="45"/>
      <c r="R75" s="45"/>
      <c r="S75" s="45"/>
      <c r="T75" s="45"/>
      <c r="U75" s="45"/>
    </row>
    <row r="76" spans="1:21" x14ac:dyDescent="0.25">
      <c r="A76" s="43">
        <v>65</v>
      </c>
      <c r="B76" s="45">
        <v>381.2</v>
      </c>
      <c r="C76" s="45">
        <v>195.3</v>
      </c>
      <c r="D76" s="45"/>
      <c r="E76" s="45"/>
      <c r="F76" s="45"/>
      <c r="G76" s="45"/>
      <c r="H76" s="45"/>
      <c r="I76" s="45"/>
      <c r="J76" s="45"/>
      <c r="K76" s="45"/>
      <c r="L76" s="45"/>
      <c r="M76" s="45"/>
      <c r="N76" s="45"/>
      <c r="O76" s="45"/>
      <c r="P76" s="45"/>
      <c r="Q76" s="45"/>
      <c r="R76" s="45"/>
      <c r="S76" s="45"/>
      <c r="T76" s="45"/>
      <c r="U76" s="45"/>
    </row>
    <row r="77" spans="1:21" x14ac:dyDescent="0.25">
      <c r="A77" s="43">
        <v>66</v>
      </c>
      <c r="B77" s="45">
        <v>387.9</v>
      </c>
      <c r="C77" s="45"/>
      <c r="D77" s="45"/>
      <c r="E77" s="45"/>
      <c r="F77" s="45"/>
      <c r="G77" s="45"/>
      <c r="H77" s="45"/>
      <c r="I77" s="45"/>
      <c r="J77" s="45"/>
      <c r="K77" s="45"/>
      <c r="L77" s="45"/>
      <c r="M77" s="45"/>
      <c r="N77" s="45"/>
      <c r="O77" s="45"/>
      <c r="P77" s="45"/>
      <c r="Q77" s="45"/>
      <c r="R77" s="45"/>
      <c r="S77" s="45"/>
      <c r="T77" s="45"/>
      <c r="U77" s="45"/>
    </row>
  </sheetData>
  <sheetProtection algorithmName="SHA-512" hashValue="BPIAeLK+88F1Dh8H9JpbqMfOhmyeXzGRFPxbTK7q90raIHWPKFmFuJH2IJm54rfVp9QNBYFjuZy+C5oS8J3i3Q==" saltValue="MCDWYKFVYMNUNL4Yi5PeRQ==" spinCount="100000" sheet="1" objects="1" scenarios="1"/>
  <conditionalFormatting sqref="A6:A21">
    <cfRule type="expression" dxfId="305" priority="3" stopIfTrue="1">
      <formula>MOD(ROW(),2)=0</formula>
    </cfRule>
    <cfRule type="expression" dxfId="304" priority="4" stopIfTrue="1">
      <formula>MOD(ROW(),2)&lt;&gt;0</formula>
    </cfRule>
  </conditionalFormatting>
  <conditionalFormatting sqref="B6:M7 B9:M21 C8:M8">
    <cfRule type="expression" dxfId="303" priority="5" stopIfTrue="1">
      <formula>MOD(ROW(),2)=0</formula>
    </cfRule>
    <cfRule type="expression" dxfId="302" priority="6" stopIfTrue="1">
      <formula>MOD(ROW(),2)&lt;&gt;0</formula>
    </cfRule>
  </conditionalFormatting>
  <conditionalFormatting sqref="A26:A77">
    <cfRule type="expression" dxfId="301" priority="7" stopIfTrue="1">
      <formula>MOD(ROW(),2)=0</formula>
    </cfRule>
    <cfRule type="expression" dxfId="300" priority="8" stopIfTrue="1">
      <formula>MOD(ROW(),2)&lt;&gt;0</formula>
    </cfRule>
  </conditionalFormatting>
  <conditionalFormatting sqref="B26:U77">
    <cfRule type="expression" dxfId="299" priority="9" stopIfTrue="1">
      <formula>MOD(ROW(),2)=0</formula>
    </cfRule>
    <cfRule type="expression" dxfId="298" priority="10" stopIfTrue="1">
      <formula>MOD(ROW(),2)&lt;&gt;0</formula>
    </cfRule>
  </conditionalFormatting>
  <conditionalFormatting sqref="B8">
    <cfRule type="expression" dxfId="297" priority="1" stopIfTrue="1">
      <formula>MOD(ROW(),2)=0</formula>
    </cfRule>
    <cfRule type="expression" dxfId="296" priority="2" stopIfTrue="1">
      <formula>MOD(ROW(),2)&lt;&gt;0</formula>
    </cfRule>
  </conditionalFormatting>
  <pageMargins left="0.7" right="0.7" top="0.75" bottom="0.75" header="0.3" footer="0.3"/>
  <tableParts count="1">
    <tablePart r:id="rId1"/>
  </tablePart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EC413-739F-46DF-B979-7A75B35B8AD4}">
  <sheetPr codeName="Sheet91"/>
  <dimension ref="A1:U78"/>
  <sheetViews>
    <sheetView showGridLines="0" workbookViewId="0">
      <selection activeCell="A6" sqref="A6"/>
    </sheetView>
  </sheetViews>
  <sheetFormatPr defaultRowHeight="12.5" x14ac:dyDescent="0.25"/>
  <cols>
    <col min="1" max="1" width="31.54296875" customWidth="1"/>
    <col min="2" max="21"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Added pension - x-719</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v>2015</v>
      </c>
      <c r="C8" s="46"/>
      <c r="D8" s="46"/>
      <c r="E8" s="46"/>
      <c r="F8" s="46"/>
      <c r="G8" s="46"/>
      <c r="H8" s="46"/>
      <c r="I8" s="46"/>
      <c r="J8" s="46"/>
      <c r="K8" s="46"/>
      <c r="L8" s="46"/>
      <c r="M8" s="46"/>
    </row>
    <row r="9" spans="1:13" x14ac:dyDescent="0.25">
      <c r="A9" s="40" t="s">
        <v>142</v>
      </c>
      <c r="B9" s="46" t="s">
        <v>394</v>
      </c>
      <c r="C9" s="46"/>
      <c r="D9" s="46"/>
      <c r="E9" s="46"/>
      <c r="F9" s="46"/>
      <c r="G9" s="46"/>
      <c r="H9" s="46"/>
      <c r="I9" s="46"/>
      <c r="J9" s="46"/>
      <c r="K9" s="46"/>
      <c r="L9" s="46"/>
      <c r="M9" s="46"/>
    </row>
    <row r="10" spans="1:13" x14ac:dyDescent="0.25">
      <c r="A10" s="40" t="s">
        <v>6</v>
      </c>
      <c r="B10" s="46" t="s">
        <v>445</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400</v>
      </c>
      <c r="C12" s="46"/>
      <c r="D12" s="46"/>
      <c r="E12" s="46"/>
      <c r="F12" s="46"/>
      <c r="G12" s="46"/>
      <c r="H12" s="46"/>
      <c r="I12" s="46"/>
      <c r="J12" s="46"/>
      <c r="K12" s="46"/>
      <c r="L12" s="46"/>
      <c r="M12" s="46"/>
    </row>
    <row r="13" spans="1:13" x14ac:dyDescent="0.25">
      <c r="A13" s="40" t="s">
        <v>538</v>
      </c>
      <c r="B13" s="46">
        <v>0</v>
      </c>
      <c r="C13" s="46"/>
      <c r="D13" s="46"/>
      <c r="E13" s="46"/>
      <c r="F13" s="46"/>
      <c r="G13" s="46"/>
      <c r="H13" s="46"/>
      <c r="I13" s="46"/>
      <c r="J13" s="46"/>
      <c r="K13" s="46"/>
      <c r="L13" s="46"/>
      <c r="M13" s="46"/>
    </row>
    <row r="14" spans="1:13" x14ac:dyDescent="0.25">
      <c r="A14" s="40" t="s">
        <v>146</v>
      </c>
      <c r="B14" s="46">
        <v>719</v>
      </c>
      <c r="C14" s="46"/>
      <c r="D14" s="46"/>
      <c r="E14" s="46"/>
      <c r="F14" s="46"/>
      <c r="G14" s="46"/>
      <c r="H14" s="46"/>
      <c r="I14" s="46"/>
      <c r="J14" s="46"/>
      <c r="K14" s="46"/>
      <c r="L14" s="46"/>
      <c r="M14" s="46"/>
    </row>
    <row r="15" spans="1:13" x14ac:dyDescent="0.25">
      <c r="A15" s="40" t="s">
        <v>539</v>
      </c>
      <c r="B15" s="46" t="s">
        <v>446</v>
      </c>
      <c r="C15" s="46"/>
      <c r="D15" s="46"/>
      <c r="E15" s="46"/>
      <c r="F15" s="46"/>
      <c r="G15" s="46"/>
      <c r="H15" s="46"/>
      <c r="I15" s="46"/>
      <c r="J15" s="46"/>
      <c r="K15" s="46"/>
      <c r="L15" s="46"/>
      <c r="M15" s="46"/>
    </row>
    <row r="16" spans="1:13" x14ac:dyDescent="0.25">
      <c r="A16" s="40" t="s">
        <v>148</v>
      </c>
      <c r="B16" s="46" t="s">
        <v>447</v>
      </c>
      <c r="C16" s="46"/>
      <c r="D16" s="46"/>
      <c r="E16" s="46"/>
      <c r="F16" s="46"/>
      <c r="G16" s="46"/>
      <c r="H16" s="46"/>
      <c r="I16" s="46"/>
      <c r="J16" s="46"/>
      <c r="K16" s="46"/>
      <c r="L16" s="46"/>
      <c r="M16" s="46"/>
    </row>
    <row r="17" spans="1:21" x14ac:dyDescent="0.25">
      <c r="A17" s="41" t="s">
        <v>540</v>
      </c>
      <c r="B17" s="46"/>
      <c r="C17" s="46"/>
      <c r="D17" s="46"/>
      <c r="E17" s="46"/>
      <c r="F17" s="46"/>
      <c r="G17" s="46"/>
      <c r="H17" s="46"/>
      <c r="I17" s="46"/>
      <c r="J17" s="46"/>
      <c r="K17" s="46"/>
      <c r="L17" s="46"/>
      <c r="M17" s="46"/>
    </row>
    <row r="18" spans="1:21" x14ac:dyDescent="0.25">
      <c r="A18" s="40" t="s">
        <v>150</v>
      </c>
      <c r="B18" s="48">
        <v>45202</v>
      </c>
      <c r="C18" s="48"/>
      <c r="D18" s="48"/>
      <c r="E18" s="48"/>
      <c r="F18" s="48"/>
      <c r="G18" s="48"/>
      <c r="H18" s="48"/>
      <c r="I18" s="48"/>
      <c r="J18" s="48"/>
      <c r="K18" s="48"/>
      <c r="L18" s="48"/>
      <c r="M18" s="48"/>
    </row>
    <row r="19" spans="1:21" x14ac:dyDescent="0.25">
      <c r="A19" s="40" t="s">
        <v>151</v>
      </c>
      <c r="B19" s="48">
        <v>45383</v>
      </c>
      <c r="C19" s="48"/>
      <c r="D19" s="48"/>
      <c r="E19" s="48"/>
      <c r="F19" s="48"/>
      <c r="G19" s="48"/>
      <c r="H19" s="48"/>
      <c r="I19" s="48"/>
      <c r="J19" s="48"/>
      <c r="K19" s="48"/>
      <c r="L19" s="48"/>
      <c r="M19" s="48"/>
    </row>
    <row r="20" spans="1:21" x14ac:dyDescent="0.25">
      <c r="A20" s="40" t="s">
        <v>152</v>
      </c>
      <c r="B20" s="46" t="s">
        <v>160</v>
      </c>
      <c r="C20" s="46"/>
      <c r="D20" s="46"/>
      <c r="E20" s="46"/>
      <c r="F20" s="46"/>
      <c r="G20" s="46"/>
      <c r="H20" s="46"/>
      <c r="I20" s="46"/>
      <c r="J20" s="46"/>
      <c r="K20" s="46"/>
      <c r="L20" s="46"/>
      <c r="M20" s="46"/>
    </row>
    <row r="21" spans="1:21" x14ac:dyDescent="0.25">
      <c r="A21" s="40" t="s">
        <v>541</v>
      </c>
      <c r="B21" s="46" t="s">
        <v>76</v>
      </c>
      <c r="C21" s="46"/>
      <c r="D21" s="46"/>
      <c r="E21" s="46"/>
      <c r="F21" s="46"/>
      <c r="G21" s="46"/>
      <c r="H21" s="46"/>
      <c r="I21" s="46"/>
      <c r="J21" s="46"/>
      <c r="K21" s="46"/>
      <c r="L21" s="46"/>
      <c r="M21" s="46"/>
    </row>
    <row r="23" spans="1:21" x14ac:dyDescent="0.25">
      <c r="A23" s="23" t="str">
        <f>HYPERLINK("#'Factor List'!A1", "Back to Factor List")</f>
        <v>Back to Factor List</v>
      </c>
      <c r="B23" s="23" t="str">
        <f>HYPERLINK("#'Assumptions'!A1", "Assumptions")</f>
        <v>Assumptions</v>
      </c>
    </row>
    <row r="26" spans="1:21" s="55" customFormat="1" ht="13" x14ac:dyDescent="0.25">
      <c r="A26" s="54" t="s">
        <v>263</v>
      </c>
      <c r="B26" s="54" t="s">
        <v>593</v>
      </c>
      <c r="C26" s="54" t="s">
        <v>594</v>
      </c>
      <c r="D26" s="54" t="s">
        <v>595</v>
      </c>
      <c r="E26" s="54" t="s">
        <v>596</v>
      </c>
      <c r="F26" s="54" t="s">
        <v>597</v>
      </c>
      <c r="G26" s="54" t="s">
        <v>598</v>
      </c>
      <c r="H26" s="54" t="s">
        <v>599</v>
      </c>
      <c r="I26" s="54" t="s">
        <v>600</v>
      </c>
      <c r="J26" s="54" t="s">
        <v>601</v>
      </c>
      <c r="K26" s="54" t="s">
        <v>602</v>
      </c>
      <c r="L26" s="54" t="s">
        <v>603</v>
      </c>
      <c r="M26" s="54" t="s">
        <v>604</v>
      </c>
      <c r="N26" s="54" t="s">
        <v>605</v>
      </c>
      <c r="O26" s="54" t="s">
        <v>606</v>
      </c>
      <c r="P26" s="54" t="s">
        <v>607</v>
      </c>
      <c r="Q26" s="54" t="s">
        <v>608</v>
      </c>
      <c r="R26" s="54" t="s">
        <v>609</v>
      </c>
      <c r="S26" s="54" t="s">
        <v>610</v>
      </c>
      <c r="T26" s="54" t="s">
        <v>611</v>
      </c>
      <c r="U26" s="54" t="s">
        <v>612</v>
      </c>
    </row>
    <row r="27" spans="1:21" x14ac:dyDescent="0.25">
      <c r="A27" s="43">
        <v>16</v>
      </c>
      <c r="B27" s="45">
        <v>182.9</v>
      </c>
      <c r="C27" s="45">
        <v>93.2</v>
      </c>
      <c r="D27" s="45">
        <v>63.2</v>
      </c>
      <c r="E27" s="45">
        <v>48.3</v>
      </c>
      <c r="F27" s="45">
        <v>39.299999999999997</v>
      </c>
      <c r="G27" s="45">
        <v>33.4</v>
      </c>
      <c r="H27" s="45">
        <v>29.1</v>
      </c>
      <c r="I27" s="45">
        <v>25.9</v>
      </c>
      <c r="J27" s="45">
        <v>23.5</v>
      </c>
      <c r="K27" s="45">
        <v>21.5</v>
      </c>
      <c r="L27" s="45">
        <v>19.899999999999999</v>
      </c>
      <c r="M27" s="45">
        <v>18.5</v>
      </c>
      <c r="N27" s="45">
        <v>17.399999999999999</v>
      </c>
      <c r="O27" s="45">
        <v>16.399999999999999</v>
      </c>
      <c r="P27" s="45">
        <v>15.6</v>
      </c>
      <c r="Q27" s="45">
        <v>14.9</v>
      </c>
      <c r="R27" s="45">
        <v>14.2</v>
      </c>
      <c r="S27" s="45">
        <v>13.7</v>
      </c>
      <c r="T27" s="45">
        <v>13.2</v>
      </c>
      <c r="U27" s="45">
        <v>12.7</v>
      </c>
    </row>
    <row r="28" spans="1:21" x14ac:dyDescent="0.25">
      <c r="A28" s="43">
        <v>17</v>
      </c>
      <c r="B28" s="45">
        <v>185.9</v>
      </c>
      <c r="C28" s="45">
        <v>94.6</v>
      </c>
      <c r="D28" s="45">
        <v>64.3</v>
      </c>
      <c r="E28" s="45">
        <v>49.1</v>
      </c>
      <c r="F28" s="45">
        <v>40</v>
      </c>
      <c r="G28" s="45">
        <v>33.9</v>
      </c>
      <c r="H28" s="45">
        <v>29.6</v>
      </c>
      <c r="I28" s="45">
        <v>26.3</v>
      </c>
      <c r="J28" s="45">
        <v>23.8</v>
      </c>
      <c r="K28" s="45">
        <v>21.8</v>
      </c>
      <c r="L28" s="45">
        <v>20.2</v>
      </c>
      <c r="M28" s="45">
        <v>18.8</v>
      </c>
      <c r="N28" s="45">
        <v>17.7</v>
      </c>
      <c r="O28" s="45">
        <v>16.7</v>
      </c>
      <c r="P28" s="45">
        <v>15.8</v>
      </c>
      <c r="Q28" s="45">
        <v>15.1</v>
      </c>
      <c r="R28" s="45">
        <v>14.5</v>
      </c>
      <c r="S28" s="45">
        <v>13.9</v>
      </c>
      <c r="T28" s="45">
        <v>13.4</v>
      </c>
      <c r="U28" s="45">
        <v>12.9</v>
      </c>
    </row>
    <row r="29" spans="1:21" x14ac:dyDescent="0.25">
      <c r="A29" s="43">
        <v>18</v>
      </c>
      <c r="B29" s="45">
        <v>189</v>
      </c>
      <c r="C29" s="45">
        <v>96.2</v>
      </c>
      <c r="D29" s="45">
        <v>65.3</v>
      </c>
      <c r="E29" s="45">
        <v>49.9</v>
      </c>
      <c r="F29" s="45">
        <v>40.6</v>
      </c>
      <c r="G29" s="45">
        <v>34.5</v>
      </c>
      <c r="H29" s="45">
        <v>30.1</v>
      </c>
      <c r="I29" s="45">
        <v>26.8</v>
      </c>
      <c r="J29" s="45">
        <v>24.2</v>
      </c>
      <c r="K29" s="45">
        <v>22.2</v>
      </c>
      <c r="L29" s="45">
        <v>20.5</v>
      </c>
      <c r="M29" s="45">
        <v>19.100000000000001</v>
      </c>
      <c r="N29" s="45">
        <v>18</v>
      </c>
      <c r="O29" s="45">
        <v>17</v>
      </c>
      <c r="P29" s="45">
        <v>16.100000000000001</v>
      </c>
      <c r="Q29" s="45">
        <v>15.4</v>
      </c>
      <c r="R29" s="45">
        <v>14.7</v>
      </c>
      <c r="S29" s="45">
        <v>14.1</v>
      </c>
      <c r="T29" s="45">
        <v>13.6</v>
      </c>
      <c r="U29" s="45">
        <v>13.1</v>
      </c>
    </row>
    <row r="30" spans="1:21" x14ac:dyDescent="0.25">
      <c r="A30" s="43">
        <v>19</v>
      </c>
      <c r="B30" s="45">
        <v>192</v>
      </c>
      <c r="C30" s="45">
        <v>97.8</v>
      </c>
      <c r="D30" s="45">
        <v>66.400000000000006</v>
      </c>
      <c r="E30" s="45">
        <v>50.7</v>
      </c>
      <c r="F30" s="45">
        <v>41.3</v>
      </c>
      <c r="G30" s="45">
        <v>35</v>
      </c>
      <c r="H30" s="45">
        <v>30.6</v>
      </c>
      <c r="I30" s="45">
        <v>27.2</v>
      </c>
      <c r="J30" s="45">
        <v>24.6</v>
      </c>
      <c r="K30" s="45">
        <v>22.5</v>
      </c>
      <c r="L30" s="45">
        <v>20.9</v>
      </c>
      <c r="M30" s="45">
        <v>19.5</v>
      </c>
      <c r="N30" s="45">
        <v>18.3</v>
      </c>
      <c r="O30" s="45">
        <v>17.3</v>
      </c>
      <c r="P30" s="45">
        <v>16.399999999999999</v>
      </c>
      <c r="Q30" s="45">
        <v>15.6</v>
      </c>
      <c r="R30" s="45">
        <v>14.9</v>
      </c>
      <c r="S30" s="45">
        <v>14.3</v>
      </c>
      <c r="T30" s="45">
        <v>13.8</v>
      </c>
      <c r="U30" s="45">
        <v>13.3</v>
      </c>
    </row>
    <row r="31" spans="1:21" x14ac:dyDescent="0.25">
      <c r="A31" s="43">
        <v>20</v>
      </c>
      <c r="B31" s="45">
        <v>194.7</v>
      </c>
      <c r="C31" s="45">
        <v>99.2</v>
      </c>
      <c r="D31" s="45">
        <v>67.3</v>
      </c>
      <c r="E31" s="45">
        <v>51.4</v>
      </c>
      <c r="F31" s="45">
        <v>41.9</v>
      </c>
      <c r="G31" s="45">
        <v>35.5</v>
      </c>
      <c r="H31" s="45">
        <v>31</v>
      </c>
      <c r="I31" s="45">
        <v>27.6</v>
      </c>
      <c r="J31" s="45">
        <v>25</v>
      </c>
      <c r="K31" s="45">
        <v>22.9</v>
      </c>
      <c r="L31" s="45">
        <v>21.2</v>
      </c>
      <c r="M31" s="45">
        <v>19.7</v>
      </c>
      <c r="N31" s="45">
        <v>18.5</v>
      </c>
      <c r="O31" s="45">
        <v>17.5</v>
      </c>
      <c r="P31" s="45">
        <v>16.600000000000001</v>
      </c>
      <c r="Q31" s="45">
        <v>15.8</v>
      </c>
      <c r="R31" s="45">
        <v>15.2</v>
      </c>
      <c r="S31" s="45">
        <v>14.6</v>
      </c>
      <c r="T31" s="45">
        <v>14</v>
      </c>
      <c r="U31" s="45">
        <v>13.5</v>
      </c>
    </row>
    <row r="32" spans="1:21" x14ac:dyDescent="0.25">
      <c r="A32" s="43">
        <v>21</v>
      </c>
      <c r="B32" s="45">
        <v>197.5</v>
      </c>
      <c r="C32" s="45">
        <v>100.6</v>
      </c>
      <c r="D32" s="45">
        <v>68.3</v>
      </c>
      <c r="E32" s="45">
        <v>52.1</v>
      </c>
      <c r="F32" s="45">
        <v>42.5</v>
      </c>
      <c r="G32" s="45">
        <v>36</v>
      </c>
      <c r="H32" s="45">
        <v>31.4</v>
      </c>
      <c r="I32" s="45">
        <v>28</v>
      </c>
      <c r="J32" s="45">
        <v>25.3</v>
      </c>
      <c r="K32" s="45">
        <v>23.2</v>
      </c>
      <c r="L32" s="45">
        <v>21.5</v>
      </c>
      <c r="M32" s="45">
        <v>20</v>
      </c>
      <c r="N32" s="45">
        <v>18.8</v>
      </c>
      <c r="O32" s="45">
        <v>17.7</v>
      </c>
      <c r="P32" s="45">
        <v>16.8</v>
      </c>
      <c r="Q32" s="45">
        <v>16.100000000000001</v>
      </c>
      <c r="R32" s="45">
        <v>15.4</v>
      </c>
      <c r="S32" s="45">
        <v>14.8</v>
      </c>
      <c r="T32" s="45">
        <v>14.2</v>
      </c>
      <c r="U32" s="45">
        <v>13.7</v>
      </c>
    </row>
    <row r="33" spans="1:21" x14ac:dyDescent="0.25">
      <c r="A33" s="43">
        <v>22</v>
      </c>
      <c r="B33" s="45">
        <v>200.3</v>
      </c>
      <c r="C33" s="45">
        <v>102</v>
      </c>
      <c r="D33" s="45">
        <v>69.2</v>
      </c>
      <c r="E33" s="45">
        <v>52.9</v>
      </c>
      <c r="F33" s="45">
        <v>43.1</v>
      </c>
      <c r="G33" s="45">
        <v>36.5</v>
      </c>
      <c r="H33" s="45">
        <v>31.9</v>
      </c>
      <c r="I33" s="45">
        <v>28.4</v>
      </c>
      <c r="J33" s="45">
        <v>25.7</v>
      </c>
      <c r="K33" s="45">
        <v>23.5</v>
      </c>
      <c r="L33" s="45">
        <v>21.8</v>
      </c>
      <c r="M33" s="45">
        <v>20.3</v>
      </c>
      <c r="N33" s="45">
        <v>19.100000000000001</v>
      </c>
      <c r="O33" s="45">
        <v>18</v>
      </c>
      <c r="P33" s="45">
        <v>17.100000000000001</v>
      </c>
      <c r="Q33" s="45">
        <v>16.3</v>
      </c>
      <c r="R33" s="45">
        <v>15.6</v>
      </c>
      <c r="S33" s="45">
        <v>15</v>
      </c>
      <c r="T33" s="45">
        <v>14.4</v>
      </c>
      <c r="U33" s="45">
        <v>13.9</v>
      </c>
    </row>
    <row r="34" spans="1:21" x14ac:dyDescent="0.25">
      <c r="A34" s="43">
        <v>23</v>
      </c>
      <c r="B34" s="45">
        <v>203.1</v>
      </c>
      <c r="C34" s="45">
        <v>103.4</v>
      </c>
      <c r="D34" s="45">
        <v>70.2</v>
      </c>
      <c r="E34" s="45">
        <v>53.6</v>
      </c>
      <c r="F34" s="45">
        <v>43.7</v>
      </c>
      <c r="G34" s="45">
        <v>37.1</v>
      </c>
      <c r="H34" s="45">
        <v>32.299999999999997</v>
      </c>
      <c r="I34" s="45">
        <v>28.8</v>
      </c>
      <c r="J34" s="45">
        <v>26</v>
      </c>
      <c r="K34" s="45">
        <v>23.9</v>
      </c>
      <c r="L34" s="45">
        <v>22.1</v>
      </c>
      <c r="M34" s="45">
        <v>20.6</v>
      </c>
      <c r="N34" s="45">
        <v>19.3</v>
      </c>
      <c r="O34" s="45">
        <v>18.3</v>
      </c>
      <c r="P34" s="45">
        <v>17.3</v>
      </c>
      <c r="Q34" s="45">
        <v>16.5</v>
      </c>
      <c r="R34" s="45">
        <v>15.8</v>
      </c>
      <c r="S34" s="45">
        <v>15.2</v>
      </c>
      <c r="T34" s="45">
        <v>14.6</v>
      </c>
      <c r="U34" s="45">
        <v>14.1</v>
      </c>
    </row>
    <row r="35" spans="1:21" x14ac:dyDescent="0.25">
      <c r="A35" s="43">
        <v>24</v>
      </c>
      <c r="B35" s="45">
        <v>205.9</v>
      </c>
      <c r="C35" s="45">
        <v>104.9</v>
      </c>
      <c r="D35" s="45">
        <v>71.2</v>
      </c>
      <c r="E35" s="45">
        <v>54.4</v>
      </c>
      <c r="F35" s="45">
        <v>44.3</v>
      </c>
      <c r="G35" s="45">
        <v>37.6</v>
      </c>
      <c r="H35" s="45">
        <v>32.799999999999997</v>
      </c>
      <c r="I35" s="45">
        <v>29.2</v>
      </c>
      <c r="J35" s="45">
        <v>26.4</v>
      </c>
      <c r="K35" s="45">
        <v>24.2</v>
      </c>
      <c r="L35" s="45">
        <v>22.4</v>
      </c>
      <c r="M35" s="45">
        <v>20.9</v>
      </c>
      <c r="N35" s="45">
        <v>19.600000000000001</v>
      </c>
      <c r="O35" s="45">
        <v>18.5</v>
      </c>
      <c r="P35" s="45">
        <v>17.600000000000001</v>
      </c>
      <c r="Q35" s="45">
        <v>16.8</v>
      </c>
      <c r="R35" s="45">
        <v>16</v>
      </c>
      <c r="S35" s="45">
        <v>15.4</v>
      </c>
      <c r="T35" s="45">
        <v>14.8</v>
      </c>
      <c r="U35" s="45">
        <v>14.3</v>
      </c>
    </row>
    <row r="36" spans="1:21" x14ac:dyDescent="0.25">
      <c r="A36" s="43">
        <v>25</v>
      </c>
      <c r="B36" s="45">
        <v>208.8</v>
      </c>
      <c r="C36" s="45">
        <v>106.3</v>
      </c>
      <c r="D36" s="45">
        <v>72.2</v>
      </c>
      <c r="E36" s="45">
        <v>55.1</v>
      </c>
      <c r="F36" s="45">
        <v>44.9</v>
      </c>
      <c r="G36" s="45">
        <v>38.1</v>
      </c>
      <c r="H36" s="45">
        <v>33.200000000000003</v>
      </c>
      <c r="I36" s="45">
        <v>29.6</v>
      </c>
      <c r="J36" s="45">
        <v>26.8</v>
      </c>
      <c r="K36" s="45">
        <v>24.5</v>
      </c>
      <c r="L36" s="45">
        <v>22.7</v>
      </c>
      <c r="M36" s="45">
        <v>21.2</v>
      </c>
      <c r="N36" s="45">
        <v>19.899999999999999</v>
      </c>
      <c r="O36" s="45">
        <v>18.8</v>
      </c>
      <c r="P36" s="45">
        <v>17.8</v>
      </c>
      <c r="Q36" s="45">
        <v>17</v>
      </c>
      <c r="R36" s="45">
        <v>16.3</v>
      </c>
      <c r="S36" s="45">
        <v>15.6</v>
      </c>
      <c r="T36" s="45">
        <v>15</v>
      </c>
      <c r="U36" s="45">
        <v>14.5</v>
      </c>
    </row>
    <row r="37" spans="1:21" x14ac:dyDescent="0.25">
      <c r="A37" s="43">
        <v>26</v>
      </c>
      <c r="B37" s="45">
        <v>211.7</v>
      </c>
      <c r="C37" s="45">
        <v>107.8</v>
      </c>
      <c r="D37" s="45">
        <v>73.2</v>
      </c>
      <c r="E37" s="45">
        <v>55.9</v>
      </c>
      <c r="F37" s="45">
        <v>45.5</v>
      </c>
      <c r="G37" s="45">
        <v>38.6</v>
      </c>
      <c r="H37" s="45">
        <v>33.700000000000003</v>
      </c>
      <c r="I37" s="45">
        <v>30</v>
      </c>
      <c r="J37" s="45">
        <v>27.2</v>
      </c>
      <c r="K37" s="45">
        <v>24.9</v>
      </c>
      <c r="L37" s="45">
        <v>23</v>
      </c>
      <c r="M37" s="45">
        <v>21.5</v>
      </c>
      <c r="N37" s="45">
        <v>20.2</v>
      </c>
      <c r="O37" s="45">
        <v>19</v>
      </c>
      <c r="P37" s="45">
        <v>18.100000000000001</v>
      </c>
      <c r="Q37" s="45">
        <v>17.2</v>
      </c>
      <c r="R37" s="45">
        <v>16.5</v>
      </c>
      <c r="S37" s="45">
        <v>15.8</v>
      </c>
      <c r="T37" s="45">
        <v>15.3</v>
      </c>
      <c r="U37" s="45">
        <v>14.7</v>
      </c>
    </row>
    <row r="38" spans="1:21" x14ac:dyDescent="0.25">
      <c r="A38" s="43">
        <v>27</v>
      </c>
      <c r="B38" s="45">
        <v>214.7</v>
      </c>
      <c r="C38" s="45">
        <v>109.3</v>
      </c>
      <c r="D38" s="45">
        <v>74.2</v>
      </c>
      <c r="E38" s="45">
        <v>56.7</v>
      </c>
      <c r="F38" s="45">
        <v>46.2</v>
      </c>
      <c r="G38" s="45">
        <v>39.200000000000003</v>
      </c>
      <c r="H38" s="45">
        <v>34.200000000000003</v>
      </c>
      <c r="I38" s="45">
        <v>30.5</v>
      </c>
      <c r="J38" s="45">
        <v>27.5</v>
      </c>
      <c r="K38" s="45">
        <v>25.2</v>
      </c>
      <c r="L38" s="45">
        <v>23.3</v>
      </c>
      <c r="M38" s="45">
        <v>21.8</v>
      </c>
      <c r="N38" s="45">
        <v>20.399999999999999</v>
      </c>
      <c r="O38" s="45">
        <v>19.3</v>
      </c>
      <c r="P38" s="45">
        <v>18.3</v>
      </c>
      <c r="Q38" s="45">
        <v>17.5</v>
      </c>
      <c r="R38" s="45">
        <v>16.7</v>
      </c>
      <c r="S38" s="45">
        <v>16.100000000000001</v>
      </c>
      <c r="T38" s="45">
        <v>15.5</v>
      </c>
      <c r="U38" s="45">
        <v>15</v>
      </c>
    </row>
    <row r="39" spans="1:21" x14ac:dyDescent="0.25">
      <c r="A39" s="43">
        <v>28</v>
      </c>
      <c r="B39" s="45">
        <v>217.7</v>
      </c>
      <c r="C39" s="45">
        <v>110.9</v>
      </c>
      <c r="D39" s="45">
        <v>75.3</v>
      </c>
      <c r="E39" s="45">
        <v>57.5</v>
      </c>
      <c r="F39" s="45">
        <v>46.8</v>
      </c>
      <c r="G39" s="45">
        <v>39.700000000000003</v>
      </c>
      <c r="H39" s="45">
        <v>34.700000000000003</v>
      </c>
      <c r="I39" s="45">
        <v>30.9</v>
      </c>
      <c r="J39" s="45">
        <v>27.9</v>
      </c>
      <c r="K39" s="45">
        <v>25.6</v>
      </c>
      <c r="L39" s="45">
        <v>23.7</v>
      </c>
      <c r="M39" s="45">
        <v>22.1</v>
      </c>
      <c r="N39" s="45">
        <v>20.7</v>
      </c>
      <c r="O39" s="45">
        <v>19.600000000000001</v>
      </c>
      <c r="P39" s="45">
        <v>18.600000000000001</v>
      </c>
      <c r="Q39" s="45">
        <v>17.7</v>
      </c>
      <c r="R39" s="45">
        <v>17</v>
      </c>
      <c r="S39" s="45">
        <v>16.3</v>
      </c>
      <c r="T39" s="45">
        <v>15.7</v>
      </c>
      <c r="U39" s="45">
        <v>15.2</v>
      </c>
    </row>
    <row r="40" spans="1:21" x14ac:dyDescent="0.25">
      <c r="A40" s="43">
        <v>29</v>
      </c>
      <c r="B40" s="45">
        <v>220.8</v>
      </c>
      <c r="C40" s="45">
        <v>112.4</v>
      </c>
      <c r="D40" s="45">
        <v>76.3</v>
      </c>
      <c r="E40" s="45">
        <v>58.3</v>
      </c>
      <c r="F40" s="45">
        <v>47.5</v>
      </c>
      <c r="G40" s="45">
        <v>40.299999999999997</v>
      </c>
      <c r="H40" s="45">
        <v>35.200000000000003</v>
      </c>
      <c r="I40" s="45">
        <v>31.3</v>
      </c>
      <c r="J40" s="45">
        <v>28.3</v>
      </c>
      <c r="K40" s="45">
        <v>26</v>
      </c>
      <c r="L40" s="45">
        <v>24</v>
      </c>
      <c r="M40" s="45">
        <v>22.4</v>
      </c>
      <c r="N40" s="45">
        <v>21</v>
      </c>
      <c r="O40" s="45">
        <v>19.899999999999999</v>
      </c>
      <c r="P40" s="45">
        <v>18.899999999999999</v>
      </c>
      <c r="Q40" s="45">
        <v>18</v>
      </c>
      <c r="R40" s="45">
        <v>17.2</v>
      </c>
      <c r="S40" s="45">
        <v>16.5</v>
      </c>
      <c r="T40" s="45">
        <v>15.9</v>
      </c>
      <c r="U40" s="45">
        <v>15.4</v>
      </c>
    </row>
    <row r="41" spans="1:21" x14ac:dyDescent="0.25">
      <c r="A41" s="43">
        <v>30</v>
      </c>
      <c r="B41" s="45">
        <v>223.8</v>
      </c>
      <c r="C41" s="45">
        <v>114</v>
      </c>
      <c r="D41" s="45">
        <v>77.400000000000006</v>
      </c>
      <c r="E41" s="45">
        <v>59.1</v>
      </c>
      <c r="F41" s="45">
        <v>48.2</v>
      </c>
      <c r="G41" s="45">
        <v>40.9</v>
      </c>
      <c r="H41" s="45">
        <v>35.700000000000003</v>
      </c>
      <c r="I41" s="45">
        <v>31.8</v>
      </c>
      <c r="J41" s="45">
        <v>28.7</v>
      </c>
      <c r="K41" s="45">
        <v>26.3</v>
      </c>
      <c r="L41" s="45">
        <v>24.4</v>
      </c>
      <c r="M41" s="45">
        <v>22.7</v>
      </c>
      <c r="N41" s="45">
        <v>21.3</v>
      </c>
      <c r="O41" s="45">
        <v>20.2</v>
      </c>
      <c r="P41" s="45">
        <v>19.100000000000001</v>
      </c>
      <c r="Q41" s="45">
        <v>18.2</v>
      </c>
      <c r="R41" s="45">
        <v>17.5</v>
      </c>
      <c r="S41" s="45">
        <v>16.8</v>
      </c>
      <c r="T41" s="45">
        <v>16.2</v>
      </c>
      <c r="U41" s="45">
        <v>15.6</v>
      </c>
    </row>
    <row r="42" spans="1:21" x14ac:dyDescent="0.25">
      <c r="A42" s="43">
        <v>31</v>
      </c>
      <c r="B42" s="45">
        <v>227</v>
      </c>
      <c r="C42" s="45">
        <v>115.6</v>
      </c>
      <c r="D42" s="45">
        <v>78.5</v>
      </c>
      <c r="E42" s="45">
        <v>59.9</v>
      </c>
      <c r="F42" s="45">
        <v>48.8</v>
      </c>
      <c r="G42" s="45">
        <v>41.4</v>
      </c>
      <c r="H42" s="45">
        <v>36.200000000000003</v>
      </c>
      <c r="I42" s="45">
        <v>32.200000000000003</v>
      </c>
      <c r="J42" s="45">
        <v>29.1</v>
      </c>
      <c r="K42" s="45">
        <v>26.7</v>
      </c>
      <c r="L42" s="45">
        <v>24.7</v>
      </c>
      <c r="M42" s="45">
        <v>23</v>
      </c>
      <c r="N42" s="45">
        <v>21.6</v>
      </c>
      <c r="O42" s="45">
        <v>20.399999999999999</v>
      </c>
      <c r="P42" s="45">
        <v>19.399999999999999</v>
      </c>
      <c r="Q42" s="45">
        <v>18.5</v>
      </c>
      <c r="R42" s="45">
        <v>17.7</v>
      </c>
      <c r="S42" s="45">
        <v>17</v>
      </c>
      <c r="T42" s="45">
        <v>16.399999999999999</v>
      </c>
      <c r="U42" s="45">
        <v>15.8</v>
      </c>
    </row>
    <row r="43" spans="1:21" x14ac:dyDescent="0.25">
      <c r="A43" s="43">
        <v>32</v>
      </c>
      <c r="B43" s="45">
        <v>230.1</v>
      </c>
      <c r="C43" s="45">
        <v>117.2</v>
      </c>
      <c r="D43" s="45">
        <v>79.599999999999994</v>
      </c>
      <c r="E43" s="45">
        <v>60.8</v>
      </c>
      <c r="F43" s="45">
        <v>49.5</v>
      </c>
      <c r="G43" s="45">
        <v>42</v>
      </c>
      <c r="H43" s="45">
        <v>36.700000000000003</v>
      </c>
      <c r="I43" s="45">
        <v>32.700000000000003</v>
      </c>
      <c r="J43" s="45">
        <v>29.6</v>
      </c>
      <c r="K43" s="45">
        <v>27.1</v>
      </c>
      <c r="L43" s="45">
        <v>25</v>
      </c>
      <c r="M43" s="45">
        <v>23.4</v>
      </c>
      <c r="N43" s="45">
        <v>21.9</v>
      </c>
      <c r="O43" s="45">
        <v>20.7</v>
      </c>
      <c r="P43" s="45">
        <v>19.7</v>
      </c>
      <c r="Q43" s="45">
        <v>18.8</v>
      </c>
      <c r="R43" s="45">
        <v>18</v>
      </c>
      <c r="S43" s="45">
        <v>17.3</v>
      </c>
      <c r="T43" s="45">
        <v>16.600000000000001</v>
      </c>
      <c r="U43" s="45">
        <v>16.100000000000001</v>
      </c>
    </row>
    <row r="44" spans="1:21" x14ac:dyDescent="0.25">
      <c r="A44" s="43">
        <v>33</v>
      </c>
      <c r="B44" s="45">
        <v>233.3</v>
      </c>
      <c r="C44" s="45">
        <v>118.8</v>
      </c>
      <c r="D44" s="45">
        <v>80.7</v>
      </c>
      <c r="E44" s="45">
        <v>61.6</v>
      </c>
      <c r="F44" s="45">
        <v>50.2</v>
      </c>
      <c r="G44" s="45">
        <v>42.6</v>
      </c>
      <c r="H44" s="45">
        <v>37.200000000000003</v>
      </c>
      <c r="I44" s="45">
        <v>33.1</v>
      </c>
      <c r="J44" s="45">
        <v>30</v>
      </c>
      <c r="K44" s="45">
        <v>27.5</v>
      </c>
      <c r="L44" s="45">
        <v>25.4</v>
      </c>
      <c r="M44" s="45">
        <v>23.7</v>
      </c>
      <c r="N44" s="45">
        <v>22.3</v>
      </c>
      <c r="O44" s="45">
        <v>21</v>
      </c>
      <c r="P44" s="45">
        <v>20</v>
      </c>
      <c r="Q44" s="45">
        <v>19</v>
      </c>
      <c r="R44" s="45">
        <v>18.2</v>
      </c>
      <c r="S44" s="45">
        <v>17.5</v>
      </c>
      <c r="T44" s="45">
        <v>16.899999999999999</v>
      </c>
      <c r="U44" s="45">
        <v>16.3</v>
      </c>
    </row>
    <row r="45" spans="1:21" x14ac:dyDescent="0.25">
      <c r="A45" s="43">
        <v>34</v>
      </c>
      <c r="B45" s="45">
        <v>236.5</v>
      </c>
      <c r="C45" s="45">
        <v>120.5</v>
      </c>
      <c r="D45" s="45">
        <v>81.8</v>
      </c>
      <c r="E45" s="45">
        <v>62.5</v>
      </c>
      <c r="F45" s="45">
        <v>50.9</v>
      </c>
      <c r="G45" s="45">
        <v>43.2</v>
      </c>
      <c r="H45" s="45">
        <v>37.700000000000003</v>
      </c>
      <c r="I45" s="45">
        <v>33.6</v>
      </c>
      <c r="J45" s="45">
        <v>30.4</v>
      </c>
      <c r="K45" s="45">
        <v>27.8</v>
      </c>
      <c r="L45" s="45">
        <v>25.8</v>
      </c>
      <c r="M45" s="45">
        <v>24</v>
      </c>
      <c r="N45" s="45">
        <v>22.6</v>
      </c>
      <c r="O45" s="45">
        <v>21.3</v>
      </c>
      <c r="P45" s="45">
        <v>20.3</v>
      </c>
      <c r="Q45" s="45">
        <v>19.3</v>
      </c>
      <c r="R45" s="45">
        <v>18.5</v>
      </c>
      <c r="S45" s="45">
        <v>17.8</v>
      </c>
      <c r="T45" s="45">
        <v>17.100000000000001</v>
      </c>
      <c r="U45" s="45">
        <v>16.5</v>
      </c>
    </row>
    <row r="46" spans="1:21" x14ac:dyDescent="0.25">
      <c r="A46" s="43">
        <v>35</v>
      </c>
      <c r="B46" s="45">
        <v>239.7</v>
      </c>
      <c r="C46" s="45">
        <v>122.1</v>
      </c>
      <c r="D46" s="45">
        <v>82.9</v>
      </c>
      <c r="E46" s="45">
        <v>63.3</v>
      </c>
      <c r="F46" s="45">
        <v>51.6</v>
      </c>
      <c r="G46" s="45">
        <v>43.8</v>
      </c>
      <c r="H46" s="45">
        <v>38.200000000000003</v>
      </c>
      <c r="I46" s="45">
        <v>34</v>
      </c>
      <c r="J46" s="45">
        <v>30.8</v>
      </c>
      <c r="K46" s="45">
        <v>28.2</v>
      </c>
      <c r="L46" s="45">
        <v>26.1</v>
      </c>
      <c r="M46" s="45">
        <v>24.4</v>
      </c>
      <c r="N46" s="45">
        <v>22.9</v>
      </c>
      <c r="O46" s="45">
        <v>21.6</v>
      </c>
      <c r="P46" s="45">
        <v>20.5</v>
      </c>
      <c r="Q46" s="45">
        <v>19.600000000000001</v>
      </c>
      <c r="R46" s="45">
        <v>18.8</v>
      </c>
      <c r="S46" s="45">
        <v>18</v>
      </c>
      <c r="T46" s="45">
        <v>17.399999999999999</v>
      </c>
      <c r="U46" s="45">
        <v>16.8</v>
      </c>
    </row>
    <row r="47" spans="1:21" x14ac:dyDescent="0.25">
      <c r="A47" s="43">
        <v>36</v>
      </c>
      <c r="B47" s="45">
        <v>243</v>
      </c>
      <c r="C47" s="45">
        <v>123.8</v>
      </c>
      <c r="D47" s="45">
        <v>84.1</v>
      </c>
      <c r="E47" s="45">
        <v>64.2</v>
      </c>
      <c r="F47" s="45">
        <v>52.3</v>
      </c>
      <c r="G47" s="45">
        <v>44.4</v>
      </c>
      <c r="H47" s="45">
        <v>38.799999999999997</v>
      </c>
      <c r="I47" s="45">
        <v>34.5</v>
      </c>
      <c r="J47" s="45">
        <v>31.2</v>
      </c>
      <c r="K47" s="45">
        <v>28.6</v>
      </c>
      <c r="L47" s="45">
        <v>26.5</v>
      </c>
      <c r="M47" s="45">
        <v>24.7</v>
      </c>
      <c r="N47" s="45">
        <v>23.2</v>
      </c>
      <c r="O47" s="45">
        <v>21.9</v>
      </c>
      <c r="P47" s="45">
        <v>20.8</v>
      </c>
      <c r="Q47" s="45">
        <v>19.899999999999999</v>
      </c>
      <c r="R47" s="45">
        <v>19</v>
      </c>
      <c r="S47" s="45">
        <v>18.3</v>
      </c>
      <c r="T47" s="45">
        <v>17.600000000000001</v>
      </c>
      <c r="U47" s="45">
        <v>17</v>
      </c>
    </row>
    <row r="48" spans="1:21" x14ac:dyDescent="0.25">
      <c r="A48" s="43">
        <v>37</v>
      </c>
      <c r="B48" s="45">
        <v>246.3</v>
      </c>
      <c r="C48" s="45">
        <v>125.5</v>
      </c>
      <c r="D48" s="45">
        <v>85.2</v>
      </c>
      <c r="E48" s="45">
        <v>65.099999999999994</v>
      </c>
      <c r="F48" s="45">
        <v>53</v>
      </c>
      <c r="G48" s="45">
        <v>45</v>
      </c>
      <c r="H48" s="45">
        <v>39.299999999999997</v>
      </c>
      <c r="I48" s="45">
        <v>35</v>
      </c>
      <c r="J48" s="45">
        <v>31.7</v>
      </c>
      <c r="K48" s="45">
        <v>29</v>
      </c>
      <c r="L48" s="45">
        <v>26.9</v>
      </c>
      <c r="M48" s="45">
        <v>25.1</v>
      </c>
      <c r="N48" s="45">
        <v>23.5</v>
      </c>
      <c r="O48" s="45">
        <v>22.3</v>
      </c>
      <c r="P48" s="45">
        <v>21.1</v>
      </c>
      <c r="Q48" s="45">
        <v>20.2</v>
      </c>
      <c r="R48" s="45">
        <v>19.3</v>
      </c>
      <c r="S48" s="45">
        <v>18.600000000000001</v>
      </c>
      <c r="T48" s="45">
        <v>17.899999999999999</v>
      </c>
      <c r="U48" s="45">
        <v>17.3</v>
      </c>
    </row>
    <row r="49" spans="1:21" x14ac:dyDescent="0.25">
      <c r="A49" s="43">
        <v>38</v>
      </c>
      <c r="B49" s="45">
        <v>249.7</v>
      </c>
      <c r="C49" s="45">
        <v>127.2</v>
      </c>
      <c r="D49" s="45">
        <v>86.4</v>
      </c>
      <c r="E49" s="45">
        <v>66</v>
      </c>
      <c r="F49" s="45">
        <v>53.8</v>
      </c>
      <c r="G49" s="45">
        <v>45.6</v>
      </c>
      <c r="H49" s="45">
        <v>39.799999999999997</v>
      </c>
      <c r="I49" s="45">
        <v>35.5</v>
      </c>
      <c r="J49" s="45">
        <v>32.1</v>
      </c>
      <c r="K49" s="45">
        <v>29.4</v>
      </c>
      <c r="L49" s="45">
        <v>27.2</v>
      </c>
      <c r="M49" s="45">
        <v>25.4</v>
      </c>
      <c r="N49" s="45">
        <v>23.9</v>
      </c>
      <c r="O49" s="45">
        <v>22.6</v>
      </c>
      <c r="P49" s="45">
        <v>21.4</v>
      </c>
      <c r="Q49" s="45">
        <v>20.5</v>
      </c>
      <c r="R49" s="45">
        <v>19.600000000000001</v>
      </c>
      <c r="S49" s="45">
        <v>18.8</v>
      </c>
      <c r="T49" s="45">
        <v>18.2</v>
      </c>
      <c r="U49" s="45">
        <v>17.5</v>
      </c>
    </row>
    <row r="50" spans="1:21" x14ac:dyDescent="0.25">
      <c r="A50" s="43">
        <v>39</v>
      </c>
      <c r="B50" s="45">
        <v>253.1</v>
      </c>
      <c r="C50" s="45">
        <v>128.9</v>
      </c>
      <c r="D50" s="45">
        <v>87.6</v>
      </c>
      <c r="E50" s="45">
        <v>66.900000000000006</v>
      </c>
      <c r="F50" s="45">
        <v>54.5</v>
      </c>
      <c r="G50" s="45">
        <v>46.3</v>
      </c>
      <c r="H50" s="45">
        <v>40.4</v>
      </c>
      <c r="I50" s="45">
        <v>36</v>
      </c>
      <c r="J50" s="45">
        <v>32.6</v>
      </c>
      <c r="K50" s="45">
        <v>29.8</v>
      </c>
      <c r="L50" s="45">
        <v>27.6</v>
      </c>
      <c r="M50" s="45">
        <v>25.8</v>
      </c>
      <c r="N50" s="45">
        <v>24.2</v>
      </c>
      <c r="O50" s="45">
        <v>22.9</v>
      </c>
      <c r="P50" s="45">
        <v>21.8</v>
      </c>
      <c r="Q50" s="45">
        <v>20.8</v>
      </c>
      <c r="R50" s="45">
        <v>19.899999999999999</v>
      </c>
      <c r="S50" s="45">
        <v>19.100000000000001</v>
      </c>
      <c r="T50" s="45">
        <v>18.399999999999999</v>
      </c>
      <c r="U50" s="45">
        <v>17.8</v>
      </c>
    </row>
    <row r="51" spans="1:21" x14ac:dyDescent="0.25">
      <c r="A51" s="43">
        <v>40</v>
      </c>
      <c r="B51" s="45">
        <v>256.5</v>
      </c>
      <c r="C51" s="45">
        <v>130.69999999999999</v>
      </c>
      <c r="D51" s="45">
        <v>88.8</v>
      </c>
      <c r="E51" s="45">
        <v>67.8</v>
      </c>
      <c r="F51" s="45">
        <v>55.3</v>
      </c>
      <c r="G51" s="45">
        <v>46.9</v>
      </c>
      <c r="H51" s="45">
        <v>41</v>
      </c>
      <c r="I51" s="45">
        <v>36.5</v>
      </c>
      <c r="J51" s="45">
        <v>33</v>
      </c>
      <c r="K51" s="45">
        <v>30.3</v>
      </c>
      <c r="L51" s="45">
        <v>28</v>
      </c>
      <c r="M51" s="45">
        <v>26.1</v>
      </c>
      <c r="N51" s="45">
        <v>24.6</v>
      </c>
      <c r="O51" s="45">
        <v>23.2</v>
      </c>
      <c r="P51" s="45">
        <v>22.1</v>
      </c>
      <c r="Q51" s="45">
        <v>21.1</v>
      </c>
      <c r="R51" s="45">
        <v>20.2</v>
      </c>
      <c r="S51" s="45">
        <v>19.399999999999999</v>
      </c>
      <c r="T51" s="45">
        <v>18.7</v>
      </c>
      <c r="U51" s="45">
        <v>18.100000000000001</v>
      </c>
    </row>
    <row r="52" spans="1:21" x14ac:dyDescent="0.25">
      <c r="A52" s="43">
        <v>41</v>
      </c>
      <c r="B52" s="45">
        <v>260</v>
      </c>
      <c r="C52" s="45">
        <v>132.5</v>
      </c>
      <c r="D52" s="45">
        <v>90</v>
      </c>
      <c r="E52" s="45">
        <v>68.8</v>
      </c>
      <c r="F52" s="45">
        <v>56</v>
      </c>
      <c r="G52" s="45">
        <v>47.6</v>
      </c>
      <c r="H52" s="45">
        <v>41.5</v>
      </c>
      <c r="I52" s="45">
        <v>37</v>
      </c>
      <c r="J52" s="45">
        <v>33.5</v>
      </c>
      <c r="K52" s="45">
        <v>30.7</v>
      </c>
      <c r="L52" s="45">
        <v>28.4</v>
      </c>
      <c r="M52" s="45">
        <v>26.5</v>
      </c>
      <c r="N52" s="45">
        <v>24.9</v>
      </c>
      <c r="O52" s="45">
        <v>23.6</v>
      </c>
      <c r="P52" s="45">
        <v>22.4</v>
      </c>
      <c r="Q52" s="45">
        <v>21.4</v>
      </c>
      <c r="R52" s="45">
        <v>20.5</v>
      </c>
      <c r="S52" s="45">
        <v>19.7</v>
      </c>
      <c r="T52" s="45">
        <v>19</v>
      </c>
      <c r="U52" s="45">
        <v>18.399999999999999</v>
      </c>
    </row>
    <row r="53" spans="1:21" x14ac:dyDescent="0.25">
      <c r="A53" s="43">
        <v>42</v>
      </c>
      <c r="B53" s="45">
        <v>263.5</v>
      </c>
      <c r="C53" s="45">
        <v>134.30000000000001</v>
      </c>
      <c r="D53" s="45">
        <v>91.2</v>
      </c>
      <c r="E53" s="45">
        <v>69.7</v>
      </c>
      <c r="F53" s="45">
        <v>56.8</v>
      </c>
      <c r="G53" s="45">
        <v>48.2</v>
      </c>
      <c r="H53" s="45">
        <v>42.1</v>
      </c>
      <c r="I53" s="45">
        <v>37.5</v>
      </c>
      <c r="J53" s="45">
        <v>34</v>
      </c>
      <c r="K53" s="45">
        <v>31.1</v>
      </c>
      <c r="L53" s="45">
        <v>28.8</v>
      </c>
      <c r="M53" s="45">
        <v>26.9</v>
      </c>
      <c r="N53" s="45">
        <v>25.3</v>
      </c>
      <c r="O53" s="45">
        <v>23.9</v>
      </c>
      <c r="P53" s="45">
        <v>22.7</v>
      </c>
      <c r="Q53" s="45">
        <v>21.7</v>
      </c>
      <c r="R53" s="45">
        <v>20.8</v>
      </c>
      <c r="S53" s="45">
        <v>20</v>
      </c>
      <c r="T53" s="45">
        <v>19.3</v>
      </c>
      <c r="U53" s="45">
        <v>18.7</v>
      </c>
    </row>
    <row r="54" spans="1:21" x14ac:dyDescent="0.25">
      <c r="A54" s="43">
        <v>43</v>
      </c>
      <c r="B54" s="45">
        <v>267.10000000000002</v>
      </c>
      <c r="C54" s="45">
        <v>136.1</v>
      </c>
      <c r="D54" s="45">
        <v>92.5</v>
      </c>
      <c r="E54" s="45">
        <v>70.599999999999994</v>
      </c>
      <c r="F54" s="45">
        <v>57.6</v>
      </c>
      <c r="G54" s="45">
        <v>48.9</v>
      </c>
      <c r="H54" s="45">
        <v>42.7</v>
      </c>
      <c r="I54" s="45">
        <v>38</v>
      </c>
      <c r="J54" s="45">
        <v>34.4</v>
      </c>
      <c r="K54" s="45">
        <v>31.6</v>
      </c>
      <c r="L54" s="45">
        <v>29.2</v>
      </c>
      <c r="M54" s="45">
        <v>27.3</v>
      </c>
      <c r="N54" s="45">
        <v>25.7</v>
      </c>
      <c r="O54" s="45">
        <v>24.3</v>
      </c>
      <c r="P54" s="45">
        <v>23.1</v>
      </c>
      <c r="Q54" s="45">
        <v>22</v>
      </c>
      <c r="R54" s="45">
        <v>21.1</v>
      </c>
      <c r="S54" s="45">
        <v>20.3</v>
      </c>
      <c r="T54" s="45">
        <v>19.600000000000001</v>
      </c>
      <c r="U54" s="45">
        <v>19</v>
      </c>
    </row>
    <row r="55" spans="1:21" x14ac:dyDescent="0.25">
      <c r="A55" s="43">
        <v>44</v>
      </c>
      <c r="B55" s="45">
        <v>270.7</v>
      </c>
      <c r="C55" s="45">
        <v>137.9</v>
      </c>
      <c r="D55" s="45">
        <v>93.7</v>
      </c>
      <c r="E55" s="45">
        <v>71.599999999999994</v>
      </c>
      <c r="F55" s="45">
        <v>58.4</v>
      </c>
      <c r="G55" s="45">
        <v>49.6</v>
      </c>
      <c r="H55" s="45">
        <v>43.3</v>
      </c>
      <c r="I55" s="45">
        <v>38.6</v>
      </c>
      <c r="J55" s="45">
        <v>34.9</v>
      </c>
      <c r="K55" s="45">
        <v>32</v>
      </c>
      <c r="L55" s="45">
        <v>29.7</v>
      </c>
      <c r="M55" s="45">
        <v>27.7</v>
      </c>
      <c r="N55" s="45">
        <v>26</v>
      </c>
      <c r="O55" s="45">
        <v>24.6</v>
      </c>
      <c r="P55" s="45">
        <v>23.4</v>
      </c>
      <c r="Q55" s="45">
        <v>22.4</v>
      </c>
      <c r="R55" s="45">
        <v>21.4</v>
      </c>
      <c r="S55" s="45">
        <v>20.6</v>
      </c>
      <c r="T55" s="45">
        <v>19.899999999999999</v>
      </c>
      <c r="U55" s="45">
        <v>19.3</v>
      </c>
    </row>
    <row r="56" spans="1:21" x14ac:dyDescent="0.25">
      <c r="A56" s="43">
        <v>45</v>
      </c>
      <c r="B56" s="45">
        <v>274.3</v>
      </c>
      <c r="C56" s="45">
        <v>139.80000000000001</v>
      </c>
      <c r="D56" s="45">
        <v>95</v>
      </c>
      <c r="E56" s="45">
        <v>72.599999999999994</v>
      </c>
      <c r="F56" s="45">
        <v>59.2</v>
      </c>
      <c r="G56" s="45">
        <v>50.2</v>
      </c>
      <c r="H56" s="45">
        <v>43.9</v>
      </c>
      <c r="I56" s="45">
        <v>39.1</v>
      </c>
      <c r="J56" s="45">
        <v>35.4</v>
      </c>
      <c r="K56" s="45">
        <v>32.5</v>
      </c>
      <c r="L56" s="45">
        <v>30.1</v>
      </c>
      <c r="M56" s="45">
        <v>28.1</v>
      </c>
      <c r="N56" s="45">
        <v>26.4</v>
      </c>
      <c r="O56" s="45">
        <v>25</v>
      </c>
      <c r="P56" s="45">
        <v>23.8</v>
      </c>
      <c r="Q56" s="45">
        <v>22.7</v>
      </c>
      <c r="R56" s="45">
        <v>21.8</v>
      </c>
      <c r="S56" s="45">
        <v>21</v>
      </c>
      <c r="T56" s="45">
        <v>20.2</v>
      </c>
      <c r="U56" s="45">
        <v>19.600000000000001</v>
      </c>
    </row>
    <row r="57" spans="1:21" x14ac:dyDescent="0.25">
      <c r="A57" s="43">
        <v>46</v>
      </c>
      <c r="B57" s="45">
        <v>278</v>
      </c>
      <c r="C57" s="45">
        <v>141.69999999999999</v>
      </c>
      <c r="D57" s="45">
        <v>96.3</v>
      </c>
      <c r="E57" s="45">
        <v>73.599999999999994</v>
      </c>
      <c r="F57" s="45">
        <v>60</v>
      </c>
      <c r="G57" s="45">
        <v>50.9</v>
      </c>
      <c r="H57" s="45">
        <v>44.5</v>
      </c>
      <c r="I57" s="45">
        <v>39.700000000000003</v>
      </c>
      <c r="J57" s="45">
        <v>35.9</v>
      </c>
      <c r="K57" s="45">
        <v>33</v>
      </c>
      <c r="L57" s="45">
        <v>30.5</v>
      </c>
      <c r="M57" s="45">
        <v>28.5</v>
      </c>
      <c r="N57" s="45">
        <v>26.8</v>
      </c>
      <c r="O57" s="45">
        <v>25.4</v>
      </c>
      <c r="P57" s="45">
        <v>24.2</v>
      </c>
      <c r="Q57" s="45">
        <v>23.1</v>
      </c>
      <c r="R57" s="45">
        <v>22.1</v>
      </c>
      <c r="S57" s="45">
        <v>21.3</v>
      </c>
      <c r="T57" s="45">
        <v>20.6</v>
      </c>
      <c r="U57" s="45">
        <v>19.899999999999999</v>
      </c>
    </row>
    <row r="58" spans="1:21" x14ac:dyDescent="0.25">
      <c r="A58" s="43">
        <v>47</v>
      </c>
      <c r="B58" s="45">
        <v>281.7</v>
      </c>
      <c r="C58" s="45">
        <v>143.6</v>
      </c>
      <c r="D58" s="45">
        <v>97.6</v>
      </c>
      <c r="E58" s="45">
        <v>74.599999999999994</v>
      </c>
      <c r="F58" s="45">
        <v>60.8</v>
      </c>
      <c r="G58" s="45">
        <v>51.6</v>
      </c>
      <c r="H58" s="45">
        <v>45.1</v>
      </c>
      <c r="I58" s="45">
        <v>40.200000000000003</v>
      </c>
      <c r="J58" s="45">
        <v>36.5</v>
      </c>
      <c r="K58" s="45">
        <v>33.4</v>
      </c>
      <c r="L58" s="45">
        <v>31</v>
      </c>
      <c r="M58" s="45">
        <v>29</v>
      </c>
      <c r="N58" s="45">
        <v>27.2</v>
      </c>
      <c r="O58" s="45">
        <v>25.8</v>
      </c>
      <c r="P58" s="45">
        <v>24.5</v>
      </c>
      <c r="Q58" s="45">
        <v>23.5</v>
      </c>
      <c r="R58" s="45">
        <v>22.5</v>
      </c>
      <c r="S58" s="45">
        <v>21.7</v>
      </c>
      <c r="T58" s="45">
        <v>20.9</v>
      </c>
      <c r="U58" s="45">
        <v>20.3</v>
      </c>
    </row>
    <row r="59" spans="1:21" x14ac:dyDescent="0.25">
      <c r="A59" s="43">
        <v>48</v>
      </c>
      <c r="B59" s="45">
        <v>285.5</v>
      </c>
      <c r="C59" s="45">
        <v>145.5</v>
      </c>
      <c r="D59" s="45">
        <v>98.9</v>
      </c>
      <c r="E59" s="45">
        <v>75.599999999999994</v>
      </c>
      <c r="F59" s="45">
        <v>61.7</v>
      </c>
      <c r="G59" s="45">
        <v>52.4</v>
      </c>
      <c r="H59" s="45">
        <v>45.8</v>
      </c>
      <c r="I59" s="45">
        <v>40.799999999999997</v>
      </c>
      <c r="J59" s="45">
        <v>37</v>
      </c>
      <c r="K59" s="45">
        <v>34</v>
      </c>
      <c r="L59" s="45">
        <v>31.5</v>
      </c>
      <c r="M59" s="45">
        <v>29.4</v>
      </c>
      <c r="N59" s="45">
        <v>27.7</v>
      </c>
      <c r="O59" s="45">
        <v>26.2</v>
      </c>
      <c r="P59" s="45">
        <v>24.9</v>
      </c>
      <c r="Q59" s="45">
        <v>23.8</v>
      </c>
      <c r="R59" s="45">
        <v>22.9</v>
      </c>
      <c r="S59" s="45">
        <v>22</v>
      </c>
      <c r="T59" s="45">
        <v>21.3</v>
      </c>
      <c r="U59" s="45">
        <v>20.6</v>
      </c>
    </row>
    <row r="60" spans="1:21" x14ac:dyDescent="0.25">
      <c r="A60" s="43">
        <v>49</v>
      </c>
      <c r="B60" s="45">
        <v>289.3</v>
      </c>
      <c r="C60" s="45">
        <v>147.5</v>
      </c>
      <c r="D60" s="45">
        <v>100.3</v>
      </c>
      <c r="E60" s="45">
        <v>76.7</v>
      </c>
      <c r="F60" s="45">
        <v>62.5</v>
      </c>
      <c r="G60" s="45">
        <v>53.1</v>
      </c>
      <c r="H60" s="45">
        <v>46.4</v>
      </c>
      <c r="I60" s="45">
        <v>41.4</v>
      </c>
      <c r="J60" s="45">
        <v>37.6</v>
      </c>
      <c r="K60" s="45">
        <v>34.5</v>
      </c>
      <c r="L60" s="45">
        <v>32</v>
      </c>
      <c r="M60" s="45">
        <v>29.9</v>
      </c>
      <c r="N60" s="45">
        <v>28.1</v>
      </c>
      <c r="O60" s="45">
        <v>26.6</v>
      </c>
      <c r="P60" s="45">
        <v>25.4</v>
      </c>
      <c r="Q60" s="45">
        <v>24.2</v>
      </c>
      <c r="R60" s="45">
        <v>23.3</v>
      </c>
      <c r="S60" s="45">
        <v>22.4</v>
      </c>
      <c r="T60" s="45">
        <v>21.7</v>
      </c>
      <c r="U60" s="45"/>
    </row>
    <row r="61" spans="1:21" x14ac:dyDescent="0.25">
      <c r="A61" s="43">
        <v>50</v>
      </c>
      <c r="B61" s="45">
        <v>293.2</v>
      </c>
      <c r="C61" s="45">
        <v>149.5</v>
      </c>
      <c r="D61" s="45">
        <v>101.7</v>
      </c>
      <c r="E61" s="45">
        <v>77.8</v>
      </c>
      <c r="F61" s="45">
        <v>63.4</v>
      </c>
      <c r="G61" s="45">
        <v>53.9</v>
      </c>
      <c r="H61" s="45">
        <v>47.1</v>
      </c>
      <c r="I61" s="45">
        <v>42.1</v>
      </c>
      <c r="J61" s="45">
        <v>38.1</v>
      </c>
      <c r="K61" s="45">
        <v>35</v>
      </c>
      <c r="L61" s="45">
        <v>32.5</v>
      </c>
      <c r="M61" s="45">
        <v>30.4</v>
      </c>
      <c r="N61" s="45">
        <v>28.6</v>
      </c>
      <c r="O61" s="45">
        <v>27.1</v>
      </c>
      <c r="P61" s="45">
        <v>25.8</v>
      </c>
      <c r="Q61" s="45">
        <v>24.7</v>
      </c>
      <c r="R61" s="45">
        <v>23.7</v>
      </c>
      <c r="S61" s="45">
        <v>22.8</v>
      </c>
      <c r="T61" s="45"/>
      <c r="U61" s="45"/>
    </row>
    <row r="62" spans="1:21" x14ac:dyDescent="0.25">
      <c r="A62" s="43">
        <v>51</v>
      </c>
      <c r="B62" s="45">
        <v>297.2</v>
      </c>
      <c r="C62" s="45">
        <v>151.6</v>
      </c>
      <c r="D62" s="45">
        <v>103.1</v>
      </c>
      <c r="E62" s="45">
        <v>78.900000000000006</v>
      </c>
      <c r="F62" s="45">
        <v>64.400000000000006</v>
      </c>
      <c r="G62" s="45">
        <v>54.7</v>
      </c>
      <c r="H62" s="45">
        <v>47.9</v>
      </c>
      <c r="I62" s="45">
        <v>42.7</v>
      </c>
      <c r="J62" s="45">
        <v>38.700000000000003</v>
      </c>
      <c r="K62" s="45">
        <v>35.6</v>
      </c>
      <c r="L62" s="45">
        <v>33</v>
      </c>
      <c r="M62" s="45">
        <v>30.9</v>
      </c>
      <c r="N62" s="45">
        <v>29.1</v>
      </c>
      <c r="O62" s="45">
        <v>27.6</v>
      </c>
      <c r="P62" s="45">
        <v>26.2</v>
      </c>
      <c r="Q62" s="45">
        <v>25.1</v>
      </c>
      <c r="R62" s="45">
        <v>24.1</v>
      </c>
      <c r="S62" s="45"/>
      <c r="T62" s="45"/>
      <c r="U62" s="45"/>
    </row>
    <row r="63" spans="1:21" x14ac:dyDescent="0.25">
      <c r="A63" s="43">
        <v>52</v>
      </c>
      <c r="B63" s="45">
        <v>301.2</v>
      </c>
      <c r="C63" s="45">
        <v>153.69999999999999</v>
      </c>
      <c r="D63" s="45">
        <v>104.5</v>
      </c>
      <c r="E63" s="45">
        <v>80</v>
      </c>
      <c r="F63" s="45">
        <v>65.3</v>
      </c>
      <c r="G63" s="45">
        <v>55.5</v>
      </c>
      <c r="H63" s="45">
        <v>48.6</v>
      </c>
      <c r="I63" s="45">
        <v>43.4</v>
      </c>
      <c r="J63" s="45">
        <v>39.4</v>
      </c>
      <c r="K63" s="45">
        <v>36.1</v>
      </c>
      <c r="L63" s="45">
        <v>33.5</v>
      </c>
      <c r="M63" s="45">
        <v>31.4</v>
      </c>
      <c r="N63" s="45">
        <v>29.6</v>
      </c>
      <c r="O63" s="45">
        <v>28</v>
      </c>
      <c r="P63" s="45">
        <v>26.7</v>
      </c>
      <c r="Q63" s="45">
        <v>25.5</v>
      </c>
      <c r="R63" s="45"/>
      <c r="S63" s="45"/>
      <c r="T63" s="45"/>
      <c r="U63" s="45"/>
    </row>
    <row r="64" spans="1:21" x14ac:dyDescent="0.25">
      <c r="A64" s="43">
        <v>53</v>
      </c>
      <c r="B64" s="45">
        <v>305.2</v>
      </c>
      <c r="C64" s="45">
        <v>155.69999999999999</v>
      </c>
      <c r="D64" s="45">
        <v>106</v>
      </c>
      <c r="E64" s="45">
        <v>81.099999999999994</v>
      </c>
      <c r="F64" s="45">
        <v>66.2</v>
      </c>
      <c r="G64" s="45">
        <v>56.4</v>
      </c>
      <c r="H64" s="45">
        <v>49.3</v>
      </c>
      <c r="I64" s="45">
        <v>44</v>
      </c>
      <c r="J64" s="45">
        <v>40</v>
      </c>
      <c r="K64" s="45">
        <v>36.700000000000003</v>
      </c>
      <c r="L64" s="45">
        <v>34.1</v>
      </c>
      <c r="M64" s="45">
        <v>31.9</v>
      </c>
      <c r="N64" s="45">
        <v>30.1</v>
      </c>
      <c r="O64" s="45">
        <v>28.5</v>
      </c>
      <c r="P64" s="45">
        <v>27.2</v>
      </c>
      <c r="Q64" s="45"/>
      <c r="R64" s="45"/>
      <c r="S64" s="45"/>
      <c r="T64" s="45"/>
      <c r="U64" s="45"/>
    </row>
    <row r="65" spans="1:21" x14ac:dyDescent="0.25">
      <c r="A65" s="43">
        <v>54</v>
      </c>
      <c r="B65" s="45">
        <v>309.3</v>
      </c>
      <c r="C65" s="45">
        <v>157.9</v>
      </c>
      <c r="D65" s="45">
        <v>107.4</v>
      </c>
      <c r="E65" s="45">
        <v>82.3</v>
      </c>
      <c r="F65" s="45">
        <v>67.2</v>
      </c>
      <c r="G65" s="45">
        <v>57.2</v>
      </c>
      <c r="H65" s="45">
        <v>50</v>
      </c>
      <c r="I65" s="45">
        <v>44.7</v>
      </c>
      <c r="J65" s="45">
        <v>40.6</v>
      </c>
      <c r="K65" s="45">
        <v>37.299999999999997</v>
      </c>
      <c r="L65" s="45">
        <v>34.6</v>
      </c>
      <c r="M65" s="45">
        <v>32.4</v>
      </c>
      <c r="N65" s="45">
        <v>30.6</v>
      </c>
      <c r="O65" s="45">
        <v>29</v>
      </c>
      <c r="P65" s="45"/>
      <c r="Q65" s="45"/>
      <c r="R65" s="45"/>
      <c r="S65" s="45"/>
      <c r="T65" s="45"/>
      <c r="U65" s="45"/>
    </row>
    <row r="66" spans="1:21" x14ac:dyDescent="0.25">
      <c r="A66" s="43">
        <v>55</v>
      </c>
      <c r="B66" s="45">
        <v>313.39999999999998</v>
      </c>
      <c r="C66" s="45">
        <v>160</v>
      </c>
      <c r="D66" s="45">
        <v>108.9</v>
      </c>
      <c r="E66" s="45">
        <v>83.4</v>
      </c>
      <c r="F66" s="45">
        <v>68.2</v>
      </c>
      <c r="G66" s="45">
        <v>58</v>
      </c>
      <c r="H66" s="45">
        <v>50.8</v>
      </c>
      <c r="I66" s="45">
        <v>45.4</v>
      </c>
      <c r="J66" s="45">
        <v>41.2</v>
      </c>
      <c r="K66" s="45">
        <v>37.9</v>
      </c>
      <c r="L66" s="45">
        <v>35.200000000000003</v>
      </c>
      <c r="M66" s="45">
        <v>33</v>
      </c>
      <c r="N66" s="45">
        <v>31.1</v>
      </c>
      <c r="O66" s="45"/>
      <c r="P66" s="45"/>
      <c r="Q66" s="45"/>
      <c r="R66" s="45"/>
      <c r="S66" s="45"/>
      <c r="T66" s="45"/>
      <c r="U66" s="45"/>
    </row>
    <row r="67" spans="1:21" x14ac:dyDescent="0.25">
      <c r="A67" s="43">
        <v>56</v>
      </c>
      <c r="B67" s="45">
        <v>317.60000000000002</v>
      </c>
      <c r="C67" s="45">
        <v>162.19999999999999</v>
      </c>
      <c r="D67" s="45">
        <v>110.5</v>
      </c>
      <c r="E67" s="45">
        <v>84.6</v>
      </c>
      <c r="F67" s="45">
        <v>69.2</v>
      </c>
      <c r="G67" s="45">
        <v>58.9</v>
      </c>
      <c r="H67" s="45">
        <v>51.6</v>
      </c>
      <c r="I67" s="45">
        <v>46.1</v>
      </c>
      <c r="J67" s="45">
        <v>41.9</v>
      </c>
      <c r="K67" s="45">
        <v>38.5</v>
      </c>
      <c r="L67" s="45">
        <v>35.799999999999997</v>
      </c>
      <c r="M67" s="45">
        <v>33.5</v>
      </c>
      <c r="N67" s="45"/>
      <c r="O67" s="45"/>
      <c r="P67" s="45"/>
      <c r="Q67" s="45"/>
      <c r="R67" s="45"/>
      <c r="S67" s="45"/>
      <c r="T67" s="45"/>
      <c r="U67" s="45"/>
    </row>
    <row r="68" spans="1:21" x14ac:dyDescent="0.25">
      <c r="A68" s="43">
        <v>57</v>
      </c>
      <c r="B68" s="45">
        <v>321.8</v>
      </c>
      <c r="C68" s="45">
        <v>164.4</v>
      </c>
      <c r="D68" s="45">
        <v>112</v>
      </c>
      <c r="E68" s="45">
        <v>85.9</v>
      </c>
      <c r="F68" s="45">
        <v>70.2</v>
      </c>
      <c r="G68" s="45">
        <v>59.8</v>
      </c>
      <c r="H68" s="45">
        <v>52.4</v>
      </c>
      <c r="I68" s="45">
        <v>46.8</v>
      </c>
      <c r="J68" s="45">
        <v>42.6</v>
      </c>
      <c r="K68" s="45">
        <v>39.1</v>
      </c>
      <c r="L68" s="45">
        <v>36.4</v>
      </c>
      <c r="M68" s="45"/>
      <c r="N68" s="45"/>
      <c r="O68" s="45"/>
      <c r="P68" s="45"/>
      <c r="Q68" s="45"/>
      <c r="R68" s="45"/>
      <c r="S68" s="45"/>
      <c r="T68" s="45"/>
      <c r="U68" s="45"/>
    </row>
    <row r="69" spans="1:21" x14ac:dyDescent="0.25">
      <c r="A69" s="43">
        <v>58</v>
      </c>
      <c r="B69" s="45">
        <v>326.2</v>
      </c>
      <c r="C69" s="45">
        <v>166.7</v>
      </c>
      <c r="D69" s="45">
        <v>113.6</v>
      </c>
      <c r="E69" s="45">
        <v>87.1</v>
      </c>
      <c r="F69" s="45">
        <v>71.2</v>
      </c>
      <c r="G69" s="45">
        <v>60.7</v>
      </c>
      <c r="H69" s="45">
        <v>53.2</v>
      </c>
      <c r="I69" s="45">
        <v>47.6</v>
      </c>
      <c r="J69" s="45">
        <v>43.2</v>
      </c>
      <c r="K69" s="45">
        <v>39.799999999999997</v>
      </c>
      <c r="L69" s="45"/>
      <c r="M69" s="45"/>
      <c r="N69" s="45"/>
      <c r="O69" s="45"/>
      <c r="P69" s="45"/>
      <c r="Q69" s="45"/>
      <c r="R69" s="45"/>
      <c r="S69" s="45"/>
      <c r="T69" s="45"/>
      <c r="U69" s="45"/>
    </row>
    <row r="70" spans="1:21" x14ac:dyDescent="0.25">
      <c r="A70" s="43">
        <v>59</v>
      </c>
      <c r="B70" s="45">
        <v>330.7</v>
      </c>
      <c r="C70" s="45">
        <v>169</v>
      </c>
      <c r="D70" s="45">
        <v>115.2</v>
      </c>
      <c r="E70" s="45">
        <v>88.4</v>
      </c>
      <c r="F70" s="45">
        <v>72.3</v>
      </c>
      <c r="G70" s="45">
        <v>61.6</v>
      </c>
      <c r="H70" s="45">
        <v>54</v>
      </c>
      <c r="I70" s="45">
        <v>48.3</v>
      </c>
      <c r="J70" s="45">
        <v>44</v>
      </c>
      <c r="K70" s="45"/>
      <c r="L70" s="45"/>
      <c r="M70" s="45"/>
      <c r="N70" s="45"/>
      <c r="O70" s="45"/>
      <c r="P70" s="45"/>
      <c r="Q70" s="45"/>
      <c r="R70" s="45"/>
      <c r="S70" s="45"/>
      <c r="T70" s="45"/>
      <c r="U70" s="45"/>
    </row>
    <row r="71" spans="1:21" x14ac:dyDescent="0.25">
      <c r="A71" s="43">
        <v>60</v>
      </c>
      <c r="B71" s="45">
        <v>335.3</v>
      </c>
      <c r="C71" s="45">
        <v>171.5</v>
      </c>
      <c r="D71" s="45">
        <v>116.9</v>
      </c>
      <c r="E71" s="45">
        <v>89.7</v>
      </c>
      <c r="F71" s="45">
        <v>73.400000000000006</v>
      </c>
      <c r="G71" s="45">
        <v>62.6</v>
      </c>
      <c r="H71" s="45">
        <v>54.9</v>
      </c>
      <c r="I71" s="45">
        <v>49.2</v>
      </c>
      <c r="J71" s="45"/>
      <c r="K71" s="45"/>
      <c r="L71" s="45"/>
      <c r="M71" s="45"/>
      <c r="N71" s="45"/>
      <c r="O71" s="45"/>
      <c r="P71" s="45"/>
      <c r="Q71" s="45"/>
      <c r="R71" s="45"/>
      <c r="S71" s="45"/>
      <c r="T71" s="45"/>
      <c r="U71" s="45"/>
    </row>
    <row r="72" spans="1:21" x14ac:dyDescent="0.25">
      <c r="A72" s="43">
        <v>61</v>
      </c>
      <c r="B72" s="45">
        <v>340.1</v>
      </c>
      <c r="C72" s="45">
        <v>174</v>
      </c>
      <c r="D72" s="45">
        <v>118.7</v>
      </c>
      <c r="E72" s="45">
        <v>91.1</v>
      </c>
      <c r="F72" s="45">
        <v>74.599999999999994</v>
      </c>
      <c r="G72" s="45">
        <v>63.6</v>
      </c>
      <c r="H72" s="45">
        <v>55.8</v>
      </c>
      <c r="I72" s="45"/>
      <c r="J72" s="45"/>
      <c r="K72" s="45"/>
      <c r="L72" s="45"/>
      <c r="M72" s="45"/>
      <c r="N72" s="45"/>
      <c r="O72" s="45"/>
      <c r="P72" s="45"/>
      <c r="Q72" s="45"/>
      <c r="R72" s="45"/>
      <c r="S72" s="45"/>
      <c r="T72" s="45"/>
      <c r="U72" s="45"/>
    </row>
    <row r="73" spans="1:21" x14ac:dyDescent="0.25">
      <c r="A73" s="43">
        <v>62</v>
      </c>
      <c r="B73" s="45">
        <v>345.1</v>
      </c>
      <c r="C73" s="45">
        <v>176.6</v>
      </c>
      <c r="D73" s="45">
        <v>120.5</v>
      </c>
      <c r="E73" s="45">
        <v>92.5</v>
      </c>
      <c r="F73" s="45">
        <v>75.8</v>
      </c>
      <c r="G73" s="45">
        <v>64.7</v>
      </c>
      <c r="H73" s="45"/>
      <c r="I73" s="45"/>
      <c r="J73" s="45"/>
      <c r="K73" s="45"/>
      <c r="L73" s="45"/>
      <c r="M73" s="45"/>
      <c r="N73" s="45"/>
      <c r="O73" s="45"/>
      <c r="P73" s="45"/>
      <c r="Q73" s="45"/>
      <c r="R73" s="45"/>
      <c r="S73" s="45"/>
      <c r="T73" s="45"/>
      <c r="U73" s="45"/>
    </row>
    <row r="74" spans="1:21" x14ac:dyDescent="0.25">
      <c r="A74" s="43">
        <v>63</v>
      </c>
      <c r="B74" s="45">
        <v>350.4</v>
      </c>
      <c r="C74" s="45">
        <v>179.4</v>
      </c>
      <c r="D74" s="45">
        <v>122.4</v>
      </c>
      <c r="E74" s="45">
        <v>94</v>
      </c>
      <c r="F74" s="45">
        <v>77.099999999999994</v>
      </c>
      <c r="G74" s="45"/>
      <c r="H74" s="45"/>
      <c r="I74" s="45"/>
      <c r="J74" s="45"/>
      <c r="K74" s="45"/>
      <c r="L74" s="45"/>
      <c r="M74" s="45"/>
      <c r="N74" s="45"/>
      <c r="O74" s="45"/>
      <c r="P74" s="45"/>
      <c r="Q74" s="45"/>
      <c r="R74" s="45"/>
      <c r="S74" s="45"/>
      <c r="T74" s="45"/>
      <c r="U74" s="45"/>
    </row>
    <row r="75" spans="1:21" x14ac:dyDescent="0.25">
      <c r="A75" s="43">
        <v>64</v>
      </c>
      <c r="B75" s="45">
        <v>356</v>
      </c>
      <c r="C75" s="45">
        <v>182.3</v>
      </c>
      <c r="D75" s="45">
        <v>124.5</v>
      </c>
      <c r="E75" s="45">
        <v>95.7</v>
      </c>
      <c r="F75" s="45"/>
      <c r="G75" s="45"/>
      <c r="H75" s="45"/>
      <c r="I75" s="45"/>
      <c r="J75" s="45"/>
      <c r="K75" s="45"/>
      <c r="L75" s="45"/>
      <c r="M75" s="45"/>
      <c r="N75" s="45"/>
      <c r="O75" s="45"/>
      <c r="P75" s="45"/>
      <c r="Q75" s="45"/>
      <c r="R75" s="45"/>
      <c r="S75" s="45"/>
      <c r="T75" s="45"/>
      <c r="U75" s="45"/>
    </row>
    <row r="76" spans="1:21" x14ac:dyDescent="0.25">
      <c r="A76" s="43">
        <v>65</v>
      </c>
      <c r="B76" s="45">
        <v>361.9</v>
      </c>
      <c r="C76" s="45">
        <v>185.4</v>
      </c>
      <c r="D76" s="45">
        <v>126.7</v>
      </c>
      <c r="E76" s="45"/>
      <c r="F76" s="45"/>
      <c r="G76" s="45"/>
      <c r="H76" s="45"/>
      <c r="I76" s="45"/>
      <c r="J76" s="45"/>
      <c r="K76" s="45"/>
      <c r="L76" s="45"/>
      <c r="M76" s="45"/>
      <c r="N76" s="45"/>
      <c r="O76" s="45"/>
      <c r="P76" s="45"/>
      <c r="Q76" s="45"/>
      <c r="R76" s="45"/>
      <c r="S76" s="45"/>
      <c r="T76" s="45"/>
      <c r="U76" s="45"/>
    </row>
    <row r="77" spans="1:21" x14ac:dyDescent="0.25">
      <c r="A77" s="43">
        <v>66</v>
      </c>
      <c r="B77" s="45">
        <v>368</v>
      </c>
      <c r="C77" s="45">
        <v>188.6</v>
      </c>
      <c r="D77" s="45"/>
      <c r="E77" s="45"/>
      <c r="F77" s="45"/>
      <c r="G77" s="45"/>
      <c r="H77" s="45"/>
      <c r="I77" s="45"/>
      <c r="J77" s="45"/>
      <c r="K77" s="45"/>
      <c r="L77" s="45"/>
      <c r="M77" s="45"/>
      <c r="N77" s="45"/>
      <c r="O77" s="45"/>
      <c r="P77" s="45"/>
      <c r="Q77" s="45"/>
      <c r="R77" s="45"/>
      <c r="S77" s="45"/>
      <c r="T77" s="45"/>
      <c r="U77" s="45"/>
    </row>
    <row r="78" spans="1:21" x14ac:dyDescent="0.25">
      <c r="A78" s="43">
        <v>67</v>
      </c>
      <c r="B78" s="45">
        <v>374.5</v>
      </c>
      <c r="C78" s="45"/>
      <c r="D78" s="45"/>
      <c r="E78" s="45"/>
      <c r="F78" s="45"/>
      <c r="G78" s="45"/>
      <c r="H78" s="45"/>
      <c r="I78" s="45"/>
      <c r="J78" s="45"/>
      <c r="K78" s="45"/>
      <c r="L78" s="45"/>
      <c r="M78" s="45"/>
      <c r="N78" s="45"/>
      <c r="O78" s="45"/>
      <c r="P78" s="45"/>
      <c r="Q78" s="45"/>
      <c r="R78" s="45"/>
      <c r="S78" s="45"/>
      <c r="T78" s="45"/>
      <c r="U78" s="45"/>
    </row>
  </sheetData>
  <sheetProtection algorithmName="SHA-512" hashValue="AF5dZjpR7ncEXTu/QEPyCPgvrArmb8ntYhCOlosKYFFE2JgH41yGmPdGdq5MV/IL/WrWe4ziDttU+RLTvRLAVA==" saltValue="fG7t16gbIUP6NT3ScHQTnA==" spinCount="100000" sheet="1" objects="1" scenarios="1"/>
  <conditionalFormatting sqref="A6:A21">
    <cfRule type="expression" dxfId="293" priority="3" stopIfTrue="1">
      <formula>MOD(ROW(),2)=0</formula>
    </cfRule>
    <cfRule type="expression" dxfId="292" priority="4" stopIfTrue="1">
      <formula>MOD(ROW(),2)&lt;&gt;0</formula>
    </cfRule>
  </conditionalFormatting>
  <conditionalFormatting sqref="B6:M7 B9:M21 C8:M8">
    <cfRule type="expression" dxfId="291" priority="5" stopIfTrue="1">
      <formula>MOD(ROW(),2)=0</formula>
    </cfRule>
    <cfRule type="expression" dxfId="290" priority="6" stopIfTrue="1">
      <formula>MOD(ROW(),2)&lt;&gt;0</formula>
    </cfRule>
  </conditionalFormatting>
  <conditionalFormatting sqref="A26:A78">
    <cfRule type="expression" dxfId="289" priority="7" stopIfTrue="1">
      <formula>MOD(ROW(),2)=0</formula>
    </cfRule>
    <cfRule type="expression" dxfId="288" priority="8" stopIfTrue="1">
      <formula>MOD(ROW(),2)&lt;&gt;0</formula>
    </cfRule>
  </conditionalFormatting>
  <conditionalFormatting sqref="B26:U78">
    <cfRule type="expression" dxfId="287" priority="9" stopIfTrue="1">
      <formula>MOD(ROW(),2)=0</formula>
    </cfRule>
    <cfRule type="expression" dxfId="286" priority="10" stopIfTrue="1">
      <formula>MOD(ROW(),2)&lt;&gt;0</formula>
    </cfRule>
  </conditionalFormatting>
  <conditionalFormatting sqref="B8">
    <cfRule type="expression" dxfId="285" priority="1" stopIfTrue="1">
      <formula>MOD(ROW(),2)=0</formula>
    </cfRule>
    <cfRule type="expression" dxfId="284" priority="2" stopIfTrue="1">
      <formula>MOD(ROW(),2)&lt;&gt;0</formula>
    </cfRule>
  </conditionalFormatting>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AD662-2CDE-4492-9846-22A9AFDF67F6}">
  <sheetPr codeName="Sheet11"/>
  <dimension ref="A1:B78"/>
  <sheetViews>
    <sheetView showGridLines="0" workbookViewId="0">
      <selection activeCell="A6" sqref="A6"/>
    </sheetView>
  </sheetViews>
  <sheetFormatPr defaultRowHeight="12.5" x14ac:dyDescent="0.25"/>
  <cols>
    <col min="1" max="1" width="31.453125" customWidth="1"/>
    <col min="2" max="2" width="40.7265625" customWidth="1"/>
  </cols>
  <sheetData>
    <row r="1" spans="1:2" s="1" customFormat="1" ht="20" x14ac:dyDescent="0.4">
      <c r="A1" s="2" t="s">
        <v>0</v>
      </c>
    </row>
    <row r="2" spans="1:2" s="1" customFormat="1" ht="15.5" x14ac:dyDescent="0.35">
      <c r="A2" s="30" t="s">
        <v>1</v>
      </c>
      <c r="B2" s="3" t="str">
        <f>wb_title</f>
        <v>NHS_S - Consolidated Factor Spreadsheet</v>
      </c>
    </row>
    <row r="3" spans="1:2" s="1" customFormat="1" ht="15.5" x14ac:dyDescent="0.35">
      <c r="A3" s="30" t="s">
        <v>2</v>
      </c>
      <c r="B3" s="3" t="str">
        <f>TABLE_FACTOR_TYPE_1 &amp; " - x-" &amp; TABLE_SERIES_NUMBER_1</f>
        <v>Club - CARE Benefit Adjustment Factors  - x-104</v>
      </c>
    </row>
    <row r="6" spans="1:2" x14ac:dyDescent="0.25">
      <c r="A6" s="40" t="s">
        <v>535</v>
      </c>
      <c r="B6" s="46" t="s">
        <v>536</v>
      </c>
    </row>
    <row r="7" spans="1:2" x14ac:dyDescent="0.25">
      <c r="A7" s="40" t="s">
        <v>537</v>
      </c>
      <c r="B7" s="46" t="s">
        <v>31</v>
      </c>
    </row>
    <row r="8" spans="1:2" x14ac:dyDescent="0.25">
      <c r="A8" s="40" t="s">
        <v>141</v>
      </c>
      <c r="B8" s="46">
        <v>2015</v>
      </c>
    </row>
    <row r="9" spans="1:2" ht="25" x14ac:dyDescent="0.25">
      <c r="A9" s="40" t="s">
        <v>142</v>
      </c>
      <c r="B9" s="46" t="s">
        <v>154</v>
      </c>
    </row>
    <row r="10" spans="1:2" ht="25" x14ac:dyDescent="0.25">
      <c r="A10" s="40" t="s">
        <v>6</v>
      </c>
      <c r="B10" s="46" t="s">
        <v>167</v>
      </c>
    </row>
    <row r="11" spans="1:2" x14ac:dyDescent="0.25">
      <c r="A11" s="40" t="s">
        <v>143</v>
      </c>
      <c r="B11" s="46" t="s">
        <v>156</v>
      </c>
    </row>
    <row r="12" spans="1:2" ht="25" x14ac:dyDescent="0.25">
      <c r="A12" s="40" t="s">
        <v>144</v>
      </c>
      <c r="B12" s="46" t="s">
        <v>157</v>
      </c>
    </row>
    <row r="13" spans="1:2" x14ac:dyDescent="0.25">
      <c r="A13" s="40" t="s">
        <v>538</v>
      </c>
      <c r="B13" s="46">
        <v>0</v>
      </c>
    </row>
    <row r="14" spans="1:2" x14ac:dyDescent="0.25">
      <c r="A14" s="40" t="s">
        <v>146</v>
      </c>
      <c r="B14" s="46">
        <v>104</v>
      </c>
    </row>
    <row r="15" spans="1:2" x14ac:dyDescent="0.25">
      <c r="A15" s="40" t="s">
        <v>539</v>
      </c>
      <c r="B15" s="46" t="s">
        <v>168</v>
      </c>
    </row>
    <row r="16" spans="1:2" x14ac:dyDescent="0.25">
      <c r="A16" s="40" t="s">
        <v>148</v>
      </c>
      <c r="B16" s="46" t="s">
        <v>169</v>
      </c>
    </row>
    <row r="17" spans="1:2" x14ac:dyDescent="0.25">
      <c r="A17" s="41" t="s">
        <v>540</v>
      </c>
      <c r="B17" s="46"/>
    </row>
    <row r="18" spans="1:2" x14ac:dyDescent="0.25">
      <c r="A18" s="40" t="s">
        <v>150</v>
      </c>
      <c r="B18" s="48">
        <v>45202</v>
      </c>
    </row>
    <row r="19" spans="1:2" x14ac:dyDescent="0.25">
      <c r="A19" s="40" t="s">
        <v>151</v>
      </c>
      <c r="B19" s="48">
        <v>45200</v>
      </c>
    </row>
    <row r="20" spans="1:2" x14ac:dyDescent="0.25">
      <c r="A20" s="40" t="s">
        <v>152</v>
      </c>
      <c r="B20" s="46" t="s">
        <v>160</v>
      </c>
    </row>
    <row r="21" spans="1:2" x14ac:dyDescent="0.25">
      <c r="A21" s="40" t="s">
        <v>541</v>
      </c>
      <c r="B21" s="46" t="s">
        <v>76</v>
      </c>
    </row>
    <row r="23" spans="1:2" x14ac:dyDescent="0.25">
      <c r="A23" s="23" t="str">
        <f>HYPERLINK("#'Factor List'!A1", "Back to Factor List")</f>
        <v>Back to Factor List</v>
      </c>
      <c r="B23" s="23" t="str">
        <f>HYPERLINK("#'Assumptions'!A1", "Assumptions")</f>
        <v>Assumptions</v>
      </c>
    </row>
    <row r="26" spans="1:2" s="55" customFormat="1" ht="13" x14ac:dyDescent="0.25">
      <c r="A26" s="54" t="s">
        <v>216</v>
      </c>
      <c r="B26" s="56" t="s">
        <v>542</v>
      </c>
    </row>
    <row r="27" spans="1:2" x14ac:dyDescent="0.25">
      <c r="A27" s="43">
        <v>16</v>
      </c>
      <c r="B27" s="44">
        <v>1.0269999999999999</v>
      </c>
    </row>
    <row r="28" spans="1:2" x14ac:dyDescent="0.25">
      <c r="A28" s="43">
        <v>17</v>
      </c>
      <c r="B28" s="44">
        <v>1.0269999999999999</v>
      </c>
    </row>
    <row r="29" spans="1:2" x14ac:dyDescent="0.25">
      <c r="A29" s="43">
        <v>18</v>
      </c>
      <c r="B29" s="44">
        <v>1.0269999999999999</v>
      </c>
    </row>
    <row r="30" spans="1:2" x14ac:dyDescent="0.25">
      <c r="A30" s="43">
        <v>19</v>
      </c>
      <c r="B30" s="44">
        <v>1.0269999999999999</v>
      </c>
    </row>
    <row r="31" spans="1:2" x14ac:dyDescent="0.25">
      <c r="A31" s="43">
        <v>20</v>
      </c>
      <c r="B31" s="44">
        <v>1.0269999999999999</v>
      </c>
    </row>
    <row r="32" spans="1:2" x14ac:dyDescent="0.25">
      <c r="A32" s="43">
        <v>21</v>
      </c>
      <c r="B32" s="44">
        <v>1.0269999999999999</v>
      </c>
    </row>
    <row r="33" spans="1:2" x14ac:dyDescent="0.25">
      <c r="A33" s="43">
        <v>22</v>
      </c>
      <c r="B33" s="44">
        <v>1.0269999999999999</v>
      </c>
    </row>
    <row r="34" spans="1:2" x14ac:dyDescent="0.25">
      <c r="A34" s="43">
        <v>23</v>
      </c>
      <c r="B34" s="44">
        <v>1.0269999999999999</v>
      </c>
    </row>
    <row r="35" spans="1:2" x14ac:dyDescent="0.25">
      <c r="A35" s="43">
        <v>24</v>
      </c>
      <c r="B35" s="44">
        <v>1.0269999999999999</v>
      </c>
    </row>
    <row r="36" spans="1:2" x14ac:dyDescent="0.25">
      <c r="A36" s="43">
        <v>25</v>
      </c>
      <c r="B36" s="44">
        <v>1.0269999999999999</v>
      </c>
    </row>
    <row r="37" spans="1:2" x14ac:dyDescent="0.25">
      <c r="A37" s="43">
        <v>26</v>
      </c>
      <c r="B37" s="44">
        <v>1.0269999999999999</v>
      </c>
    </row>
    <row r="38" spans="1:2" x14ac:dyDescent="0.25">
      <c r="A38" s="43">
        <v>27</v>
      </c>
      <c r="B38" s="44">
        <v>1.0269999999999999</v>
      </c>
    </row>
    <row r="39" spans="1:2" x14ac:dyDescent="0.25">
      <c r="A39" s="43">
        <v>28</v>
      </c>
      <c r="B39" s="44">
        <v>1.0269999999999999</v>
      </c>
    </row>
    <row r="40" spans="1:2" x14ac:dyDescent="0.25">
      <c r="A40" s="43">
        <v>29</v>
      </c>
      <c r="B40" s="44">
        <v>1.0269999999999999</v>
      </c>
    </row>
    <row r="41" spans="1:2" x14ac:dyDescent="0.25">
      <c r="A41" s="43">
        <v>30</v>
      </c>
      <c r="B41" s="44">
        <v>1.0269999999999999</v>
      </c>
    </row>
    <row r="42" spans="1:2" x14ac:dyDescent="0.25">
      <c r="A42" s="43">
        <v>31</v>
      </c>
      <c r="B42" s="44">
        <v>1.0269999999999999</v>
      </c>
    </row>
    <row r="43" spans="1:2" x14ac:dyDescent="0.25">
      <c r="A43" s="43">
        <v>32</v>
      </c>
      <c r="B43" s="44">
        <v>1.0269999999999999</v>
      </c>
    </row>
    <row r="44" spans="1:2" x14ac:dyDescent="0.25">
      <c r="A44" s="43">
        <v>33</v>
      </c>
      <c r="B44" s="44">
        <v>1.0269999999999999</v>
      </c>
    </row>
    <row r="45" spans="1:2" x14ac:dyDescent="0.25">
      <c r="A45" s="43">
        <v>34</v>
      </c>
      <c r="B45" s="44">
        <v>1.0269999999999999</v>
      </c>
    </row>
    <row r="46" spans="1:2" x14ac:dyDescent="0.25">
      <c r="A46" s="43">
        <v>35</v>
      </c>
      <c r="B46" s="44">
        <v>1.0269999999999999</v>
      </c>
    </row>
    <row r="47" spans="1:2" x14ac:dyDescent="0.25">
      <c r="A47" s="43">
        <v>36</v>
      </c>
      <c r="B47" s="44">
        <v>1.0269999999999999</v>
      </c>
    </row>
    <row r="48" spans="1:2" x14ac:dyDescent="0.25">
      <c r="A48" s="43">
        <v>37</v>
      </c>
      <c r="B48" s="44">
        <v>1.0269999999999999</v>
      </c>
    </row>
    <row r="49" spans="1:2" x14ac:dyDescent="0.25">
      <c r="A49" s="43">
        <v>38</v>
      </c>
      <c r="B49" s="44">
        <v>1.0269999999999999</v>
      </c>
    </row>
    <row r="50" spans="1:2" x14ac:dyDescent="0.25">
      <c r="A50" s="43">
        <v>39</v>
      </c>
      <c r="B50" s="44">
        <v>1.0269999999999999</v>
      </c>
    </row>
    <row r="51" spans="1:2" x14ac:dyDescent="0.25">
      <c r="A51" s="43">
        <v>40</v>
      </c>
      <c r="B51" s="44">
        <v>1.0269999999999999</v>
      </c>
    </row>
    <row r="52" spans="1:2" x14ac:dyDescent="0.25">
      <c r="A52" s="43">
        <v>41</v>
      </c>
      <c r="B52" s="44">
        <v>1.0269999999999999</v>
      </c>
    </row>
    <row r="53" spans="1:2" x14ac:dyDescent="0.25">
      <c r="A53" s="43">
        <v>42</v>
      </c>
      <c r="B53" s="44">
        <v>1.0269999999999999</v>
      </c>
    </row>
    <row r="54" spans="1:2" x14ac:dyDescent="0.25">
      <c r="A54" s="43">
        <v>43</v>
      </c>
      <c r="B54" s="44">
        <v>1.0269999999999999</v>
      </c>
    </row>
    <row r="55" spans="1:2" x14ac:dyDescent="0.25">
      <c r="A55" s="43">
        <v>44</v>
      </c>
      <c r="B55" s="44">
        <v>1.0269999999999999</v>
      </c>
    </row>
    <row r="56" spans="1:2" x14ac:dyDescent="0.25">
      <c r="A56" s="43">
        <v>45</v>
      </c>
      <c r="B56" s="44">
        <v>1.026</v>
      </c>
    </row>
    <row r="57" spans="1:2" x14ac:dyDescent="0.25">
      <c r="A57" s="43">
        <v>46</v>
      </c>
      <c r="B57" s="44">
        <v>1.026</v>
      </c>
    </row>
    <row r="58" spans="1:2" x14ac:dyDescent="0.25">
      <c r="A58" s="43">
        <v>47</v>
      </c>
      <c r="B58" s="44">
        <v>1.0249999999999999</v>
      </c>
    </row>
    <row r="59" spans="1:2" x14ac:dyDescent="0.25">
      <c r="A59" s="43">
        <v>48</v>
      </c>
      <c r="B59" s="44">
        <v>1.0249999999999999</v>
      </c>
    </row>
    <row r="60" spans="1:2" x14ac:dyDescent="0.25">
      <c r="A60" s="43">
        <v>49</v>
      </c>
      <c r="B60" s="44">
        <v>1.024</v>
      </c>
    </row>
    <row r="61" spans="1:2" x14ac:dyDescent="0.25">
      <c r="A61" s="43">
        <v>50</v>
      </c>
      <c r="B61" s="44">
        <v>1.024</v>
      </c>
    </row>
    <row r="62" spans="1:2" x14ac:dyDescent="0.25">
      <c r="A62" s="43">
        <v>51</v>
      </c>
      <c r="B62" s="44">
        <v>1.024</v>
      </c>
    </row>
    <row r="63" spans="1:2" x14ac:dyDescent="0.25">
      <c r="A63" s="43">
        <v>52</v>
      </c>
      <c r="B63" s="44">
        <v>1.024</v>
      </c>
    </row>
    <row r="64" spans="1:2" x14ac:dyDescent="0.25">
      <c r="A64" s="43">
        <v>53</v>
      </c>
      <c r="B64" s="44">
        <v>1.024</v>
      </c>
    </row>
    <row r="65" spans="1:2" x14ac:dyDescent="0.25">
      <c r="A65" s="43">
        <v>54</v>
      </c>
      <c r="B65" s="44">
        <v>1.0229999999999999</v>
      </c>
    </row>
    <row r="66" spans="1:2" x14ac:dyDescent="0.25">
      <c r="A66" s="43">
        <v>55</v>
      </c>
      <c r="B66" s="44">
        <v>1.0229999999999999</v>
      </c>
    </row>
    <row r="67" spans="1:2" x14ac:dyDescent="0.25">
      <c r="A67" s="43">
        <v>56</v>
      </c>
      <c r="B67" s="44">
        <v>1.0229999999999999</v>
      </c>
    </row>
    <row r="68" spans="1:2" x14ac:dyDescent="0.25">
      <c r="A68" s="43">
        <v>57</v>
      </c>
      <c r="B68" s="44">
        <v>1.0229999999999999</v>
      </c>
    </row>
    <row r="69" spans="1:2" x14ac:dyDescent="0.25">
      <c r="A69" s="43">
        <v>58</v>
      </c>
      <c r="B69" s="44">
        <v>1.022</v>
      </c>
    </row>
    <row r="70" spans="1:2" x14ac:dyDescent="0.25">
      <c r="A70" s="43">
        <v>59</v>
      </c>
      <c r="B70" s="44">
        <v>1.022</v>
      </c>
    </row>
    <row r="71" spans="1:2" x14ac:dyDescent="0.25">
      <c r="A71" s="43">
        <v>60</v>
      </c>
      <c r="B71" s="44">
        <v>1.022</v>
      </c>
    </row>
    <row r="72" spans="1:2" x14ac:dyDescent="0.25">
      <c r="A72" s="43">
        <v>61</v>
      </c>
      <c r="B72" s="44">
        <v>1.0209999999999999</v>
      </c>
    </row>
    <row r="73" spans="1:2" x14ac:dyDescent="0.25">
      <c r="A73" s="43">
        <v>62</v>
      </c>
      <c r="B73" s="44">
        <v>1.0209999999999999</v>
      </c>
    </row>
    <row r="74" spans="1:2" x14ac:dyDescent="0.25">
      <c r="A74" s="43">
        <v>63</v>
      </c>
      <c r="B74" s="44">
        <v>1.02</v>
      </c>
    </row>
    <row r="75" spans="1:2" x14ac:dyDescent="0.25">
      <c r="A75" s="43">
        <v>64</v>
      </c>
      <c r="B75" s="44">
        <v>1.02</v>
      </c>
    </row>
    <row r="76" spans="1:2" x14ac:dyDescent="0.25">
      <c r="A76" s="43">
        <v>65</v>
      </c>
      <c r="B76" s="44">
        <v>1.0189999999999999</v>
      </c>
    </row>
    <row r="77" spans="1:2" x14ac:dyDescent="0.25">
      <c r="A77" s="43">
        <v>66</v>
      </c>
      <c r="B77" s="44">
        <v>1.0189999999999999</v>
      </c>
    </row>
    <row r="78" spans="1:2" x14ac:dyDescent="0.25">
      <c r="A78" s="43">
        <v>67</v>
      </c>
      <c r="B78" s="44">
        <v>1.0189999999999999</v>
      </c>
    </row>
  </sheetData>
  <sheetProtection algorithmName="SHA-512" hashValue="oCaxcrMRSXgwnBPAKccnH5RBr8JhwJk415MK1LgxRhxJZL9OfeXVakRr0i/OMQ5RnrwlNqU1N6witjLTqxdqtA==" saltValue="3ZYXjyyhRxVOl4nRwLTPwQ==" spinCount="100000" sheet="1" objects="1" scenarios="1"/>
  <conditionalFormatting sqref="A6:A21">
    <cfRule type="expression" dxfId="1207" priority="3" stopIfTrue="1">
      <formula>MOD(ROW(),2)=0</formula>
    </cfRule>
    <cfRule type="expression" dxfId="1206" priority="4" stopIfTrue="1">
      <formula>MOD(ROW(),2)&lt;&gt;0</formula>
    </cfRule>
  </conditionalFormatting>
  <conditionalFormatting sqref="B6:B7 B9:B21">
    <cfRule type="expression" dxfId="1205" priority="5" stopIfTrue="1">
      <formula>MOD(ROW(),2)=0</formula>
    </cfRule>
    <cfRule type="expression" dxfId="1204" priority="6" stopIfTrue="1">
      <formula>MOD(ROW(),2)&lt;&gt;0</formula>
    </cfRule>
  </conditionalFormatting>
  <conditionalFormatting sqref="A26:A78">
    <cfRule type="expression" dxfId="1203" priority="7" stopIfTrue="1">
      <formula>MOD(ROW(),2)=0</formula>
    </cfRule>
    <cfRule type="expression" dxfId="1202" priority="8" stopIfTrue="1">
      <formula>MOD(ROW(),2)&lt;&gt;0</formula>
    </cfRule>
  </conditionalFormatting>
  <conditionalFormatting sqref="B26:B78">
    <cfRule type="expression" dxfId="1201" priority="9" stopIfTrue="1">
      <formula>MOD(ROW(),2)=0</formula>
    </cfRule>
    <cfRule type="expression" dxfId="1200" priority="10" stopIfTrue="1">
      <formula>MOD(ROW(),2)&lt;&gt;0</formula>
    </cfRule>
  </conditionalFormatting>
  <conditionalFormatting sqref="B8">
    <cfRule type="expression" dxfId="1199" priority="1" stopIfTrue="1">
      <formula>MOD(ROW(),2)=0</formula>
    </cfRule>
    <cfRule type="expression" dxfId="1198" priority="2" stopIfTrue="1">
      <formula>MOD(ROW(),2)&lt;&gt;0</formula>
    </cfRule>
  </conditionalFormatting>
  <pageMargins left="0.7" right="0.7" top="0.75" bottom="0.75" header="0.3" footer="0.3"/>
  <tableParts count="1">
    <tablePart r:id="rId1"/>
  </tablePart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7C786-E4ED-4BBE-87A5-E3BEB8EDF897}">
  <sheetPr codeName="Sheet92"/>
  <dimension ref="A1:D78"/>
  <sheetViews>
    <sheetView showGridLines="0" workbookViewId="0">
      <selection activeCell="A6" sqref="A6"/>
    </sheetView>
  </sheetViews>
  <sheetFormatPr defaultRowHeight="12.5" x14ac:dyDescent="0.25"/>
  <cols>
    <col min="1" max="1" width="31.54296875" customWidth="1"/>
    <col min="2" max="4" width="22.54296875" customWidth="1"/>
  </cols>
  <sheetData>
    <row r="1" spans="1:4" s="1" customFormat="1" ht="20" x14ac:dyDescent="0.4">
      <c r="A1" s="2" t="s">
        <v>0</v>
      </c>
    </row>
    <row r="2" spans="1:4" s="1" customFormat="1" ht="15.5" x14ac:dyDescent="0.35">
      <c r="A2" s="30" t="s">
        <v>1</v>
      </c>
      <c r="B2" s="3" t="str">
        <f>wb_title</f>
        <v>NHS_S - Consolidated Factor Spreadsheet</v>
      </c>
    </row>
    <row r="3" spans="1:4" s="1" customFormat="1" ht="15.5" x14ac:dyDescent="0.35">
      <c r="A3" s="30" t="s">
        <v>2</v>
      </c>
      <c r="B3" s="3" t="str">
        <f>TABLE_FACTOR_TYPE_1 &amp; " - x-" &amp; TABLE_SERIES_NUMBER_1</f>
        <v>Early retirement reduction buy out - x-720</v>
      </c>
    </row>
    <row r="6" spans="1:4" x14ac:dyDescent="0.25">
      <c r="A6" s="40" t="s">
        <v>535</v>
      </c>
      <c r="B6" s="46" t="s">
        <v>536</v>
      </c>
      <c r="C6" s="46"/>
      <c r="D6" s="46"/>
    </row>
    <row r="7" spans="1:4" x14ac:dyDescent="0.25">
      <c r="A7" s="40" t="s">
        <v>537</v>
      </c>
      <c r="B7" s="46" t="s">
        <v>31</v>
      </c>
      <c r="C7" s="46"/>
      <c r="D7" s="46"/>
    </row>
    <row r="8" spans="1:4" x14ac:dyDescent="0.25">
      <c r="A8" s="40" t="s">
        <v>141</v>
      </c>
      <c r="B8" s="46">
        <v>2015</v>
      </c>
      <c r="C8" s="46"/>
      <c r="D8" s="46"/>
    </row>
    <row r="9" spans="1:4" x14ac:dyDescent="0.25">
      <c r="A9" s="40" t="s">
        <v>142</v>
      </c>
      <c r="B9" s="46" t="s">
        <v>448</v>
      </c>
      <c r="C9" s="46"/>
      <c r="D9" s="46"/>
    </row>
    <row r="10" spans="1:4" x14ac:dyDescent="0.25">
      <c r="A10" s="40" t="s">
        <v>6</v>
      </c>
      <c r="B10" s="46" t="s">
        <v>449</v>
      </c>
      <c r="C10" s="46"/>
      <c r="D10" s="46"/>
    </row>
    <row r="11" spans="1:4" x14ac:dyDescent="0.25">
      <c r="A11" s="40" t="s">
        <v>143</v>
      </c>
      <c r="B11" s="46" t="s">
        <v>201</v>
      </c>
      <c r="C11" s="46"/>
      <c r="D11" s="46"/>
    </row>
    <row r="12" spans="1:4" x14ac:dyDescent="0.25">
      <c r="A12" s="40" t="s">
        <v>144</v>
      </c>
      <c r="B12" s="46" t="s">
        <v>450</v>
      </c>
      <c r="C12" s="46"/>
      <c r="D12" s="46"/>
    </row>
    <row r="13" spans="1:4" x14ac:dyDescent="0.25">
      <c r="A13" s="40" t="s">
        <v>538</v>
      </c>
      <c r="B13" s="46">
        <v>0</v>
      </c>
      <c r="C13" s="46"/>
      <c r="D13" s="46"/>
    </row>
    <row r="14" spans="1:4" x14ac:dyDescent="0.25">
      <c r="A14" s="40" t="s">
        <v>146</v>
      </c>
      <c r="B14" s="46">
        <v>720</v>
      </c>
      <c r="C14" s="46"/>
      <c r="D14" s="46"/>
    </row>
    <row r="15" spans="1:4" x14ac:dyDescent="0.25">
      <c r="A15" s="40" t="s">
        <v>539</v>
      </c>
      <c r="B15" s="46" t="s">
        <v>451</v>
      </c>
      <c r="C15" s="46"/>
      <c r="D15" s="46"/>
    </row>
    <row r="16" spans="1:4" x14ac:dyDescent="0.25">
      <c r="A16" s="40" t="s">
        <v>148</v>
      </c>
      <c r="B16" s="46" t="s">
        <v>452</v>
      </c>
      <c r="C16" s="46"/>
      <c r="D16" s="46"/>
    </row>
    <row r="17" spans="1:4" x14ac:dyDescent="0.25">
      <c r="A17" s="41" t="s">
        <v>540</v>
      </c>
      <c r="B17" s="46"/>
      <c r="C17" s="46"/>
      <c r="D17" s="46"/>
    </row>
    <row r="18" spans="1:4" x14ac:dyDescent="0.25">
      <c r="A18" s="40" t="s">
        <v>150</v>
      </c>
      <c r="B18" s="48">
        <v>45202</v>
      </c>
      <c r="C18" s="48"/>
      <c r="D18" s="48"/>
    </row>
    <row r="19" spans="1:4" x14ac:dyDescent="0.25">
      <c r="A19" s="40" t="s">
        <v>151</v>
      </c>
      <c r="B19" s="48">
        <v>45383</v>
      </c>
      <c r="C19" s="48"/>
      <c r="D19" s="48"/>
    </row>
    <row r="20" spans="1:4" x14ac:dyDescent="0.25">
      <c r="A20" s="40" t="s">
        <v>152</v>
      </c>
      <c r="B20" s="46" t="s">
        <v>160</v>
      </c>
      <c r="C20" s="46"/>
      <c r="D20" s="46"/>
    </row>
    <row r="21" spans="1:4" x14ac:dyDescent="0.25">
      <c r="A21" s="40" t="s">
        <v>541</v>
      </c>
      <c r="B21" s="46" t="s">
        <v>76</v>
      </c>
      <c r="C21" s="46"/>
      <c r="D21" s="46"/>
    </row>
    <row r="23" spans="1:4" x14ac:dyDescent="0.25">
      <c r="A23" s="23" t="str">
        <f>HYPERLINK("#'Factor List'!A1", "Back to Factor List")</f>
        <v>Back to Factor List</v>
      </c>
      <c r="B23" s="23" t="str">
        <f>HYPERLINK("#'Assumptions'!A1", "Assumptions")</f>
        <v>Assumptions</v>
      </c>
    </row>
    <row r="26" spans="1:4" s="55" customFormat="1" ht="78" x14ac:dyDescent="0.25">
      <c r="A26" s="54" t="s">
        <v>263</v>
      </c>
      <c r="B26" s="54" t="s">
        <v>613</v>
      </c>
      <c r="C26" s="54" t="s">
        <v>614</v>
      </c>
      <c r="D26" s="54" t="s">
        <v>615</v>
      </c>
    </row>
    <row r="27" spans="1:4" x14ac:dyDescent="0.25">
      <c r="A27" s="43">
        <v>16</v>
      </c>
      <c r="B27" s="47">
        <v>1.7100000000000001E-2</v>
      </c>
      <c r="C27" s="47">
        <v>3.4200000000000001E-2</v>
      </c>
      <c r="D27" s="47">
        <v>5.1299999999999998E-2</v>
      </c>
    </row>
    <row r="28" spans="1:4" x14ac:dyDescent="0.25">
      <c r="A28" s="43">
        <v>17</v>
      </c>
      <c r="B28" s="47">
        <v>1.7100000000000001E-2</v>
      </c>
      <c r="C28" s="47">
        <v>3.4099999999999998E-2</v>
      </c>
      <c r="D28" s="47">
        <v>5.1200000000000002E-2</v>
      </c>
    </row>
    <row r="29" spans="1:4" x14ac:dyDescent="0.25">
      <c r="A29" s="43">
        <v>18</v>
      </c>
      <c r="B29" s="47">
        <v>1.7100000000000001E-2</v>
      </c>
      <c r="C29" s="47">
        <v>3.4099999999999998E-2</v>
      </c>
      <c r="D29" s="47">
        <v>5.1200000000000002E-2</v>
      </c>
    </row>
    <row r="30" spans="1:4" x14ac:dyDescent="0.25">
      <c r="A30" s="43">
        <v>19</v>
      </c>
      <c r="B30" s="47">
        <v>1.7000000000000001E-2</v>
      </c>
      <c r="C30" s="47">
        <v>3.4099999999999998E-2</v>
      </c>
      <c r="D30" s="47">
        <v>5.11E-2</v>
      </c>
    </row>
    <row r="31" spans="1:4" x14ac:dyDescent="0.25">
      <c r="A31" s="43">
        <v>20</v>
      </c>
      <c r="B31" s="47">
        <v>1.7000000000000001E-2</v>
      </c>
      <c r="C31" s="47">
        <v>3.4099999999999998E-2</v>
      </c>
      <c r="D31" s="47">
        <v>5.11E-2</v>
      </c>
    </row>
    <row r="32" spans="1:4" x14ac:dyDescent="0.25">
      <c r="A32" s="43">
        <v>21</v>
      </c>
      <c r="B32" s="47">
        <v>1.7000000000000001E-2</v>
      </c>
      <c r="C32" s="47">
        <v>3.4000000000000002E-2</v>
      </c>
      <c r="D32" s="47">
        <v>5.11E-2</v>
      </c>
    </row>
    <row r="33" spans="1:4" x14ac:dyDescent="0.25">
      <c r="A33" s="43">
        <v>22</v>
      </c>
      <c r="B33" s="47">
        <v>1.7000000000000001E-2</v>
      </c>
      <c r="C33" s="47">
        <v>3.4000000000000002E-2</v>
      </c>
      <c r="D33" s="47">
        <v>5.0999999999999997E-2</v>
      </c>
    </row>
    <row r="34" spans="1:4" x14ac:dyDescent="0.25">
      <c r="A34" s="43">
        <v>23</v>
      </c>
      <c r="B34" s="47">
        <v>1.7000000000000001E-2</v>
      </c>
      <c r="C34" s="47">
        <v>3.4000000000000002E-2</v>
      </c>
      <c r="D34" s="47">
        <v>5.0999999999999997E-2</v>
      </c>
    </row>
    <row r="35" spans="1:4" x14ac:dyDescent="0.25">
      <c r="A35" s="43">
        <v>24</v>
      </c>
      <c r="B35" s="47">
        <v>1.7000000000000001E-2</v>
      </c>
      <c r="C35" s="47">
        <v>3.4000000000000002E-2</v>
      </c>
      <c r="D35" s="47">
        <v>5.0900000000000001E-2</v>
      </c>
    </row>
    <row r="36" spans="1:4" x14ac:dyDescent="0.25">
      <c r="A36" s="43">
        <v>25</v>
      </c>
      <c r="B36" s="47">
        <v>1.7000000000000001E-2</v>
      </c>
      <c r="C36" s="47">
        <v>3.39E-2</v>
      </c>
      <c r="D36" s="47">
        <v>5.0900000000000001E-2</v>
      </c>
    </row>
    <row r="37" spans="1:4" x14ac:dyDescent="0.25">
      <c r="A37" s="43">
        <v>26</v>
      </c>
      <c r="B37" s="47">
        <v>1.7000000000000001E-2</v>
      </c>
      <c r="C37" s="47">
        <v>3.39E-2</v>
      </c>
      <c r="D37" s="47">
        <v>5.0900000000000001E-2</v>
      </c>
    </row>
    <row r="38" spans="1:4" x14ac:dyDescent="0.25">
      <c r="A38" s="43">
        <v>27</v>
      </c>
      <c r="B38" s="47">
        <v>1.6899999999999998E-2</v>
      </c>
      <c r="C38" s="47">
        <v>3.39E-2</v>
      </c>
      <c r="D38" s="47">
        <v>5.0799999999999998E-2</v>
      </c>
    </row>
    <row r="39" spans="1:4" x14ac:dyDescent="0.25">
      <c r="A39" s="43">
        <v>28</v>
      </c>
      <c r="B39" s="47">
        <v>1.6899999999999998E-2</v>
      </c>
      <c r="C39" s="47">
        <v>3.39E-2</v>
      </c>
      <c r="D39" s="47">
        <v>5.0799999999999998E-2</v>
      </c>
    </row>
    <row r="40" spans="1:4" x14ac:dyDescent="0.25">
      <c r="A40" s="43">
        <v>29</v>
      </c>
      <c r="B40" s="47">
        <v>1.6899999999999998E-2</v>
      </c>
      <c r="C40" s="47">
        <v>3.3799999999999997E-2</v>
      </c>
      <c r="D40" s="47">
        <v>5.0799999999999998E-2</v>
      </c>
    </row>
    <row r="41" spans="1:4" x14ac:dyDescent="0.25">
      <c r="A41" s="43">
        <v>30</v>
      </c>
      <c r="B41" s="47">
        <v>1.6899999999999998E-2</v>
      </c>
      <c r="C41" s="47">
        <v>3.3799999999999997E-2</v>
      </c>
      <c r="D41" s="47">
        <v>5.0700000000000002E-2</v>
      </c>
    </row>
    <row r="42" spans="1:4" x14ac:dyDescent="0.25">
      <c r="A42" s="43">
        <v>31</v>
      </c>
      <c r="B42" s="47">
        <v>1.6899999999999998E-2</v>
      </c>
      <c r="C42" s="47">
        <v>3.3799999999999997E-2</v>
      </c>
      <c r="D42" s="47">
        <v>5.0700000000000002E-2</v>
      </c>
    </row>
    <row r="43" spans="1:4" x14ac:dyDescent="0.25">
      <c r="A43" s="43">
        <v>32</v>
      </c>
      <c r="B43" s="47">
        <v>1.6899999999999998E-2</v>
      </c>
      <c r="C43" s="47">
        <v>3.3799999999999997E-2</v>
      </c>
      <c r="D43" s="47">
        <v>5.0700000000000002E-2</v>
      </c>
    </row>
    <row r="44" spans="1:4" x14ac:dyDescent="0.25">
      <c r="A44" s="43">
        <v>33</v>
      </c>
      <c r="B44" s="47">
        <v>1.6899999999999998E-2</v>
      </c>
      <c r="C44" s="47">
        <v>3.3799999999999997E-2</v>
      </c>
      <c r="D44" s="47">
        <v>5.0599999999999999E-2</v>
      </c>
    </row>
    <row r="45" spans="1:4" x14ac:dyDescent="0.25">
      <c r="A45" s="43">
        <v>34</v>
      </c>
      <c r="B45" s="47">
        <v>1.6899999999999998E-2</v>
      </c>
      <c r="C45" s="47">
        <v>3.3700000000000001E-2</v>
      </c>
      <c r="D45" s="47">
        <v>5.0599999999999999E-2</v>
      </c>
    </row>
    <row r="46" spans="1:4" x14ac:dyDescent="0.25">
      <c r="A46" s="43">
        <v>35</v>
      </c>
      <c r="B46" s="47">
        <v>1.6899999999999998E-2</v>
      </c>
      <c r="C46" s="47">
        <v>3.3700000000000001E-2</v>
      </c>
      <c r="D46" s="47">
        <v>5.0599999999999999E-2</v>
      </c>
    </row>
    <row r="47" spans="1:4" x14ac:dyDescent="0.25">
      <c r="A47" s="43">
        <v>36</v>
      </c>
      <c r="B47" s="47">
        <v>1.6899999999999998E-2</v>
      </c>
      <c r="C47" s="47">
        <v>3.3700000000000001E-2</v>
      </c>
      <c r="D47" s="47">
        <v>5.0599999999999999E-2</v>
      </c>
    </row>
    <row r="48" spans="1:4" x14ac:dyDescent="0.25">
      <c r="A48" s="43">
        <v>37</v>
      </c>
      <c r="B48" s="47">
        <v>1.6799999999999999E-2</v>
      </c>
      <c r="C48" s="47">
        <v>3.3700000000000001E-2</v>
      </c>
      <c r="D48" s="47">
        <v>5.0500000000000003E-2</v>
      </c>
    </row>
    <row r="49" spans="1:4" x14ac:dyDescent="0.25">
      <c r="A49" s="43">
        <v>38</v>
      </c>
      <c r="B49" s="47">
        <v>1.6799999999999999E-2</v>
      </c>
      <c r="C49" s="47">
        <v>3.3700000000000001E-2</v>
      </c>
      <c r="D49" s="47">
        <v>5.0500000000000003E-2</v>
      </c>
    </row>
    <row r="50" spans="1:4" x14ac:dyDescent="0.25">
      <c r="A50" s="43">
        <v>39</v>
      </c>
      <c r="B50" s="47">
        <v>1.6799999999999999E-2</v>
      </c>
      <c r="C50" s="47">
        <v>3.3700000000000001E-2</v>
      </c>
      <c r="D50" s="47">
        <v>5.0500000000000003E-2</v>
      </c>
    </row>
    <row r="51" spans="1:4" x14ac:dyDescent="0.25">
      <c r="A51" s="43">
        <v>40</v>
      </c>
      <c r="B51" s="47">
        <v>1.6799999999999999E-2</v>
      </c>
      <c r="C51" s="47">
        <v>3.3700000000000001E-2</v>
      </c>
      <c r="D51" s="47">
        <v>5.0500000000000003E-2</v>
      </c>
    </row>
    <row r="52" spans="1:4" x14ac:dyDescent="0.25">
      <c r="A52" s="43">
        <v>41</v>
      </c>
      <c r="B52" s="47">
        <v>1.6799999999999999E-2</v>
      </c>
      <c r="C52" s="47">
        <v>3.3599999999999998E-2</v>
      </c>
      <c r="D52" s="47">
        <v>5.0500000000000003E-2</v>
      </c>
    </row>
    <row r="53" spans="1:4" x14ac:dyDescent="0.25">
      <c r="A53" s="43">
        <v>42</v>
      </c>
      <c r="B53" s="47">
        <v>1.6799999999999999E-2</v>
      </c>
      <c r="C53" s="47">
        <v>3.3599999999999998E-2</v>
      </c>
      <c r="D53" s="47">
        <v>5.0500000000000003E-2</v>
      </c>
    </row>
    <row r="54" spans="1:4" x14ac:dyDescent="0.25">
      <c r="A54" s="43">
        <v>43</v>
      </c>
      <c r="B54" s="47">
        <v>1.6799999999999999E-2</v>
      </c>
      <c r="C54" s="47">
        <v>3.3599999999999998E-2</v>
      </c>
      <c r="D54" s="47">
        <v>5.04E-2</v>
      </c>
    </row>
    <row r="55" spans="1:4" x14ac:dyDescent="0.25">
      <c r="A55" s="43">
        <v>44</v>
      </c>
      <c r="B55" s="47">
        <v>1.6799999999999999E-2</v>
      </c>
      <c r="C55" s="47">
        <v>3.3599999999999998E-2</v>
      </c>
      <c r="D55" s="47">
        <v>5.04E-2</v>
      </c>
    </row>
    <row r="56" spans="1:4" x14ac:dyDescent="0.25">
      <c r="A56" s="43">
        <v>45</v>
      </c>
      <c r="B56" s="47">
        <v>1.6799999999999999E-2</v>
      </c>
      <c r="C56" s="47">
        <v>3.3599999999999998E-2</v>
      </c>
      <c r="D56" s="47">
        <v>5.04E-2</v>
      </c>
    </row>
    <row r="57" spans="1:4" x14ac:dyDescent="0.25">
      <c r="A57" s="43">
        <v>46</v>
      </c>
      <c r="B57" s="47">
        <v>1.6799999999999999E-2</v>
      </c>
      <c r="C57" s="47">
        <v>3.3599999999999998E-2</v>
      </c>
      <c r="D57" s="47">
        <v>5.04E-2</v>
      </c>
    </row>
    <row r="58" spans="1:4" x14ac:dyDescent="0.25">
      <c r="A58" s="43">
        <v>47</v>
      </c>
      <c r="B58" s="47">
        <v>1.6799999999999999E-2</v>
      </c>
      <c r="C58" s="47">
        <v>3.3599999999999998E-2</v>
      </c>
      <c r="D58" s="47">
        <v>5.0500000000000003E-2</v>
      </c>
    </row>
    <row r="59" spans="1:4" x14ac:dyDescent="0.25">
      <c r="A59" s="43">
        <v>48</v>
      </c>
      <c r="B59" s="47">
        <v>1.6799999999999999E-2</v>
      </c>
      <c r="C59" s="47">
        <v>3.3599999999999998E-2</v>
      </c>
      <c r="D59" s="47">
        <v>5.0500000000000003E-2</v>
      </c>
    </row>
    <row r="60" spans="1:4" x14ac:dyDescent="0.25">
      <c r="A60" s="43">
        <v>49</v>
      </c>
      <c r="B60" s="47">
        <v>1.6799999999999999E-2</v>
      </c>
      <c r="C60" s="47">
        <v>3.3700000000000001E-2</v>
      </c>
      <c r="D60" s="47">
        <v>5.0500000000000003E-2</v>
      </c>
    </row>
    <row r="61" spans="1:4" x14ac:dyDescent="0.25">
      <c r="A61" s="43">
        <v>50</v>
      </c>
      <c r="B61" s="47">
        <v>1.6799999999999999E-2</v>
      </c>
      <c r="C61" s="47">
        <v>3.3700000000000001E-2</v>
      </c>
      <c r="D61" s="47">
        <v>5.0500000000000003E-2</v>
      </c>
    </row>
    <row r="62" spans="1:4" x14ac:dyDescent="0.25">
      <c r="A62" s="43">
        <v>51</v>
      </c>
      <c r="B62" s="47">
        <v>1.6799999999999999E-2</v>
      </c>
      <c r="C62" s="47">
        <v>3.3700000000000001E-2</v>
      </c>
      <c r="D62" s="47">
        <v>5.0500000000000003E-2</v>
      </c>
    </row>
    <row r="63" spans="1:4" x14ac:dyDescent="0.25">
      <c r="A63" s="43">
        <v>52</v>
      </c>
      <c r="B63" s="47">
        <v>1.6899999999999998E-2</v>
      </c>
      <c r="C63" s="47">
        <v>3.3700000000000001E-2</v>
      </c>
      <c r="D63" s="47">
        <v>5.0599999999999999E-2</v>
      </c>
    </row>
    <row r="64" spans="1:4" x14ac:dyDescent="0.25">
      <c r="A64" s="43">
        <v>53</v>
      </c>
      <c r="B64" s="47">
        <v>1.6899999999999998E-2</v>
      </c>
      <c r="C64" s="47">
        <v>3.3799999999999997E-2</v>
      </c>
      <c r="D64" s="47">
        <v>5.0599999999999999E-2</v>
      </c>
    </row>
    <row r="65" spans="1:4" x14ac:dyDescent="0.25">
      <c r="A65" s="43">
        <v>54</v>
      </c>
      <c r="B65" s="47">
        <v>1.6899999999999998E-2</v>
      </c>
      <c r="C65" s="47">
        <v>3.3799999999999997E-2</v>
      </c>
      <c r="D65" s="47">
        <v>5.0700000000000002E-2</v>
      </c>
    </row>
    <row r="66" spans="1:4" x14ac:dyDescent="0.25">
      <c r="A66" s="43">
        <v>55</v>
      </c>
      <c r="B66" s="47">
        <v>1.6899999999999998E-2</v>
      </c>
      <c r="C66" s="47">
        <v>3.3799999999999997E-2</v>
      </c>
      <c r="D66" s="47">
        <v>5.0799999999999998E-2</v>
      </c>
    </row>
    <row r="67" spans="1:4" x14ac:dyDescent="0.25">
      <c r="A67" s="43">
        <v>56</v>
      </c>
      <c r="B67" s="47">
        <v>1.7000000000000001E-2</v>
      </c>
      <c r="C67" s="47">
        <v>3.39E-2</v>
      </c>
      <c r="D67" s="47">
        <v>5.0900000000000001E-2</v>
      </c>
    </row>
    <row r="68" spans="1:4" x14ac:dyDescent="0.25">
      <c r="A68" s="43">
        <v>57</v>
      </c>
      <c r="B68" s="47">
        <v>1.7000000000000001E-2</v>
      </c>
      <c r="C68" s="47">
        <v>3.4000000000000002E-2</v>
      </c>
      <c r="D68" s="47">
        <v>5.0900000000000001E-2</v>
      </c>
    </row>
    <row r="69" spans="1:4" x14ac:dyDescent="0.25">
      <c r="A69" s="43">
        <v>58</v>
      </c>
      <c r="B69" s="47">
        <v>1.7000000000000001E-2</v>
      </c>
      <c r="C69" s="47">
        <v>3.4000000000000002E-2</v>
      </c>
      <c r="D69" s="47">
        <v>5.0999999999999997E-2</v>
      </c>
    </row>
    <row r="70" spans="1:4" x14ac:dyDescent="0.25">
      <c r="A70" s="43">
        <v>59</v>
      </c>
      <c r="B70" s="47">
        <v>1.7100000000000001E-2</v>
      </c>
      <c r="C70" s="47">
        <v>3.4099999999999998E-2</v>
      </c>
      <c r="D70" s="47">
        <v>5.1200000000000002E-2</v>
      </c>
    </row>
    <row r="71" spans="1:4" x14ac:dyDescent="0.25">
      <c r="A71" s="43">
        <v>60</v>
      </c>
      <c r="B71" s="47">
        <v>1.7100000000000001E-2</v>
      </c>
      <c r="C71" s="47">
        <v>3.4200000000000001E-2</v>
      </c>
      <c r="D71" s="47">
        <v>5.1299999999999998E-2</v>
      </c>
    </row>
    <row r="72" spans="1:4" x14ac:dyDescent="0.25">
      <c r="A72" s="43">
        <v>61</v>
      </c>
      <c r="B72" s="47">
        <v>1.7100000000000001E-2</v>
      </c>
      <c r="C72" s="47">
        <v>3.4299999999999997E-2</v>
      </c>
      <c r="D72" s="47">
        <v>5.1400000000000001E-2</v>
      </c>
    </row>
    <row r="73" spans="1:4" x14ac:dyDescent="0.25">
      <c r="A73" s="43">
        <v>62</v>
      </c>
      <c r="B73" s="47">
        <v>1.72E-2</v>
      </c>
      <c r="C73" s="47">
        <v>3.44E-2</v>
      </c>
      <c r="D73" s="47">
        <v>5.16E-2</v>
      </c>
    </row>
    <row r="74" spans="1:4" x14ac:dyDescent="0.25">
      <c r="A74" s="43">
        <v>63</v>
      </c>
      <c r="B74" s="47">
        <v>1.7299999999999999E-2</v>
      </c>
      <c r="C74" s="47">
        <v>3.4500000000000003E-2</v>
      </c>
      <c r="D74" s="47">
        <v>5.1799999999999999E-2</v>
      </c>
    </row>
    <row r="75" spans="1:4" x14ac:dyDescent="0.25">
      <c r="A75" s="43">
        <v>64</v>
      </c>
      <c r="B75" s="47">
        <v>1.7299999999999999E-2</v>
      </c>
      <c r="C75" s="47">
        <v>3.4599999999999999E-2</v>
      </c>
      <c r="D75" s="47">
        <v>5.1900000000000002E-2</v>
      </c>
    </row>
    <row r="76" spans="1:4" x14ac:dyDescent="0.25">
      <c r="A76" s="43">
        <v>65</v>
      </c>
      <c r="B76" s="47">
        <v>1.7399999999999999E-2</v>
      </c>
      <c r="C76" s="47">
        <v>3.4799999999999998E-2</v>
      </c>
      <c r="D76" s="47"/>
    </row>
    <row r="77" spans="1:4" x14ac:dyDescent="0.25">
      <c r="A77" s="43">
        <v>66</v>
      </c>
      <c r="B77" s="47">
        <v>1.7399999999999999E-2</v>
      </c>
      <c r="C77" s="47"/>
      <c r="D77" s="47"/>
    </row>
    <row r="78" spans="1:4" x14ac:dyDescent="0.25">
      <c r="A78" s="43">
        <v>67</v>
      </c>
      <c r="B78" s="47"/>
      <c r="C78" s="47"/>
      <c r="D78" s="47"/>
    </row>
  </sheetData>
  <sheetProtection algorithmName="SHA-512" hashValue="FDnZ3z+As8Ly79uN8No+VvQK4nBFFyzbbCdwZ9p7fkrgIw1oNL0/Y8I0Tp6KXwYO0oUDEJUCoKNloEjXPYmhNg==" saltValue="5dRe74KufslJsUlHM0g2AQ==" spinCount="100000" sheet="1" objects="1" scenarios="1"/>
  <conditionalFormatting sqref="A6:A21">
    <cfRule type="expression" dxfId="281" priority="3" stopIfTrue="1">
      <formula>MOD(ROW(),2)=0</formula>
    </cfRule>
    <cfRule type="expression" dxfId="280" priority="4" stopIfTrue="1">
      <formula>MOD(ROW(),2)&lt;&gt;0</formula>
    </cfRule>
  </conditionalFormatting>
  <conditionalFormatting sqref="B6:D7 B9:D21 C8:D8">
    <cfRule type="expression" dxfId="279" priority="5" stopIfTrue="1">
      <formula>MOD(ROW(),2)=0</formula>
    </cfRule>
    <cfRule type="expression" dxfId="278" priority="6" stopIfTrue="1">
      <formula>MOD(ROW(),2)&lt;&gt;0</formula>
    </cfRule>
  </conditionalFormatting>
  <conditionalFormatting sqref="A26:A78">
    <cfRule type="expression" dxfId="277" priority="7" stopIfTrue="1">
      <formula>MOD(ROW(),2)=0</formula>
    </cfRule>
    <cfRule type="expression" dxfId="276" priority="8" stopIfTrue="1">
      <formula>MOD(ROW(),2)&lt;&gt;0</formula>
    </cfRule>
  </conditionalFormatting>
  <conditionalFormatting sqref="B26:D78">
    <cfRule type="expression" dxfId="275" priority="9" stopIfTrue="1">
      <formula>MOD(ROW(),2)=0</formula>
    </cfRule>
    <cfRule type="expression" dxfId="274" priority="10" stopIfTrue="1">
      <formula>MOD(ROW(),2)&lt;&gt;0</formula>
    </cfRule>
  </conditionalFormatting>
  <conditionalFormatting sqref="B8">
    <cfRule type="expression" dxfId="273" priority="1" stopIfTrue="1">
      <formula>MOD(ROW(),2)=0</formula>
    </cfRule>
    <cfRule type="expression" dxfId="272" priority="2" stopIfTrue="1">
      <formula>MOD(ROW(),2)&lt;&gt;0</formula>
    </cfRule>
  </conditionalFormatting>
  <pageMargins left="0.7" right="0.7" top="0.75" bottom="0.75" header="0.3" footer="0.3"/>
  <tableParts count="1">
    <tablePart r:id="rId1"/>
  </tablePart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E4576-41F2-4687-9B62-0EF38A96B7DA}">
  <sheetPr codeName="Sheet93"/>
  <dimension ref="A1:M32"/>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ERF - x-801</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t="s">
        <v>185</v>
      </c>
      <c r="C8" s="46"/>
      <c r="D8" s="46"/>
      <c r="E8" s="46"/>
      <c r="F8" s="46"/>
      <c r="G8" s="46"/>
      <c r="H8" s="46"/>
      <c r="I8" s="46"/>
      <c r="J8" s="46"/>
      <c r="K8" s="46"/>
      <c r="L8" s="46"/>
      <c r="M8" s="46"/>
    </row>
    <row r="9" spans="1:13" x14ac:dyDescent="0.25">
      <c r="A9" s="40" t="s">
        <v>142</v>
      </c>
      <c r="B9" s="46" t="s">
        <v>251</v>
      </c>
      <c r="C9" s="46"/>
      <c r="D9" s="46"/>
      <c r="E9" s="46"/>
      <c r="F9" s="46"/>
      <c r="G9" s="46"/>
      <c r="H9" s="46"/>
      <c r="I9" s="46"/>
      <c r="J9" s="46"/>
      <c r="K9" s="46"/>
      <c r="L9" s="46"/>
      <c r="M9" s="46"/>
    </row>
    <row r="10" spans="1:13" x14ac:dyDescent="0.25">
      <c r="A10" s="40" t="s">
        <v>6</v>
      </c>
      <c r="B10" s="46" t="s">
        <v>453</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454</v>
      </c>
      <c r="C12" s="46"/>
      <c r="D12" s="46"/>
      <c r="E12" s="46"/>
      <c r="F12" s="46"/>
      <c r="G12" s="46"/>
      <c r="H12" s="46"/>
      <c r="I12" s="46"/>
      <c r="J12" s="46"/>
      <c r="K12" s="46"/>
      <c r="L12" s="46"/>
      <c r="M12" s="46"/>
    </row>
    <row r="13" spans="1:13" x14ac:dyDescent="0.25">
      <c r="A13" s="40" t="s">
        <v>538</v>
      </c>
      <c r="B13" s="46">
        <v>1</v>
      </c>
      <c r="C13" s="46"/>
      <c r="D13" s="46"/>
      <c r="E13" s="46"/>
      <c r="F13" s="46"/>
      <c r="G13" s="46"/>
      <c r="H13" s="46"/>
      <c r="I13" s="46"/>
      <c r="J13" s="46"/>
      <c r="K13" s="46"/>
      <c r="L13" s="46"/>
      <c r="M13" s="46"/>
    </row>
    <row r="14" spans="1:13" x14ac:dyDescent="0.25">
      <c r="A14" s="40" t="s">
        <v>146</v>
      </c>
      <c r="B14" s="46">
        <v>801</v>
      </c>
      <c r="C14" s="46"/>
      <c r="D14" s="46"/>
      <c r="E14" s="46"/>
      <c r="F14" s="46"/>
      <c r="G14" s="46"/>
      <c r="H14" s="46"/>
      <c r="I14" s="46"/>
      <c r="J14" s="46"/>
      <c r="K14" s="46"/>
      <c r="L14" s="46"/>
      <c r="M14" s="46"/>
    </row>
    <row r="15" spans="1:13" x14ac:dyDescent="0.25">
      <c r="A15" s="40" t="s">
        <v>539</v>
      </c>
      <c r="B15" s="46" t="s">
        <v>455</v>
      </c>
      <c r="C15" s="46"/>
      <c r="D15" s="46"/>
      <c r="E15" s="46"/>
      <c r="F15" s="46"/>
      <c r="G15" s="46"/>
      <c r="H15" s="46"/>
      <c r="I15" s="46"/>
      <c r="J15" s="46"/>
      <c r="K15" s="46"/>
      <c r="L15" s="46"/>
      <c r="M15" s="46"/>
    </row>
    <row r="16" spans="1:13" x14ac:dyDescent="0.25">
      <c r="A16" s="40" t="s">
        <v>148</v>
      </c>
      <c r="B16" s="46" t="s">
        <v>456</v>
      </c>
      <c r="C16" s="46"/>
      <c r="D16" s="46"/>
      <c r="E16" s="46"/>
      <c r="F16" s="46"/>
      <c r="G16" s="46"/>
      <c r="H16" s="46"/>
      <c r="I16" s="46"/>
      <c r="J16" s="46"/>
      <c r="K16" s="46"/>
      <c r="L16" s="46"/>
      <c r="M16" s="46"/>
    </row>
    <row r="17" spans="1:13" x14ac:dyDescent="0.25">
      <c r="A17" s="41" t="s">
        <v>540</v>
      </c>
      <c r="B17" s="46"/>
      <c r="C17" s="46"/>
      <c r="D17" s="46"/>
      <c r="E17" s="46"/>
      <c r="F17" s="46"/>
      <c r="G17" s="46"/>
      <c r="H17" s="46"/>
      <c r="I17" s="46"/>
      <c r="J17" s="46"/>
      <c r="K17" s="46"/>
      <c r="L17" s="46"/>
      <c r="M17" s="46"/>
    </row>
    <row r="18" spans="1:13" x14ac:dyDescent="0.25">
      <c r="A18" s="40" t="s">
        <v>150</v>
      </c>
      <c r="B18" s="48">
        <v>45138</v>
      </c>
      <c r="C18" s="48"/>
      <c r="D18" s="48"/>
      <c r="E18" s="48"/>
      <c r="F18" s="48"/>
      <c r="G18" s="48"/>
      <c r="H18" s="48"/>
      <c r="I18" s="48"/>
      <c r="J18" s="48"/>
      <c r="K18" s="48"/>
      <c r="L18" s="48"/>
      <c r="M18" s="48"/>
    </row>
    <row r="19" spans="1:13" x14ac:dyDescent="0.25">
      <c r="A19" s="40" t="s">
        <v>151</v>
      </c>
      <c r="B19" s="48">
        <v>45138</v>
      </c>
      <c r="C19" s="48"/>
      <c r="D19" s="48"/>
      <c r="E19" s="48"/>
      <c r="F19" s="48"/>
      <c r="G19" s="48"/>
      <c r="H19" s="48"/>
      <c r="I19" s="48"/>
      <c r="J19" s="48"/>
      <c r="K19" s="48"/>
      <c r="L19" s="48"/>
      <c r="M19" s="48"/>
    </row>
    <row r="20" spans="1:13" x14ac:dyDescent="0.25">
      <c r="A20" s="40" t="s">
        <v>152</v>
      </c>
      <c r="B20" s="46" t="s">
        <v>160</v>
      </c>
      <c r="C20" s="46"/>
      <c r="D20" s="46"/>
      <c r="E20" s="46"/>
      <c r="F20" s="46"/>
      <c r="G20" s="46"/>
      <c r="H20" s="46"/>
      <c r="I20" s="46"/>
      <c r="J20" s="46"/>
      <c r="K20" s="46"/>
      <c r="L20" s="46"/>
      <c r="M20" s="46"/>
    </row>
    <row r="21" spans="1:13" x14ac:dyDescent="0.25">
      <c r="A21" s="40" t="s">
        <v>541</v>
      </c>
      <c r="B21" s="46" t="s">
        <v>76</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5" customFormat="1" ht="13" x14ac:dyDescent="0.25">
      <c r="A26" s="54" t="s">
        <v>581</v>
      </c>
      <c r="B26" s="54">
        <v>0</v>
      </c>
      <c r="C26" s="54">
        <v>1</v>
      </c>
      <c r="D26" s="54">
        <v>2</v>
      </c>
      <c r="E26" s="54">
        <v>3</v>
      </c>
      <c r="F26" s="54">
        <v>4</v>
      </c>
      <c r="G26" s="54">
        <v>5</v>
      </c>
      <c r="H26" s="54">
        <v>6</v>
      </c>
      <c r="I26" s="54">
        <v>7</v>
      </c>
      <c r="J26" s="54">
        <v>8</v>
      </c>
      <c r="K26" s="54">
        <v>9</v>
      </c>
      <c r="L26" s="54">
        <v>10</v>
      </c>
      <c r="M26" s="54">
        <v>11</v>
      </c>
    </row>
    <row r="27" spans="1:13" x14ac:dyDescent="0.25">
      <c r="A27" s="43">
        <v>50</v>
      </c>
      <c r="B27" s="44">
        <v>4.5179999999999998</v>
      </c>
      <c r="C27" s="44">
        <v>4.4480000000000004</v>
      </c>
      <c r="D27" s="44">
        <v>4.3780000000000001</v>
      </c>
      <c r="E27" s="44">
        <v>4.3070000000000004</v>
      </c>
      <c r="F27" s="44">
        <v>4.2370000000000001</v>
      </c>
      <c r="G27" s="44">
        <v>4.1669999999999998</v>
      </c>
      <c r="H27" s="44">
        <v>4.0970000000000004</v>
      </c>
      <c r="I27" s="44">
        <v>4.0259999999999998</v>
      </c>
      <c r="J27" s="44">
        <v>3.956</v>
      </c>
      <c r="K27" s="44">
        <v>3.8860000000000001</v>
      </c>
      <c r="L27" s="44">
        <v>3.8159999999999998</v>
      </c>
      <c r="M27" s="44">
        <v>3.7450000000000001</v>
      </c>
    </row>
    <row r="28" spans="1:13" x14ac:dyDescent="0.25">
      <c r="A28" s="43">
        <v>51</v>
      </c>
      <c r="B28" s="44">
        <v>3.6739999999999999</v>
      </c>
      <c r="C28" s="44">
        <v>3.601</v>
      </c>
      <c r="D28" s="44">
        <v>3.528</v>
      </c>
      <c r="E28" s="44">
        <v>3.4550000000000001</v>
      </c>
      <c r="F28" s="44">
        <v>3.3820000000000001</v>
      </c>
      <c r="G28" s="44">
        <v>3.3090000000000002</v>
      </c>
      <c r="H28" s="44">
        <v>3.2360000000000002</v>
      </c>
      <c r="I28" s="44">
        <v>3.1629999999999998</v>
      </c>
      <c r="J28" s="44">
        <v>3.09</v>
      </c>
      <c r="K28" s="44">
        <v>3.0169999999999999</v>
      </c>
      <c r="L28" s="44">
        <v>2.944</v>
      </c>
      <c r="M28" s="44">
        <v>2.871</v>
      </c>
    </row>
    <row r="29" spans="1:13" x14ac:dyDescent="0.25">
      <c r="A29" s="43">
        <v>52</v>
      </c>
      <c r="B29" s="44">
        <v>2.7970000000000002</v>
      </c>
      <c r="C29" s="44">
        <v>2.7210000000000001</v>
      </c>
      <c r="D29" s="44">
        <v>2.645</v>
      </c>
      <c r="E29" s="44">
        <v>2.569</v>
      </c>
      <c r="F29" s="44">
        <v>2.4940000000000002</v>
      </c>
      <c r="G29" s="44">
        <v>2.4180000000000001</v>
      </c>
      <c r="H29" s="44">
        <v>2.3420000000000001</v>
      </c>
      <c r="I29" s="44">
        <v>2.266</v>
      </c>
      <c r="J29" s="44">
        <v>2.1909999999999998</v>
      </c>
      <c r="K29" s="44">
        <v>2.1150000000000002</v>
      </c>
      <c r="L29" s="44">
        <v>2.0390000000000001</v>
      </c>
      <c r="M29" s="44">
        <v>1.9630000000000001</v>
      </c>
    </row>
    <row r="30" spans="1:13" x14ac:dyDescent="0.25">
      <c r="A30" s="43">
        <v>53</v>
      </c>
      <c r="B30" s="44">
        <v>1.8859999999999999</v>
      </c>
      <c r="C30" s="44">
        <v>1.8069999999999999</v>
      </c>
      <c r="D30" s="44">
        <v>1.7290000000000001</v>
      </c>
      <c r="E30" s="44">
        <v>1.65</v>
      </c>
      <c r="F30" s="44">
        <v>1.571</v>
      </c>
      <c r="G30" s="44">
        <v>1.4930000000000001</v>
      </c>
      <c r="H30" s="44">
        <v>1.4139999999999999</v>
      </c>
      <c r="I30" s="44">
        <v>1.335</v>
      </c>
      <c r="J30" s="44">
        <v>1.2569999999999999</v>
      </c>
      <c r="K30" s="44">
        <v>1.1779999999999999</v>
      </c>
      <c r="L30" s="44">
        <v>1.099</v>
      </c>
      <c r="M30" s="44">
        <v>1.02</v>
      </c>
    </row>
    <row r="31" spans="1:13" x14ac:dyDescent="0.25">
      <c r="A31" s="43">
        <v>54</v>
      </c>
      <c r="B31" s="44">
        <v>0.94</v>
      </c>
      <c r="C31" s="44">
        <v>0.85899999999999999</v>
      </c>
      <c r="D31" s="44">
        <v>0.77700000000000002</v>
      </c>
      <c r="E31" s="44">
        <v>0.69499999999999995</v>
      </c>
      <c r="F31" s="44">
        <v>0.61299999999999999</v>
      </c>
      <c r="G31" s="44">
        <v>0.53100000000000003</v>
      </c>
      <c r="H31" s="44">
        <v>0.45</v>
      </c>
      <c r="I31" s="44">
        <v>0.36799999999999999</v>
      </c>
      <c r="J31" s="44">
        <v>0.28599999999999998</v>
      </c>
      <c r="K31" s="44">
        <v>0.20399999999999999</v>
      </c>
      <c r="L31" s="44">
        <v>0.123</v>
      </c>
      <c r="M31" s="44">
        <v>4.1000000000000002E-2</v>
      </c>
    </row>
    <row r="32" spans="1:13" x14ac:dyDescent="0.25">
      <c r="A32" s="43">
        <v>55</v>
      </c>
      <c r="B32" s="44">
        <v>0</v>
      </c>
      <c r="C32" s="44"/>
      <c r="D32" s="44"/>
      <c r="E32" s="44"/>
      <c r="F32" s="44"/>
      <c r="G32" s="44"/>
      <c r="H32" s="44"/>
      <c r="I32" s="44"/>
      <c r="J32" s="44"/>
      <c r="K32" s="44"/>
      <c r="L32" s="44"/>
      <c r="M32" s="44"/>
    </row>
  </sheetData>
  <sheetProtection algorithmName="SHA-512" hashValue="UngvKnIERTepep8XZp/NFtGZgEhJnCEeaqGMYdzewhrKujVOTcjYI90LJhVr/kkP4SEWJN8/g/sMDXQgVwK3kA==" saltValue="OuXfXDMM1jPoby8HMzEPgA==" spinCount="100000" sheet="1" objects="1" scenarios="1"/>
  <conditionalFormatting sqref="A6:A21">
    <cfRule type="expression" dxfId="269" priority="1" stopIfTrue="1">
      <formula>MOD(ROW(),2)=0</formula>
    </cfRule>
    <cfRule type="expression" dxfId="268" priority="2" stopIfTrue="1">
      <formula>MOD(ROW(),2)&lt;&gt;0</formula>
    </cfRule>
  </conditionalFormatting>
  <conditionalFormatting sqref="B6:M21">
    <cfRule type="expression" dxfId="267" priority="3" stopIfTrue="1">
      <formula>MOD(ROW(),2)=0</formula>
    </cfRule>
    <cfRule type="expression" dxfId="266" priority="4" stopIfTrue="1">
      <formula>MOD(ROW(),2)&lt;&gt;0</formula>
    </cfRule>
  </conditionalFormatting>
  <conditionalFormatting sqref="A26:A32">
    <cfRule type="expression" dxfId="265" priority="5" stopIfTrue="1">
      <formula>MOD(ROW(),2)=0</formula>
    </cfRule>
    <cfRule type="expression" dxfId="264" priority="6" stopIfTrue="1">
      <formula>MOD(ROW(),2)&lt;&gt;0</formula>
    </cfRule>
  </conditionalFormatting>
  <conditionalFormatting sqref="B26:M32">
    <cfRule type="expression" dxfId="263" priority="7" stopIfTrue="1">
      <formula>MOD(ROW(),2)=0</formula>
    </cfRule>
    <cfRule type="expression" dxfId="262" priority="8" stopIfTrue="1">
      <formula>MOD(ROW(),2)&lt;&gt;0</formula>
    </cfRule>
  </conditionalFormatting>
  <pageMargins left="0.7" right="0.7" top="0.75" bottom="0.75" header="0.3" footer="0.3"/>
  <tableParts count="1">
    <tablePart r:id="rId1"/>
  </tablePart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CCBD3-4D84-4E8F-A76C-421153FFAA61}">
  <sheetPr codeName="Sheet94"/>
  <dimension ref="A1:M78"/>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ERF - x-802</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t="s">
        <v>185</v>
      </c>
      <c r="C8" s="46"/>
      <c r="D8" s="46"/>
      <c r="E8" s="46"/>
      <c r="F8" s="46"/>
      <c r="G8" s="46"/>
      <c r="H8" s="46"/>
      <c r="I8" s="46"/>
      <c r="J8" s="46"/>
      <c r="K8" s="46"/>
      <c r="L8" s="46"/>
      <c r="M8" s="46"/>
    </row>
    <row r="9" spans="1:13" x14ac:dyDescent="0.25">
      <c r="A9" s="40" t="s">
        <v>142</v>
      </c>
      <c r="B9" s="46" t="s">
        <v>251</v>
      </c>
      <c r="C9" s="46"/>
      <c r="D9" s="46"/>
      <c r="E9" s="46"/>
      <c r="F9" s="46"/>
      <c r="G9" s="46"/>
      <c r="H9" s="46"/>
      <c r="I9" s="46"/>
      <c r="J9" s="46"/>
      <c r="K9" s="46"/>
      <c r="L9" s="46"/>
      <c r="M9" s="46"/>
    </row>
    <row r="10" spans="1:13" x14ac:dyDescent="0.25">
      <c r="A10" s="40" t="s">
        <v>6</v>
      </c>
      <c r="B10" s="46" t="s">
        <v>457</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454</v>
      </c>
      <c r="C12" s="46"/>
      <c r="D12" s="46"/>
      <c r="E12" s="46"/>
      <c r="F12" s="46"/>
      <c r="G12" s="46"/>
      <c r="H12" s="46"/>
      <c r="I12" s="46"/>
      <c r="J12" s="46"/>
      <c r="K12" s="46"/>
      <c r="L12" s="46"/>
      <c r="M12" s="46"/>
    </row>
    <row r="13" spans="1:13" x14ac:dyDescent="0.25">
      <c r="A13" s="40" t="s">
        <v>538</v>
      </c>
      <c r="B13" s="46">
        <v>1</v>
      </c>
      <c r="C13" s="46"/>
      <c r="D13" s="46"/>
      <c r="E13" s="46"/>
      <c r="F13" s="46"/>
      <c r="G13" s="46"/>
      <c r="H13" s="46"/>
      <c r="I13" s="46"/>
      <c r="J13" s="46"/>
      <c r="K13" s="46"/>
      <c r="L13" s="46"/>
      <c r="M13" s="46"/>
    </row>
    <row r="14" spans="1:13" x14ac:dyDescent="0.25">
      <c r="A14" s="40" t="s">
        <v>146</v>
      </c>
      <c r="B14" s="46">
        <v>802</v>
      </c>
      <c r="C14" s="46"/>
      <c r="D14" s="46"/>
      <c r="E14" s="46"/>
      <c r="F14" s="46"/>
      <c r="G14" s="46"/>
      <c r="H14" s="46"/>
      <c r="I14" s="46"/>
      <c r="J14" s="46"/>
      <c r="K14" s="46"/>
      <c r="L14" s="46"/>
      <c r="M14" s="46"/>
    </row>
    <row r="15" spans="1:13" x14ac:dyDescent="0.25">
      <c r="A15" s="40" t="s">
        <v>539</v>
      </c>
      <c r="B15" s="46" t="s">
        <v>458</v>
      </c>
      <c r="C15" s="46"/>
      <c r="D15" s="46"/>
      <c r="E15" s="46"/>
      <c r="F15" s="46"/>
      <c r="G15" s="46"/>
      <c r="H15" s="46"/>
      <c r="I15" s="46"/>
      <c r="J15" s="46"/>
      <c r="K15" s="46"/>
      <c r="L15" s="46"/>
      <c r="M15" s="46"/>
    </row>
    <row r="16" spans="1:13" x14ac:dyDescent="0.25">
      <c r="A16" s="40" t="s">
        <v>148</v>
      </c>
      <c r="B16" s="46" t="s">
        <v>459</v>
      </c>
      <c r="C16" s="46"/>
      <c r="D16" s="46"/>
      <c r="E16" s="46"/>
      <c r="F16" s="46"/>
      <c r="G16" s="46"/>
      <c r="H16" s="46"/>
      <c r="I16" s="46"/>
      <c r="J16" s="46"/>
      <c r="K16" s="46"/>
      <c r="L16" s="46"/>
      <c r="M16" s="46"/>
    </row>
    <row r="17" spans="1:13" x14ac:dyDescent="0.25">
      <c r="A17" s="41" t="s">
        <v>540</v>
      </c>
      <c r="B17" s="46"/>
      <c r="C17" s="46"/>
      <c r="D17" s="46"/>
      <c r="E17" s="46"/>
      <c r="F17" s="46"/>
      <c r="G17" s="46"/>
      <c r="H17" s="46"/>
      <c r="I17" s="46"/>
      <c r="J17" s="46"/>
      <c r="K17" s="46"/>
      <c r="L17" s="46"/>
      <c r="M17" s="46"/>
    </row>
    <row r="18" spans="1:13" x14ac:dyDescent="0.25">
      <c r="A18" s="40" t="s">
        <v>150</v>
      </c>
      <c r="B18" s="48">
        <v>45138</v>
      </c>
      <c r="C18" s="48"/>
      <c r="D18" s="48"/>
      <c r="E18" s="48"/>
      <c r="F18" s="48"/>
      <c r="G18" s="48"/>
      <c r="H18" s="48"/>
      <c r="I18" s="48"/>
      <c r="J18" s="48"/>
      <c r="K18" s="48"/>
      <c r="L18" s="48"/>
      <c r="M18" s="48"/>
    </row>
    <row r="19" spans="1:13" x14ac:dyDescent="0.25">
      <c r="A19" s="40" t="s">
        <v>151</v>
      </c>
      <c r="B19" s="48">
        <v>45138</v>
      </c>
      <c r="C19" s="48"/>
      <c r="D19" s="48"/>
      <c r="E19" s="48"/>
      <c r="F19" s="48"/>
      <c r="G19" s="48"/>
      <c r="H19" s="48"/>
      <c r="I19" s="48"/>
      <c r="J19" s="48"/>
      <c r="K19" s="48"/>
      <c r="L19" s="48"/>
      <c r="M19" s="48"/>
    </row>
    <row r="20" spans="1:13" x14ac:dyDescent="0.25">
      <c r="A20" s="40" t="s">
        <v>152</v>
      </c>
      <c r="B20" s="46" t="s">
        <v>160</v>
      </c>
      <c r="C20" s="46"/>
      <c r="D20" s="46"/>
      <c r="E20" s="46"/>
      <c r="F20" s="46"/>
      <c r="G20" s="46"/>
      <c r="H20" s="46"/>
      <c r="I20" s="46"/>
      <c r="J20" s="46"/>
      <c r="K20" s="46"/>
      <c r="L20" s="46"/>
      <c r="M20" s="46"/>
    </row>
    <row r="21" spans="1:13" x14ac:dyDescent="0.25">
      <c r="A21" s="40" t="s">
        <v>541</v>
      </c>
      <c r="B21" s="46" t="s">
        <v>76</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5" customFormat="1" ht="13" x14ac:dyDescent="0.25">
      <c r="A26" s="54" t="s">
        <v>581</v>
      </c>
      <c r="B26" s="54">
        <v>0</v>
      </c>
      <c r="C26" s="54">
        <v>1</v>
      </c>
      <c r="D26" s="54">
        <v>2</v>
      </c>
      <c r="E26" s="54">
        <v>3</v>
      </c>
      <c r="F26" s="54">
        <v>4</v>
      </c>
      <c r="G26" s="54">
        <v>5</v>
      </c>
      <c r="H26" s="54">
        <v>6</v>
      </c>
      <c r="I26" s="54">
        <v>7</v>
      </c>
      <c r="J26" s="54">
        <v>8</v>
      </c>
      <c r="K26" s="54">
        <v>9</v>
      </c>
      <c r="L26" s="54">
        <v>10</v>
      </c>
      <c r="M26" s="54">
        <v>11</v>
      </c>
    </row>
    <row r="27" spans="1:13" x14ac:dyDescent="0.25">
      <c r="A27" s="43">
        <v>50</v>
      </c>
      <c r="B27" s="44">
        <v>23.795000000000002</v>
      </c>
      <c r="C27" s="44">
        <v>23.827000000000002</v>
      </c>
      <c r="D27" s="44">
        <v>23.858000000000001</v>
      </c>
      <c r="E27" s="44">
        <v>23.89</v>
      </c>
      <c r="F27" s="44">
        <v>23.920999999999999</v>
      </c>
      <c r="G27" s="44">
        <v>23.952999999999999</v>
      </c>
      <c r="H27" s="44">
        <v>23.984999999999999</v>
      </c>
      <c r="I27" s="44">
        <v>24.015999999999998</v>
      </c>
      <c r="J27" s="44">
        <v>24.047999999999998</v>
      </c>
      <c r="K27" s="44">
        <v>24.08</v>
      </c>
      <c r="L27" s="44">
        <v>24.111000000000001</v>
      </c>
      <c r="M27" s="44">
        <v>24.143000000000001</v>
      </c>
    </row>
    <row r="28" spans="1:13" x14ac:dyDescent="0.25">
      <c r="A28" s="43">
        <v>51</v>
      </c>
      <c r="B28" s="44">
        <v>24.175000000000001</v>
      </c>
      <c r="C28" s="44">
        <v>24.207000000000001</v>
      </c>
      <c r="D28" s="44">
        <v>24.239000000000001</v>
      </c>
      <c r="E28" s="44">
        <v>24.271999999999998</v>
      </c>
      <c r="F28" s="44">
        <v>24.303999999999998</v>
      </c>
      <c r="G28" s="44">
        <v>24.335999999999999</v>
      </c>
      <c r="H28" s="44">
        <v>24.367999999999999</v>
      </c>
      <c r="I28" s="44">
        <v>24.401</v>
      </c>
      <c r="J28" s="44">
        <v>24.433</v>
      </c>
      <c r="K28" s="44">
        <v>24.465</v>
      </c>
      <c r="L28" s="44">
        <v>24.497</v>
      </c>
      <c r="M28" s="44">
        <v>24.53</v>
      </c>
    </row>
    <row r="29" spans="1:13" x14ac:dyDescent="0.25">
      <c r="A29" s="43">
        <v>52</v>
      </c>
      <c r="B29" s="44">
        <v>24.562000000000001</v>
      </c>
      <c r="C29" s="44">
        <v>24.594999999999999</v>
      </c>
      <c r="D29" s="44">
        <v>24.628</v>
      </c>
      <c r="E29" s="44">
        <v>24.661000000000001</v>
      </c>
      <c r="F29" s="44">
        <v>24.693999999999999</v>
      </c>
      <c r="G29" s="44">
        <v>24.727</v>
      </c>
      <c r="H29" s="44">
        <v>24.76</v>
      </c>
      <c r="I29" s="44">
        <v>24.792999999999999</v>
      </c>
      <c r="J29" s="44">
        <v>24.826000000000001</v>
      </c>
      <c r="K29" s="44">
        <v>24.859000000000002</v>
      </c>
      <c r="L29" s="44">
        <v>24.891999999999999</v>
      </c>
      <c r="M29" s="44">
        <v>24.925000000000001</v>
      </c>
    </row>
    <row r="30" spans="1:13" x14ac:dyDescent="0.25">
      <c r="A30" s="43">
        <v>53</v>
      </c>
      <c r="B30" s="44">
        <v>24.959</v>
      </c>
      <c r="C30" s="44">
        <v>24.992999999999999</v>
      </c>
      <c r="D30" s="44">
        <v>25.026</v>
      </c>
      <c r="E30" s="44">
        <v>25.06</v>
      </c>
      <c r="F30" s="44">
        <v>25.094000000000001</v>
      </c>
      <c r="G30" s="44">
        <v>25.128</v>
      </c>
      <c r="H30" s="44">
        <v>25.161999999999999</v>
      </c>
      <c r="I30" s="44">
        <v>25.195</v>
      </c>
      <c r="J30" s="44">
        <v>25.228999999999999</v>
      </c>
      <c r="K30" s="44">
        <v>25.263000000000002</v>
      </c>
      <c r="L30" s="44">
        <v>25.297000000000001</v>
      </c>
      <c r="M30" s="44">
        <v>25.33</v>
      </c>
    </row>
    <row r="31" spans="1:13" x14ac:dyDescent="0.25">
      <c r="A31" s="43">
        <v>54</v>
      </c>
      <c r="B31" s="44">
        <v>25.364999999999998</v>
      </c>
      <c r="C31" s="44">
        <v>25.399000000000001</v>
      </c>
      <c r="D31" s="44">
        <v>25.434000000000001</v>
      </c>
      <c r="E31" s="44">
        <v>25.468</v>
      </c>
      <c r="F31" s="44">
        <v>25.503</v>
      </c>
      <c r="G31" s="44">
        <v>25.538</v>
      </c>
      <c r="H31" s="44">
        <v>25.571999999999999</v>
      </c>
      <c r="I31" s="44">
        <v>25.606999999999999</v>
      </c>
      <c r="J31" s="44">
        <v>25.640999999999998</v>
      </c>
      <c r="K31" s="44">
        <v>25.675999999999998</v>
      </c>
      <c r="L31" s="44">
        <v>25.710999999999999</v>
      </c>
      <c r="M31" s="44">
        <v>25.745000000000001</v>
      </c>
    </row>
    <row r="32" spans="1:13" x14ac:dyDescent="0.25">
      <c r="A32" s="43">
        <v>55</v>
      </c>
      <c r="B32" s="44">
        <v>25.738</v>
      </c>
      <c r="C32" s="44">
        <v>25.69</v>
      </c>
      <c r="D32" s="44">
        <v>25.640999999999998</v>
      </c>
      <c r="E32" s="44">
        <v>25.593</v>
      </c>
      <c r="F32" s="44">
        <v>25.544</v>
      </c>
      <c r="G32" s="44">
        <v>25.495000000000001</v>
      </c>
      <c r="H32" s="44">
        <v>25.446999999999999</v>
      </c>
      <c r="I32" s="44">
        <v>25.398</v>
      </c>
      <c r="J32" s="44">
        <v>25.35</v>
      </c>
      <c r="K32" s="44">
        <v>25.300999999999998</v>
      </c>
      <c r="L32" s="44">
        <v>25.253</v>
      </c>
      <c r="M32" s="44">
        <v>25.204000000000001</v>
      </c>
    </row>
    <row r="33" spans="1:13" x14ac:dyDescent="0.25">
      <c r="A33" s="43">
        <v>56</v>
      </c>
      <c r="B33" s="44">
        <v>25.155000000000001</v>
      </c>
      <c r="C33" s="44">
        <v>25.106000000000002</v>
      </c>
      <c r="D33" s="44">
        <v>25.056999999999999</v>
      </c>
      <c r="E33" s="44">
        <v>25.007999999999999</v>
      </c>
      <c r="F33" s="44">
        <v>24.959</v>
      </c>
      <c r="G33" s="44">
        <v>24.91</v>
      </c>
      <c r="H33" s="44">
        <v>24.861000000000001</v>
      </c>
      <c r="I33" s="44">
        <v>24.812000000000001</v>
      </c>
      <c r="J33" s="44">
        <v>24.763000000000002</v>
      </c>
      <c r="K33" s="44">
        <v>24.713999999999999</v>
      </c>
      <c r="L33" s="44">
        <v>24.664999999999999</v>
      </c>
      <c r="M33" s="44">
        <v>24.616</v>
      </c>
    </row>
    <row r="34" spans="1:13" x14ac:dyDescent="0.25">
      <c r="A34" s="43">
        <v>57</v>
      </c>
      <c r="B34" s="44">
        <v>24.565999999999999</v>
      </c>
      <c r="C34" s="44">
        <v>24.516999999999999</v>
      </c>
      <c r="D34" s="44">
        <v>24.466999999999999</v>
      </c>
      <c r="E34" s="44">
        <v>24.417999999999999</v>
      </c>
      <c r="F34" s="44">
        <v>24.367999999999999</v>
      </c>
      <c r="G34" s="44">
        <v>24.318999999999999</v>
      </c>
      <c r="H34" s="44">
        <v>24.268999999999998</v>
      </c>
      <c r="I34" s="44">
        <v>24.219000000000001</v>
      </c>
      <c r="J34" s="44">
        <v>24.17</v>
      </c>
      <c r="K34" s="44">
        <v>24.12</v>
      </c>
      <c r="L34" s="44">
        <v>24.071000000000002</v>
      </c>
      <c r="M34" s="44">
        <v>24.021000000000001</v>
      </c>
    </row>
    <row r="35" spans="1:13" x14ac:dyDescent="0.25">
      <c r="A35" s="43">
        <v>58</v>
      </c>
      <c r="B35" s="44">
        <v>23.971</v>
      </c>
      <c r="C35" s="44">
        <v>23.920999999999999</v>
      </c>
      <c r="D35" s="44">
        <v>23.870999999999999</v>
      </c>
      <c r="E35" s="44">
        <v>23.821000000000002</v>
      </c>
      <c r="F35" s="44">
        <v>23.771000000000001</v>
      </c>
      <c r="G35" s="44">
        <v>23.721</v>
      </c>
      <c r="H35" s="44">
        <v>23.67</v>
      </c>
      <c r="I35" s="44">
        <v>23.62</v>
      </c>
      <c r="J35" s="44">
        <v>23.57</v>
      </c>
      <c r="K35" s="44">
        <v>23.52</v>
      </c>
      <c r="L35" s="44">
        <v>23.47</v>
      </c>
      <c r="M35" s="44">
        <v>23.42</v>
      </c>
    </row>
    <row r="36" spans="1:13" x14ac:dyDescent="0.25">
      <c r="A36" s="43">
        <v>59</v>
      </c>
      <c r="B36" s="44">
        <v>23.369</v>
      </c>
      <c r="C36" s="44">
        <v>23.318999999999999</v>
      </c>
      <c r="D36" s="44">
        <v>23.268000000000001</v>
      </c>
      <c r="E36" s="44">
        <v>23.216999999999999</v>
      </c>
      <c r="F36" s="44">
        <v>23.167000000000002</v>
      </c>
      <c r="G36" s="44">
        <v>23.116</v>
      </c>
      <c r="H36" s="44">
        <v>23.065000000000001</v>
      </c>
      <c r="I36" s="44">
        <v>23.013999999999999</v>
      </c>
      <c r="J36" s="44">
        <v>22.963999999999999</v>
      </c>
      <c r="K36" s="44">
        <v>22.913</v>
      </c>
      <c r="L36" s="44">
        <v>22.861999999999998</v>
      </c>
      <c r="M36" s="44">
        <v>22.812000000000001</v>
      </c>
    </row>
    <row r="37" spans="1:13" x14ac:dyDescent="0.25">
      <c r="A37" s="43">
        <v>60</v>
      </c>
      <c r="B37" s="44">
        <v>22.760999999999999</v>
      </c>
      <c r="C37" s="44">
        <v>22.709</v>
      </c>
      <c r="D37" s="44">
        <v>22.658000000000001</v>
      </c>
      <c r="E37" s="44">
        <v>22.606999999999999</v>
      </c>
      <c r="F37" s="44">
        <v>22.556000000000001</v>
      </c>
      <c r="G37" s="44">
        <v>22.504000000000001</v>
      </c>
      <c r="H37" s="44">
        <v>22.452999999999999</v>
      </c>
      <c r="I37" s="44">
        <v>22.402000000000001</v>
      </c>
      <c r="J37" s="44">
        <v>22.350999999999999</v>
      </c>
      <c r="K37" s="44">
        <v>22.298999999999999</v>
      </c>
      <c r="L37" s="44">
        <v>22.248000000000001</v>
      </c>
      <c r="M37" s="44">
        <v>22.196999999999999</v>
      </c>
    </row>
    <row r="38" spans="1:13" x14ac:dyDescent="0.25">
      <c r="A38" s="43">
        <v>61</v>
      </c>
      <c r="B38" s="44">
        <v>22.145</v>
      </c>
      <c r="C38" s="44">
        <v>22.094000000000001</v>
      </c>
      <c r="D38" s="44">
        <v>22.042000000000002</v>
      </c>
      <c r="E38" s="44">
        <v>21.99</v>
      </c>
      <c r="F38" s="44">
        <v>21.937999999999999</v>
      </c>
      <c r="G38" s="44">
        <v>21.885999999999999</v>
      </c>
      <c r="H38" s="44">
        <v>21.835000000000001</v>
      </c>
      <c r="I38" s="44">
        <v>21.783000000000001</v>
      </c>
      <c r="J38" s="44">
        <v>21.731000000000002</v>
      </c>
      <c r="K38" s="44">
        <v>21.678999999999998</v>
      </c>
      <c r="L38" s="44">
        <v>21.628</v>
      </c>
      <c r="M38" s="44">
        <v>21.576000000000001</v>
      </c>
    </row>
    <row r="39" spans="1:13" x14ac:dyDescent="0.25">
      <c r="A39" s="43">
        <v>62</v>
      </c>
      <c r="B39" s="44">
        <v>21.524000000000001</v>
      </c>
      <c r="C39" s="44">
        <v>21.472000000000001</v>
      </c>
      <c r="D39" s="44">
        <v>21.419</v>
      </c>
      <c r="E39" s="44">
        <v>21.367000000000001</v>
      </c>
      <c r="F39" s="44">
        <v>21.315000000000001</v>
      </c>
      <c r="G39" s="44">
        <v>21.263000000000002</v>
      </c>
      <c r="H39" s="44">
        <v>21.21</v>
      </c>
      <c r="I39" s="44">
        <v>21.158000000000001</v>
      </c>
      <c r="J39" s="44">
        <v>21.106000000000002</v>
      </c>
      <c r="K39" s="44">
        <v>21.053999999999998</v>
      </c>
      <c r="L39" s="44">
        <v>21.001000000000001</v>
      </c>
      <c r="M39" s="44">
        <v>20.949000000000002</v>
      </c>
    </row>
    <row r="40" spans="1:13" x14ac:dyDescent="0.25">
      <c r="A40" s="43">
        <v>63</v>
      </c>
      <c r="B40" s="44">
        <v>20.896999999999998</v>
      </c>
      <c r="C40" s="44">
        <v>20.844000000000001</v>
      </c>
      <c r="D40" s="44">
        <v>20.791</v>
      </c>
      <c r="E40" s="44">
        <v>20.738</v>
      </c>
      <c r="F40" s="44">
        <v>20.686</v>
      </c>
      <c r="G40" s="44">
        <v>20.632999999999999</v>
      </c>
      <c r="H40" s="44">
        <v>20.58</v>
      </c>
      <c r="I40" s="44">
        <v>20.527999999999999</v>
      </c>
      <c r="J40" s="44">
        <v>20.475000000000001</v>
      </c>
      <c r="K40" s="44">
        <v>20.422000000000001</v>
      </c>
      <c r="L40" s="44">
        <v>20.369</v>
      </c>
      <c r="M40" s="44">
        <v>20.317</v>
      </c>
    </row>
    <row r="41" spans="1:13" x14ac:dyDescent="0.25">
      <c r="A41" s="43">
        <v>64</v>
      </c>
      <c r="B41" s="44">
        <v>20.263999999999999</v>
      </c>
      <c r="C41" s="44">
        <v>20.21</v>
      </c>
      <c r="D41" s="44">
        <v>20.157</v>
      </c>
      <c r="E41" s="44">
        <v>20.103999999999999</v>
      </c>
      <c r="F41" s="44">
        <v>20.05</v>
      </c>
      <c r="G41" s="44">
        <v>19.997</v>
      </c>
      <c r="H41" s="44">
        <v>19.943999999999999</v>
      </c>
      <c r="I41" s="44">
        <v>19.89</v>
      </c>
      <c r="J41" s="44">
        <v>19.837</v>
      </c>
      <c r="K41" s="44">
        <v>19.783000000000001</v>
      </c>
      <c r="L41" s="44">
        <v>19.73</v>
      </c>
      <c r="M41" s="44">
        <v>19.677</v>
      </c>
    </row>
    <row r="42" spans="1:13" x14ac:dyDescent="0.25">
      <c r="A42" s="43">
        <v>65</v>
      </c>
      <c r="B42" s="44">
        <v>19.623000000000001</v>
      </c>
      <c r="C42" s="44">
        <v>19.57</v>
      </c>
      <c r="D42" s="44">
        <v>19.515999999999998</v>
      </c>
      <c r="E42" s="44">
        <v>19.463000000000001</v>
      </c>
      <c r="F42" s="44">
        <v>19.408999999999999</v>
      </c>
      <c r="G42" s="44">
        <v>19.356000000000002</v>
      </c>
      <c r="H42" s="44">
        <v>19.302</v>
      </c>
      <c r="I42" s="44">
        <v>19.248000000000001</v>
      </c>
      <c r="J42" s="44">
        <v>19.195</v>
      </c>
      <c r="K42" s="44">
        <v>19.140999999999998</v>
      </c>
      <c r="L42" s="44">
        <v>19.088000000000001</v>
      </c>
      <c r="M42" s="44">
        <v>19.033999999999999</v>
      </c>
    </row>
    <row r="43" spans="1:13" x14ac:dyDescent="0.25">
      <c r="A43" s="43">
        <v>66</v>
      </c>
      <c r="B43" s="44">
        <v>18.98</v>
      </c>
      <c r="C43" s="44">
        <v>18.925999999999998</v>
      </c>
      <c r="D43" s="44">
        <v>18.873000000000001</v>
      </c>
      <c r="E43" s="44">
        <v>18.818999999999999</v>
      </c>
      <c r="F43" s="44">
        <v>18.765000000000001</v>
      </c>
      <c r="G43" s="44">
        <v>18.710999999999999</v>
      </c>
      <c r="H43" s="44">
        <v>18.657</v>
      </c>
      <c r="I43" s="44">
        <v>18.603000000000002</v>
      </c>
      <c r="J43" s="44">
        <v>18.548999999999999</v>
      </c>
      <c r="K43" s="44">
        <v>18.495000000000001</v>
      </c>
      <c r="L43" s="44">
        <v>18.440999999999999</v>
      </c>
      <c r="M43" s="44">
        <v>18.387</v>
      </c>
    </row>
    <row r="44" spans="1:13" x14ac:dyDescent="0.25">
      <c r="A44" s="43">
        <v>67</v>
      </c>
      <c r="B44" s="44">
        <v>18.332999999999998</v>
      </c>
      <c r="C44" s="44">
        <v>18.277999999999999</v>
      </c>
      <c r="D44" s="44">
        <v>18.224</v>
      </c>
      <c r="E44" s="44">
        <v>18.170000000000002</v>
      </c>
      <c r="F44" s="44">
        <v>18.114999999999998</v>
      </c>
      <c r="G44" s="44">
        <v>18.061</v>
      </c>
      <c r="H44" s="44">
        <v>18.007000000000001</v>
      </c>
      <c r="I44" s="44">
        <v>17.952999999999999</v>
      </c>
      <c r="J44" s="44">
        <v>17.898</v>
      </c>
      <c r="K44" s="44">
        <v>17.844000000000001</v>
      </c>
      <c r="L44" s="44">
        <v>17.79</v>
      </c>
      <c r="M44" s="44">
        <v>17.734999999999999</v>
      </c>
    </row>
    <row r="45" spans="1:13" x14ac:dyDescent="0.25">
      <c r="A45" s="43">
        <v>68</v>
      </c>
      <c r="B45" s="44">
        <v>17.681000000000001</v>
      </c>
      <c r="C45" s="44">
        <v>17.626000000000001</v>
      </c>
      <c r="D45" s="44">
        <v>17.571999999999999</v>
      </c>
      <c r="E45" s="44">
        <v>17.516999999999999</v>
      </c>
      <c r="F45" s="44">
        <v>17.462</v>
      </c>
      <c r="G45" s="44">
        <v>17.408000000000001</v>
      </c>
      <c r="H45" s="44">
        <v>17.353000000000002</v>
      </c>
      <c r="I45" s="44">
        <v>17.298999999999999</v>
      </c>
      <c r="J45" s="44">
        <v>17.244</v>
      </c>
      <c r="K45" s="44">
        <v>17.189</v>
      </c>
      <c r="L45" s="44">
        <v>17.135000000000002</v>
      </c>
      <c r="M45" s="44">
        <v>17.079999999999998</v>
      </c>
    </row>
    <row r="46" spans="1:13" x14ac:dyDescent="0.25">
      <c r="A46" s="43">
        <v>69</v>
      </c>
      <c r="B46" s="44">
        <v>17.023</v>
      </c>
      <c r="C46" s="44">
        <v>16.963000000000001</v>
      </c>
      <c r="D46" s="44">
        <v>16.902999999999999</v>
      </c>
      <c r="E46" s="44">
        <v>16.843</v>
      </c>
      <c r="F46" s="44">
        <v>16.783999999999999</v>
      </c>
      <c r="G46" s="44">
        <v>16.724</v>
      </c>
      <c r="H46" s="44">
        <v>16.664000000000001</v>
      </c>
      <c r="I46" s="44">
        <v>16.603999999999999</v>
      </c>
      <c r="J46" s="44">
        <v>16.544</v>
      </c>
      <c r="K46" s="44">
        <v>16.484999999999999</v>
      </c>
      <c r="L46" s="44">
        <v>16.425000000000001</v>
      </c>
      <c r="M46" s="44">
        <v>16.364999999999998</v>
      </c>
    </row>
    <row r="47" spans="1:13" x14ac:dyDescent="0.25">
      <c r="A47" s="43">
        <v>70</v>
      </c>
      <c r="B47" s="44">
        <v>16.306999999999999</v>
      </c>
      <c r="C47" s="44">
        <v>16.251999999999999</v>
      </c>
      <c r="D47" s="44">
        <v>16.196999999999999</v>
      </c>
      <c r="E47" s="44">
        <v>16.141999999999999</v>
      </c>
      <c r="F47" s="44">
        <v>16.085999999999999</v>
      </c>
      <c r="G47" s="44">
        <v>16.030999999999999</v>
      </c>
      <c r="H47" s="44">
        <v>15.976000000000001</v>
      </c>
      <c r="I47" s="44">
        <v>15.920999999999999</v>
      </c>
      <c r="J47" s="44">
        <v>15.865</v>
      </c>
      <c r="K47" s="44">
        <v>15.81</v>
      </c>
      <c r="L47" s="44">
        <v>15.755000000000001</v>
      </c>
      <c r="M47" s="44">
        <v>15.7</v>
      </c>
    </row>
    <row r="48" spans="1:13" x14ac:dyDescent="0.25">
      <c r="A48" s="43">
        <v>71</v>
      </c>
      <c r="B48" s="44">
        <v>15.644</v>
      </c>
      <c r="C48" s="44">
        <v>15.589</v>
      </c>
      <c r="D48" s="44">
        <v>15.534000000000001</v>
      </c>
      <c r="E48" s="44">
        <v>15.478999999999999</v>
      </c>
      <c r="F48" s="44">
        <v>15.423999999999999</v>
      </c>
      <c r="G48" s="44">
        <v>15.369</v>
      </c>
      <c r="H48" s="44">
        <v>15.314</v>
      </c>
      <c r="I48" s="44">
        <v>15.259</v>
      </c>
      <c r="J48" s="44">
        <v>15.204000000000001</v>
      </c>
      <c r="K48" s="44">
        <v>15.148999999999999</v>
      </c>
      <c r="L48" s="44">
        <v>15.093999999999999</v>
      </c>
      <c r="M48" s="44">
        <v>15.038</v>
      </c>
    </row>
    <row r="49" spans="1:13" x14ac:dyDescent="0.25">
      <c r="A49" s="43">
        <v>72</v>
      </c>
      <c r="B49" s="44">
        <v>14.983000000000001</v>
      </c>
      <c r="C49" s="44">
        <v>14.928000000000001</v>
      </c>
      <c r="D49" s="44">
        <v>14.872999999999999</v>
      </c>
      <c r="E49" s="44">
        <v>14.818</v>
      </c>
      <c r="F49" s="44">
        <v>14.763</v>
      </c>
      <c r="G49" s="44">
        <v>14.708</v>
      </c>
      <c r="H49" s="44">
        <v>14.653</v>
      </c>
      <c r="I49" s="44">
        <v>14.597</v>
      </c>
      <c r="J49" s="44">
        <v>14.542</v>
      </c>
      <c r="K49" s="44">
        <v>14.487</v>
      </c>
      <c r="L49" s="44">
        <v>14.432</v>
      </c>
      <c r="M49" s="44">
        <v>14.377000000000001</v>
      </c>
    </row>
    <row r="50" spans="1:13" x14ac:dyDescent="0.25">
      <c r="A50" s="43">
        <v>73</v>
      </c>
      <c r="B50" s="44">
        <v>14.321999999999999</v>
      </c>
      <c r="C50" s="44">
        <v>14.266999999999999</v>
      </c>
      <c r="D50" s="44">
        <v>14.212</v>
      </c>
      <c r="E50" s="44">
        <v>14.157</v>
      </c>
      <c r="F50" s="44">
        <v>14.102</v>
      </c>
      <c r="G50" s="44">
        <v>14.047000000000001</v>
      </c>
      <c r="H50" s="44">
        <v>13.991</v>
      </c>
      <c r="I50" s="44">
        <v>13.936</v>
      </c>
      <c r="J50" s="44">
        <v>13.881</v>
      </c>
      <c r="K50" s="44">
        <v>13.826000000000001</v>
      </c>
      <c r="L50" s="44">
        <v>13.771000000000001</v>
      </c>
      <c r="M50" s="44">
        <v>13.715999999999999</v>
      </c>
    </row>
    <row r="51" spans="1:13" x14ac:dyDescent="0.25">
      <c r="A51" s="43">
        <v>74</v>
      </c>
      <c r="B51" s="44">
        <v>13.657</v>
      </c>
      <c r="C51" s="44">
        <v>13.593999999999999</v>
      </c>
      <c r="D51" s="44">
        <v>13.53</v>
      </c>
      <c r="E51" s="44">
        <v>13.467000000000001</v>
      </c>
      <c r="F51" s="44">
        <v>13.404</v>
      </c>
      <c r="G51" s="44">
        <v>13.34</v>
      </c>
      <c r="H51" s="44">
        <v>13.276999999999999</v>
      </c>
      <c r="I51" s="44">
        <v>13.214</v>
      </c>
      <c r="J51" s="44">
        <v>13.15</v>
      </c>
      <c r="K51" s="44">
        <v>13.087</v>
      </c>
      <c r="L51" s="44">
        <v>13.023999999999999</v>
      </c>
      <c r="M51" s="44">
        <v>12.96</v>
      </c>
    </row>
    <row r="52" spans="1:13" x14ac:dyDescent="0.25">
      <c r="A52" s="43">
        <v>75</v>
      </c>
      <c r="B52" s="44">
        <v>12.901</v>
      </c>
      <c r="C52" s="44">
        <v>12.847</v>
      </c>
      <c r="D52" s="44">
        <v>12.792</v>
      </c>
      <c r="E52" s="44">
        <v>12.738</v>
      </c>
      <c r="F52" s="44">
        <v>12.683</v>
      </c>
      <c r="G52" s="44">
        <v>12.629</v>
      </c>
      <c r="H52" s="44">
        <v>12.574</v>
      </c>
      <c r="I52" s="44">
        <v>12.52</v>
      </c>
      <c r="J52" s="44">
        <v>12.465</v>
      </c>
      <c r="K52" s="44">
        <v>12.41</v>
      </c>
      <c r="L52" s="44">
        <v>12.356</v>
      </c>
      <c r="M52" s="44">
        <v>12.301</v>
      </c>
    </row>
    <row r="53" spans="1:13" x14ac:dyDescent="0.25">
      <c r="A53" s="43">
        <v>76</v>
      </c>
      <c r="B53" s="44">
        <v>12.247</v>
      </c>
      <c r="C53" s="44">
        <v>12.193</v>
      </c>
      <c r="D53" s="44">
        <v>12.138999999999999</v>
      </c>
      <c r="E53" s="44">
        <v>12.085000000000001</v>
      </c>
      <c r="F53" s="44">
        <v>12.031000000000001</v>
      </c>
      <c r="G53" s="44">
        <v>11.977</v>
      </c>
      <c r="H53" s="44">
        <v>11.922000000000001</v>
      </c>
      <c r="I53" s="44">
        <v>11.868</v>
      </c>
      <c r="J53" s="44">
        <v>11.814</v>
      </c>
      <c r="K53" s="44">
        <v>11.76</v>
      </c>
      <c r="L53" s="44">
        <v>11.706</v>
      </c>
      <c r="M53" s="44">
        <v>11.651999999999999</v>
      </c>
    </row>
    <row r="54" spans="1:13" x14ac:dyDescent="0.25">
      <c r="A54" s="43">
        <v>77</v>
      </c>
      <c r="B54" s="44">
        <v>11.598000000000001</v>
      </c>
      <c r="C54" s="44">
        <v>11.545</v>
      </c>
      <c r="D54" s="44">
        <v>11.491</v>
      </c>
      <c r="E54" s="44">
        <v>11.436999999999999</v>
      </c>
      <c r="F54" s="44">
        <v>11.384</v>
      </c>
      <c r="G54" s="44">
        <v>11.33</v>
      </c>
      <c r="H54" s="44">
        <v>11.276999999999999</v>
      </c>
      <c r="I54" s="44">
        <v>11.223000000000001</v>
      </c>
      <c r="J54" s="44">
        <v>11.17</v>
      </c>
      <c r="K54" s="44">
        <v>11.116</v>
      </c>
      <c r="L54" s="44">
        <v>11.063000000000001</v>
      </c>
      <c r="M54" s="44">
        <v>11.009</v>
      </c>
    </row>
    <row r="55" spans="1:13" x14ac:dyDescent="0.25">
      <c r="A55" s="43">
        <v>78</v>
      </c>
      <c r="B55" s="44">
        <v>10.956</v>
      </c>
      <c r="C55" s="44">
        <v>10.903</v>
      </c>
      <c r="D55" s="44">
        <v>10.851000000000001</v>
      </c>
      <c r="E55" s="44">
        <v>10.798</v>
      </c>
      <c r="F55" s="44">
        <v>10.744999999999999</v>
      </c>
      <c r="G55" s="44">
        <v>10.692</v>
      </c>
      <c r="H55" s="44">
        <v>10.64</v>
      </c>
      <c r="I55" s="44">
        <v>10.587</v>
      </c>
      <c r="J55" s="44">
        <v>10.534000000000001</v>
      </c>
      <c r="K55" s="44">
        <v>10.481</v>
      </c>
      <c r="L55" s="44">
        <v>10.429</v>
      </c>
      <c r="M55" s="44">
        <v>10.375999999999999</v>
      </c>
    </row>
    <row r="56" spans="1:13" x14ac:dyDescent="0.25">
      <c r="A56" s="43">
        <v>79</v>
      </c>
      <c r="B56" s="44">
        <v>10.319000000000001</v>
      </c>
      <c r="C56" s="44">
        <v>10.257</v>
      </c>
      <c r="D56" s="44">
        <v>10.195</v>
      </c>
      <c r="E56" s="44">
        <v>10.132999999999999</v>
      </c>
      <c r="F56" s="44">
        <v>10.071999999999999</v>
      </c>
      <c r="G56" s="44">
        <v>10.01</v>
      </c>
      <c r="H56" s="44">
        <v>9.9480000000000004</v>
      </c>
      <c r="I56" s="44">
        <v>9.8859999999999992</v>
      </c>
      <c r="J56" s="44">
        <v>9.8239999999999998</v>
      </c>
      <c r="K56" s="44">
        <v>9.7629999999999999</v>
      </c>
      <c r="L56" s="44">
        <v>9.7010000000000005</v>
      </c>
      <c r="M56" s="44">
        <v>9.6389999999999993</v>
      </c>
    </row>
    <row r="57" spans="1:13" x14ac:dyDescent="0.25">
      <c r="A57" s="43">
        <v>80</v>
      </c>
      <c r="B57" s="44">
        <v>9.5830000000000002</v>
      </c>
      <c r="C57" s="44">
        <v>9.5329999999999995</v>
      </c>
      <c r="D57" s="44">
        <v>9.4819999999999993</v>
      </c>
      <c r="E57" s="44">
        <v>9.4320000000000004</v>
      </c>
      <c r="F57" s="44">
        <v>9.3819999999999997</v>
      </c>
      <c r="G57" s="44">
        <v>9.3309999999999995</v>
      </c>
      <c r="H57" s="44">
        <v>9.2810000000000006</v>
      </c>
      <c r="I57" s="44">
        <v>9.2309999999999999</v>
      </c>
      <c r="J57" s="44">
        <v>9.1809999999999992</v>
      </c>
      <c r="K57" s="44">
        <v>9.1300000000000008</v>
      </c>
      <c r="L57" s="44">
        <v>9.08</v>
      </c>
      <c r="M57" s="44">
        <v>9.0299999999999994</v>
      </c>
    </row>
    <row r="58" spans="1:13" x14ac:dyDescent="0.25">
      <c r="A58" s="43">
        <v>81</v>
      </c>
      <c r="B58" s="44">
        <v>8.98</v>
      </c>
      <c r="C58" s="44">
        <v>8.9309999999999992</v>
      </c>
      <c r="D58" s="44">
        <v>8.8819999999999997</v>
      </c>
      <c r="E58" s="44">
        <v>8.8330000000000002</v>
      </c>
      <c r="F58" s="44">
        <v>8.7840000000000007</v>
      </c>
      <c r="G58" s="44">
        <v>8.7349999999999994</v>
      </c>
      <c r="H58" s="44">
        <v>8.6859999999999999</v>
      </c>
      <c r="I58" s="44">
        <v>8.6370000000000005</v>
      </c>
      <c r="J58" s="44">
        <v>8.5890000000000004</v>
      </c>
      <c r="K58" s="44">
        <v>8.5399999999999991</v>
      </c>
      <c r="L58" s="44">
        <v>8.4909999999999997</v>
      </c>
      <c r="M58" s="44">
        <v>8.4420000000000002</v>
      </c>
    </row>
    <row r="59" spans="1:13" x14ac:dyDescent="0.25">
      <c r="A59" s="43">
        <v>82</v>
      </c>
      <c r="B59" s="44">
        <v>8.3940000000000001</v>
      </c>
      <c r="C59" s="44">
        <v>8.3460000000000001</v>
      </c>
      <c r="D59" s="44">
        <v>8.2989999999999995</v>
      </c>
      <c r="E59" s="44">
        <v>8.2509999999999994</v>
      </c>
      <c r="F59" s="44">
        <v>8.2040000000000006</v>
      </c>
      <c r="G59" s="44">
        <v>8.157</v>
      </c>
      <c r="H59" s="44">
        <v>8.109</v>
      </c>
      <c r="I59" s="44">
        <v>8.0619999999999994</v>
      </c>
      <c r="J59" s="44">
        <v>8.0150000000000006</v>
      </c>
      <c r="K59" s="44">
        <v>7.9669999999999996</v>
      </c>
      <c r="L59" s="44">
        <v>7.92</v>
      </c>
      <c r="M59" s="44">
        <v>7.8719999999999999</v>
      </c>
    </row>
    <row r="60" spans="1:13" x14ac:dyDescent="0.25">
      <c r="A60" s="43">
        <v>83</v>
      </c>
      <c r="B60" s="44">
        <v>7.8259999999999996</v>
      </c>
      <c r="C60" s="44">
        <v>7.78</v>
      </c>
      <c r="D60" s="44">
        <v>7.7350000000000003</v>
      </c>
      <c r="E60" s="44">
        <v>7.6890000000000001</v>
      </c>
      <c r="F60" s="44">
        <v>7.6429999999999998</v>
      </c>
      <c r="G60" s="44">
        <v>7.5979999999999999</v>
      </c>
      <c r="H60" s="44">
        <v>7.5519999999999996</v>
      </c>
      <c r="I60" s="44">
        <v>7.5060000000000002</v>
      </c>
      <c r="J60" s="44">
        <v>7.4610000000000003</v>
      </c>
      <c r="K60" s="44">
        <v>7.415</v>
      </c>
      <c r="L60" s="44">
        <v>7.37</v>
      </c>
      <c r="M60" s="44">
        <v>7.3239999999999998</v>
      </c>
    </row>
    <row r="61" spans="1:13" x14ac:dyDescent="0.25">
      <c r="A61" s="43">
        <v>84</v>
      </c>
      <c r="B61" s="44">
        <v>7.2750000000000004</v>
      </c>
      <c r="C61" s="44">
        <v>7.2220000000000004</v>
      </c>
      <c r="D61" s="44">
        <v>7.1689999999999996</v>
      </c>
      <c r="E61" s="44">
        <v>7.1159999999999997</v>
      </c>
      <c r="F61" s="44">
        <v>7.0629999999999997</v>
      </c>
      <c r="G61" s="44">
        <v>7.01</v>
      </c>
      <c r="H61" s="44">
        <v>6.9569999999999999</v>
      </c>
      <c r="I61" s="44">
        <v>6.9039999999999999</v>
      </c>
      <c r="J61" s="44">
        <v>6.8520000000000003</v>
      </c>
      <c r="K61" s="44">
        <v>6.7990000000000004</v>
      </c>
      <c r="L61" s="44">
        <v>6.7460000000000004</v>
      </c>
      <c r="M61" s="44">
        <v>6.6929999999999996</v>
      </c>
    </row>
    <row r="62" spans="1:13" x14ac:dyDescent="0.25">
      <c r="A62" s="43">
        <v>85</v>
      </c>
      <c r="B62" s="44">
        <v>6.6459999999999999</v>
      </c>
      <c r="C62" s="44">
        <v>6.6040000000000001</v>
      </c>
      <c r="D62" s="44">
        <v>6.5629999999999997</v>
      </c>
      <c r="E62" s="44">
        <v>6.5209999999999999</v>
      </c>
      <c r="F62" s="44">
        <v>6.48</v>
      </c>
      <c r="G62" s="44">
        <v>6.4379999999999997</v>
      </c>
      <c r="H62" s="44">
        <v>6.3959999999999999</v>
      </c>
      <c r="I62" s="44">
        <v>6.3550000000000004</v>
      </c>
      <c r="J62" s="44">
        <v>6.3129999999999997</v>
      </c>
      <c r="K62" s="44">
        <v>6.2720000000000002</v>
      </c>
      <c r="L62" s="44">
        <v>6.23</v>
      </c>
      <c r="M62" s="44">
        <v>6.1890000000000001</v>
      </c>
    </row>
    <row r="63" spans="1:13" x14ac:dyDescent="0.25">
      <c r="A63" s="43">
        <v>86</v>
      </c>
      <c r="B63" s="44">
        <v>6.1479999999999997</v>
      </c>
      <c r="C63" s="44">
        <v>6.109</v>
      </c>
      <c r="D63" s="44">
        <v>6.07</v>
      </c>
      <c r="E63" s="44">
        <v>6.03</v>
      </c>
      <c r="F63" s="44">
        <v>5.9909999999999997</v>
      </c>
      <c r="G63" s="44">
        <v>5.952</v>
      </c>
      <c r="H63" s="44">
        <v>5.9119999999999999</v>
      </c>
      <c r="I63" s="44">
        <v>5.8730000000000002</v>
      </c>
      <c r="J63" s="44">
        <v>5.8330000000000002</v>
      </c>
      <c r="K63" s="44">
        <v>5.7939999999999996</v>
      </c>
      <c r="L63" s="44">
        <v>5.7549999999999999</v>
      </c>
      <c r="M63" s="44">
        <v>5.7149999999999999</v>
      </c>
    </row>
    <row r="64" spans="1:13" x14ac:dyDescent="0.25">
      <c r="A64" s="43">
        <v>87</v>
      </c>
      <c r="B64" s="44">
        <v>5.6769999999999996</v>
      </c>
      <c r="C64" s="44">
        <v>5.64</v>
      </c>
      <c r="D64" s="44">
        <v>5.6029999999999998</v>
      </c>
      <c r="E64" s="44">
        <v>5.5659999999999998</v>
      </c>
      <c r="F64" s="44">
        <v>5.5289999999999999</v>
      </c>
      <c r="G64" s="44">
        <v>5.492</v>
      </c>
      <c r="H64" s="44">
        <v>5.4550000000000001</v>
      </c>
      <c r="I64" s="44">
        <v>5.4180000000000001</v>
      </c>
      <c r="J64" s="44">
        <v>5.3810000000000002</v>
      </c>
      <c r="K64" s="44">
        <v>5.3440000000000003</v>
      </c>
      <c r="L64" s="44">
        <v>5.3070000000000004</v>
      </c>
      <c r="M64" s="44">
        <v>5.27</v>
      </c>
    </row>
    <row r="65" spans="1:13" x14ac:dyDescent="0.25">
      <c r="A65" s="43">
        <v>88</v>
      </c>
      <c r="B65" s="44">
        <v>5.234</v>
      </c>
      <c r="C65" s="44">
        <v>5.2</v>
      </c>
      <c r="D65" s="44">
        <v>5.165</v>
      </c>
      <c r="E65" s="44">
        <v>5.1310000000000002</v>
      </c>
      <c r="F65" s="44">
        <v>5.0960000000000001</v>
      </c>
      <c r="G65" s="44">
        <v>5.0620000000000003</v>
      </c>
      <c r="H65" s="44">
        <v>5.0270000000000001</v>
      </c>
      <c r="I65" s="44">
        <v>4.992</v>
      </c>
      <c r="J65" s="44">
        <v>4.9580000000000002</v>
      </c>
      <c r="K65" s="44">
        <v>4.923</v>
      </c>
      <c r="L65" s="44">
        <v>4.8890000000000002</v>
      </c>
      <c r="M65" s="44">
        <v>4.8540000000000001</v>
      </c>
    </row>
    <row r="66" spans="1:13" x14ac:dyDescent="0.25">
      <c r="A66" s="43">
        <v>89</v>
      </c>
      <c r="B66" s="44">
        <v>4.8170000000000002</v>
      </c>
      <c r="C66" s="44">
        <v>4.7770000000000001</v>
      </c>
      <c r="D66" s="44">
        <v>4.7380000000000004</v>
      </c>
      <c r="E66" s="44">
        <v>4.6980000000000004</v>
      </c>
      <c r="F66" s="44">
        <v>4.6580000000000004</v>
      </c>
      <c r="G66" s="44">
        <v>4.6189999999999998</v>
      </c>
      <c r="H66" s="44">
        <v>4.5789999999999997</v>
      </c>
      <c r="I66" s="44">
        <v>4.5389999999999997</v>
      </c>
      <c r="J66" s="44">
        <v>4.4989999999999997</v>
      </c>
      <c r="K66" s="44">
        <v>4.46</v>
      </c>
      <c r="L66" s="44">
        <v>4.42</v>
      </c>
      <c r="M66" s="44">
        <v>4.38</v>
      </c>
    </row>
    <row r="67" spans="1:13" x14ac:dyDescent="0.25">
      <c r="A67" s="43">
        <v>90</v>
      </c>
      <c r="B67" s="44">
        <v>4.3460000000000001</v>
      </c>
      <c r="C67" s="44">
        <v>4.3159999999999998</v>
      </c>
      <c r="D67" s="44">
        <v>4.2869999999999999</v>
      </c>
      <c r="E67" s="44">
        <v>4.2569999999999997</v>
      </c>
      <c r="F67" s="44">
        <v>4.2279999999999998</v>
      </c>
      <c r="G67" s="44">
        <v>4.1980000000000004</v>
      </c>
      <c r="H67" s="44">
        <v>4.1689999999999996</v>
      </c>
      <c r="I67" s="44">
        <v>4.1390000000000002</v>
      </c>
      <c r="J67" s="44">
        <v>4.1100000000000003</v>
      </c>
      <c r="K67" s="44">
        <v>4.08</v>
      </c>
      <c r="L67" s="44">
        <v>4.0510000000000002</v>
      </c>
      <c r="M67" s="44">
        <v>4.0220000000000002</v>
      </c>
    </row>
    <row r="68" spans="1:13" x14ac:dyDescent="0.25">
      <c r="A68" s="43">
        <v>91</v>
      </c>
      <c r="B68" s="44">
        <v>3.9929999999999999</v>
      </c>
      <c r="C68" s="44">
        <v>3.9660000000000002</v>
      </c>
      <c r="D68" s="44">
        <v>3.9390000000000001</v>
      </c>
      <c r="E68" s="44">
        <v>3.9119999999999999</v>
      </c>
      <c r="F68" s="44">
        <v>3.8849999999999998</v>
      </c>
      <c r="G68" s="44">
        <v>3.8580000000000001</v>
      </c>
      <c r="H68" s="44">
        <v>3.831</v>
      </c>
      <c r="I68" s="44">
        <v>3.8039999999999998</v>
      </c>
      <c r="J68" s="44">
        <v>3.7770000000000001</v>
      </c>
      <c r="K68" s="44">
        <v>3.75</v>
      </c>
      <c r="L68" s="44">
        <v>3.7229999999999999</v>
      </c>
      <c r="M68" s="44">
        <v>3.6960000000000002</v>
      </c>
    </row>
    <row r="69" spans="1:13" x14ac:dyDescent="0.25">
      <c r="A69" s="43">
        <v>92</v>
      </c>
      <c r="B69" s="44">
        <v>3.6709999999999998</v>
      </c>
      <c r="C69" s="44">
        <v>3.6459999999999999</v>
      </c>
      <c r="D69" s="44">
        <v>3.621</v>
      </c>
      <c r="E69" s="44">
        <v>3.597</v>
      </c>
      <c r="F69" s="44">
        <v>3.5720000000000001</v>
      </c>
      <c r="G69" s="44">
        <v>3.5470000000000002</v>
      </c>
      <c r="H69" s="44">
        <v>3.5230000000000001</v>
      </c>
      <c r="I69" s="44">
        <v>3.4980000000000002</v>
      </c>
      <c r="J69" s="44">
        <v>3.4740000000000002</v>
      </c>
      <c r="K69" s="44">
        <v>3.4489999999999998</v>
      </c>
      <c r="L69" s="44">
        <v>3.4239999999999999</v>
      </c>
      <c r="M69" s="44">
        <v>3.4</v>
      </c>
    </row>
    <row r="70" spans="1:13" x14ac:dyDescent="0.25">
      <c r="A70" s="43">
        <v>93</v>
      </c>
      <c r="B70" s="44">
        <v>3.3759999999999999</v>
      </c>
      <c r="C70" s="44">
        <v>3.3540000000000001</v>
      </c>
      <c r="D70" s="44">
        <v>3.3319999999999999</v>
      </c>
      <c r="E70" s="44">
        <v>3.3090000000000002</v>
      </c>
      <c r="F70" s="44">
        <v>3.2869999999999999</v>
      </c>
      <c r="G70" s="44">
        <v>3.2650000000000001</v>
      </c>
      <c r="H70" s="44">
        <v>3.2429999999999999</v>
      </c>
      <c r="I70" s="44">
        <v>3.22</v>
      </c>
      <c r="J70" s="44">
        <v>3.198</v>
      </c>
      <c r="K70" s="44">
        <v>3.1760000000000002</v>
      </c>
      <c r="L70" s="44">
        <v>3.153</v>
      </c>
      <c r="M70" s="44">
        <v>3.1309999999999998</v>
      </c>
    </row>
    <row r="71" spans="1:13" x14ac:dyDescent="0.25">
      <c r="A71" s="43">
        <v>94</v>
      </c>
      <c r="B71" s="44">
        <v>3.11</v>
      </c>
      <c r="C71" s="44">
        <v>3.089</v>
      </c>
      <c r="D71" s="44">
        <v>3.069</v>
      </c>
      <c r="E71" s="44">
        <v>3.0489999999999999</v>
      </c>
      <c r="F71" s="44">
        <v>3.0289999999999999</v>
      </c>
      <c r="G71" s="44">
        <v>3.008</v>
      </c>
      <c r="H71" s="44">
        <v>2.988</v>
      </c>
      <c r="I71" s="44">
        <v>2.968</v>
      </c>
      <c r="J71" s="44">
        <v>2.9470000000000001</v>
      </c>
      <c r="K71" s="44">
        <v>2.927</v>
      </c>
      <c r="L71" s="44">
        <v>2.907</v>
      </c>
      <c r="M71" s="44">
        <v>2.8860000000000001</v>
      </c>
    </row>
    <row r="72" spans="1:13" x14ac:dyDescent="0.25">
      <c r="A72" s="43">
        <v>95</v>
      </c>
      <c r="B72" s="44">
        <v>2.867</v>
      </c>
      <c r="C72" s="44">
        <v>2.8490000000000002</v>
      </c>
      <c r="D72" s="44">
        <v>2.831</v>
      </c>
      <c r="E72" s="44">
        <v>2.8130000000000002</v>
      </c>
      <c r="F72" s="44">
        <v>2.7949999999999999</v>
      </c>
      <c r="G72" s="44">
        <v>2.7770000000000001</v>
      </c>
      <c r="H72" s="44">
        <v>2.758</v>
      </c>
      <c r="I72" s="44">
        <v>2.74</v>
      </c>
      <c r="J72" s="44">
        <v>2.722</v>
      </c>
      <c r="K72" s="44">
        <v>2.7040000000000002</v>
      </c>
      <c r="L72" s="44">
        <v>2.6859999999999999</v>
      </c>
      <c r="M72" s="44">
        <v>2.6680000000000001</v>
      </c>
    </row>
    <row r="73" spans="1:13" x14ac:dyDescent="0.25">
      <c r="A73" s="43">
        <v>96</v>
      </c>
      <c r="B73" s="44">
        <v>2.6509999999999998</v>
      </c>
      <c r="C73" s="44">
        <v>2.6349999999999998</v>
      </c>
      <c r="D73" s="44">
        <v>2.6179999999999999</v>
      </c>
      <c r="E73" s="44">
        <v>2.6019999999999999</v>
      </c>
      <c r="F73" s="44">
        <v>2.5859999999999999</v>
      </c>
      <c r="G73" s="44">
        <v>2.57</v>
      </c>
      <c r="H73" s="44">
        <v>2.5539999999999998</v>
      </c>
      <c r="I73" s="44">
        <v>2.5379999999999998</v>
      </c>
      <c r="J73" s="44">
        <v>2.5219999999999998</v>
      </c>
      <c r="K73" s="44">
        <v>2.5059999999999998</v>
      </c>
      <c r="L73" s="44">
        <v>2.4889999999999999</v>
      </c>
      <c r="M73" s="44">
        <v>2.4729999999999999</v>
      </c>
    </row>
    <row r="74" spans="1:13" x14ac:dyDescent="0.25">
      <c r="A74" s="43">
        <v>97</v>
      </c>
      <c r="B74" s="44">
        <v>2.4580000000000002</v>
      </c>
      <c r="C74" s="44">
        <v>2.444</v>
      </c>
      <c r="D74" s="44">
        <v>2.4289999999999998</v>
      </c>
      <c r="E74" s="44">
        <v>2.415</v>
      </c>
      <c r="F74" s="44">
        <v>2.4009999999999998</v>
      </c>
      <c r="G74" s="44">
        <v>2.387</v>
      </c>
      <c r="H74" s="44">
        <v>2.3719999999999999</v>
      </c>
      <c r="I74" s="44">
        <v>2.3580000000000001</v>
      </c>
      <c r="J74" s="44">
        <v>2.3439999999999999</v>
      </c>
      <c r="K74" s="44">
        <v>2.3290000000000002</v>
      </c>
      <c r="L74" s="44">
        <v>2.3149999999999999</v>
      </c>
      <c r="M74" s="44">
        <v>2.3010000000000002</v>
      </c>
    </row>
    <row r="75" spans="1:13" x14ac:dyDescent="0.25">
      <c r="A75" s="43">
        <v>98</v>
      </c>
      <c r="B75" s="44">
        <v>2.2879999999999998</v>
      </c>
      <c r="C75" s="44">
        <v>2.2749999999999999</v>
      </c>
      <c r="D75" s="44">
        <v>2.2629999999999999</v>
      </c>
      <c r="E75" s="44">
        <v>2.2509999999999999</v>
      </c>
      <c r="F75" s="44">
        <v>2.2389999999999999</v>
      </c>
      <c r="G75" s="44">
        <v>2.2269999999999999</v>
      </c>
      <c r="H75" s="44">
        <v>2.2149999999999999</v>
      </c>
      <c r="I75" s="44">
        <v>2.202</v>
      </c>
      <c r="J75" s="44">
        <v>2.19</v>
      </c>
      <c r="K75" s="44">
        <v>2.1779999999999999</v>
      </c>
      <c r="L75" s="44">
        <v>2.1659999999999999</v>
      </c>
      <c r="M75" s="44">
        <v>2.1539999999999999</v>
      </c>
    </row>
    <row r="76" spans="1:13" x14ac:dyDescent="0.25">
      <c r="A76" s="43">
        <v>99</v>
      </c>
      <c r="B76" s="44">
        <v>2.1429999999999998</v>
      </c>
      <c r="C76" s="44">
        <v>2.1339999999999999</v>
      </c>
      <c r="D76" s="44">
        <v>2.125</v>
      </c>
      <c r="E76" s="44">
        <v>2.1160000000000001</v>
      </c>
      <c r="F76" s="44">
        <v>2.1070000000000002</v>
      </c>
      <c r="G76" s="44">
        <v>2.0979999999999999</v>
      </c>
      <c r="H76" s="44">
        <v>2.089</v>
      </c>
      <c r="I76" s="44">
        <v>2.08</v>
      </c>
      <c r="J76" s="44">
        <v>2.0710000000000002</v>
      </c>
      <c r="K76" s="44">
        <v>2.0619999999999998</v>
      </c>
      <c r="L76" s="44">
        <v>2.0529999999999999</v>
      </c>
      <c r="M76" s="44">
        <v>2.044</v>
      </c>
    </row>
    <row r="77" spans="1:13" x14ac:dyDescent="0.25">
      <c r="A77" s="43">
        <v>100</v>
      </c>
      <c r="B77" s="44">
        <v>2.036</v>
      </c>
      <c r="C77" s="44">
        <v>2.0299999999999998</v>
      </c>
      <c r="D77" s="44">
        <v>2.0230000000000001</v>
      </c>
      <c r="E77" s="44">
        <v>2.0169999999999999</v>
      </c>
      <c r="F77" s="44">
        <v>2.0099999999999998</v>
      </c>
      <c r="G77" s="44">
        <v>2.0030000000000001</v>
      </c>
      <c r="H77" s="44">
        <v>1.9970000000000001</v>
      </c>
      <c r="I77" s="44">
        <v>1.99</v>
      </c>
      <c r="J77" s="44">
        <v>1.984</v>
      </c>
      <c r="K77" s="44">
        <v>1.9770000000000001</v>
      </c>
      <c r="L77" s="44">
        <v>1.9710000000000001</v>
      </c>
      <c r="M77" s="44">
        <v>1.964</v>
      </c>
    </row>
    <row r="78" spans="1:13" x14ac:dyDescent="0.25">
      <c r="A78" s="43">
        <v>101</v>
      </c>
      <c r="B78" s="44">
        <v>1.9610000000000001</v>
      </c>
      <c r="C78" s="44"/>
      <c r="D78" s="44"/>
      <c r="E78" s="44"/>
      <c r="F78" s="44"/>
      <c r="G78" s="44"/>
      <c r="H78" s="44"/>
      <c r="I78" s="44"/>
      <c r="J78" s="44"/>
      <c r="K78" s="44"/>
      <c r="L78" s="44"/>
      <c r="M78" s="44"/>
    </row>
  </sheetData>
  <sheetProtection algorithmName="SHA-512" hashValue="Hlr1N553cByzAWsQdwWsPmoMoS9z194bLwX149IJ1CrIKTEZcTDzcoCe4ZHO/VCdZ4HOnJiUCRLoCyLHvvP4Wg==" saltValue="sK6thQlODuYaU3EyjHsUaw==" spinCount="100000" sheet="1" objects="1" scenarios="1"/>
  <conditionalFormatting sqref="A6:A21">
    <cfRule type="expression" dxfId="259" priority="1" stopIfTrue="1">
      <formula>MOD(ROW(),2)=0</formula>
    </cfRule>
    <cfRule type="expression" dxfId="258" priority="2" stopIfTrue="1">
      <formula>MOD(ROW(),2)&lt;&gt;0</formula>
    </cfRule>
  </conditionalFormatting>
  <conditionalFormatting sqref="B6:M21">
    <cfRule type="expression" dxfId="257" priority="3" stopIfTrue="1">
      <formula>MOD(ROW(),2)=0</formula>
    </cfRule>
    <cfRule type="expression" dxfId="256" priority="4" stopIfTrue="1">
      <formula>MOD(ROW(),2)&lt;&gt;0</formula>
    </cfRule>
  </conditionalFormatting>
  <conditionalFormatting sqref="A26:A78">
    <cfRule type="expression" dxfId="255" priority="5" stopIfTrue="1">
      <formula>MOD(ROW(),2)=0</formula>
    </cfRule>
    <cfRule type="expression" dxfId="254" priority="6" stopIfTrue="1">
      <formula>MOD(ROW(),2)&lt;&gt;0</formula>
    </cfRule>
  </conditionalFormatting>
  <conditionalFormatting sqref="B26:M78">
    <cfRule type="expression" dxfId="253" priority="7" stopIfTrue="1">
      <formula>MOD(ROW(),2)=0</formula>
    </cfRule>
    <cfRule type="expression" dxfId="252" priority="8" stopIfTrue="1">
      <formula>MOD(ROW(),2)&lt;&gt;0</formula>
    </cfRule>
  </conditionalFormatting>
  <pageMargins left="0.7" right="0.7" top="0.75" bottom="0.75" header="0.3" footer="0.3"/>
  <tableParts count="1">
    <tablePart r:id="rId1"/>
  </tablePart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EB754-873D-4043-8EF7-4DBBCBECB98F}">
  <sheetPr codeName="Sheet95"/>
  <dimension ref="A1:M32"/>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ERF - x-803</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t="s">
        <v>185</v>
      </c>
      <c r="C8" s="46"/>
      <c r="D8" s="46"/>
      <c r="E8" s="46"/>
      <c r="F8" s="46"/>
      <c r="G8" s="46"/>
      <c r="H8" s="46"/>
      <c r="I8" s="46"/>
      <c r="J8" s="46"/>
      <c r="K8" s="46"/>
      <c r="L8" s="46"/>
      <c r="M8" s="46"/>
    </row>
    <row r="9" spans="1:13" x14ac:dyDescent="0.25">
      <c r="A9" s="40" t="s">
        <v>142</v>
      </c>
      <c r="B9" s="46" t="s">
        <v>251</v>
      </c>
      <c r="C9" s="46"/>
      <c r="D9" s="46"/>
      <c r="E9" s="46"/>
      <c r="F9" s="46"/>
      <c r="G9" s="46"/>
      <c r="H9" s="46"/>
      <c r="I9" s="46"/>
      <c r="J9" s="46"/>
      <c r="K9" s="46"/>
      <c r="L9" s="46"/>
      <c r="M9" s="46"/>
    </row>
    <row r="10" spans="1:13" x14ac:dyDescent="0.25">
      <c r="A10" s="40" t="s">
        <v>6</v>
      </c>
      <c r="B10" s="46" t="s">
        <v>460</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461</v>
      </c>
      <c r="C12" s="46"/>
      <c r="D12" s="46"/>
      <c r="E12" s="46"/>
      <c r="F12" s="46"/>
      <c r="G12" s="46"/>
      <c r="H12" s="46"/>
      <c r="I12" s="46"/>
      <c r="J12" s="46"/>
      <c r="K12" s="46"/>
      <c r="L12" s="46"/>
      <c r="M12" s="46"/>
    </row>
    <row r="13" spans="1:13" x14ac:dyDescent="0.25">
      <c r="A13" s="40" t="s">
        <v>538</v>
      </c>
      <c r="B13" s="46">
        <v>1</v>
      </c>
      <c r="C13" s="46"/>
      <c r="D13" s="46"/>
      <c r="E13" s="46"/>
      <c r="F13" s="46"/>
      <c r="G13" s="46"/>
      <c r="H13" s="46"/>
      <c r="I13" s="46"/>
      <c r="J13" s="46"/>
      <c r="K13" s="46"/>
      <c r="L13" s="46"/>
      <c r="M13" s="46"/>
    </row>
    <row r="14" spans="1:13" x14ac:dyDescent="0.25">
      <c r="A14" s="40" t="s">
        <v>146</v>
      </c>
      <c r="B14" s="46">
        <v>803</v>
      </c>
      <c r="C14" s="46"/>
      <c r="D14" s="46"/>
      <c r="E14" s="46"/>
      <c r="F14" s="46"/>
      <c r="G14" s="46"/>
      <c r="H14" s="46"/>
      <c r="I14" s="46"/>
      <c r="J14" s="46"/>
      <c r="K14" s="46"/>
      <c r="L14" s="46"/>
      <c r="M14" s="46"/>
    </row>
    <row r="15" spans="1:13" x14ac:dyDescent="0.25">
      <c r="A15" s="40" t="s">
        <v>539</v>
      </c>
      <c r="B15" s="46" t="s">
        <v>462</v>
      </c>
      <c r="C15" s="46"/>
      <c r="D15" s="46"/>
      <c r="E15" s="46"/>
      <c r="F15" s="46"/>
      <c r="G15" s="46"/>
      <c r="H15" s="46"/>
      <c r="I15" s="46"/>
      <c r="J15" s="46"/>
      <c r="K15" s="46"/>
      <c r="L15" s="46"/>
      <c r="M15" s="46"/>
    </row>
    <row r="16" spans="1:13" x14ac:dyDescent="0.25">
      <c r="A16" s="40" t="s">
        <v>148</v>
      </c>
      <c r="B16" s="46" t="s">
        <v>463</v>
      </c>
      <c r="C16" s="46"/>
      <c r="D16" s="46"/>
      <c r="E16" s="46"/>
      <c r="F16" s="46"/>
      <c r="G16" s="46"/>
      <c r="H16" s="46"/>
      <c r="I16" s="46"/>
      <c r="J16" s="46"/>
      <c r="K16" s="46"/>
      <c r="L16" s="46"/>
      <c r="M16" s="46"/>
    </row>
    <row r="17" spans="1:13" x14ac:dyDescent="0.25">
      <c r="A17" s="41" t="s">
        <v>540</v>
      </c>
      <c r="B17" s="46"/>
      <c r="C17" s="46"/>
      <c r="D17" s="46"/>
      <c r="E17" s="46"/>
      <c r="F17" s="46"/>
      <c r="G17" s="46"/>
      <c r="H17" s="46"/>
      <c r="I17" s="46"/>
      <c r="J17" s="46"/>
      <c r="K17" s="46"/>
      <c r="L17" s="46"/>
      <c r="M17" s="46"/>
    </row>
    <row r="18" spans="1:13" x14ac:dyDescent="0.25">
      <c r="A18" s="40" t="s">
        <v>150</v>
      </c>
      <c r="B18" s="48">
        <v>45138</v>
      </c>
      <c r="C18" s="48"/>
      <c r="D18" s="48"/>
      <c r="E18" s="48"/>
      <c r="F18" s="48"/>
      <c r="G18" s="48"/>
      <c r="H18" s="48"/>
      <c r="I18" s="48"/>
      <c r="J18" s="48"/>
      <c r="K18" s="48"/>
      <c r="L18" s="48"/>
      <c r="M18" s="48"/>
    </row>
    <row r="19" spans="1:13" x14ac:dyDescent="0.25">
      <c r="A19" s="40" t="s">
        <v>151</v>
      </c>
      <c r="B19" s="48">
        <v>45138</v>
      </c>
      <c r="C19" s="48"/>
      <c r="D19" s="48"/>
      <c r="E19" s="48"/>
      <c r="F19" s="48"/>
      <c r="G19" s="48"/>
      <c r="H19" s="48"/>
      <c r="I19" s="48"/>
      <c r="J19" s="48"/>
      <c r="K19" s="48"/>
      <c r="L19" s="48"/>
      <c r="M19" s="48"/>
    </row>
    <row r="20" spans="1:13" x14ac:dyDescent="0.25">
      <c r="A20" s="40" t="s">
        <v>152</v>
      </c>
      <c r="B20" s="46" t="s">
        <v>160</v>
      </c>
      <c r="C20" s="46"/>
      <c r="D20" s="46"/>
      <c r="E20" s="46"/>
      <c r="F20" s="46"/>
      <c r="G20" s="46"/>
      <c r="H20" s="46"/>
      <c r="I20" s="46"/>
      <c r="J20" s="46"/>
      <c r="K20" s="46"/>
      <c r="L20" s="46"/>
      <c r="M20" s="46"/>
    </row>
    <row r="21" spans="1:13" x14ac:dyDescent="0.25">
      <c r="A21" s="40" t="s">
        <v>541</v>
      </c>
      <c r="B21" s="46" t="s">
        <v>76</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5" customFormat="1" ht="13" x14ac:dyDescent="0.25">
      <c r="A26" s="54" t="s">
        <v>581</v>
      </c>
      <c r="B26" s="54">
        <v>0</v>
      </c>
      <c r="C26" s="54">
        <v>1</v>
      </c>
      <c r="D26" s="54">
        <v>2</v>
      </c>
      <c r="E26" s="54">
        <v>3</v>
      </c>
      <c r="F26" s="54">
        <v>4</v>
      </c>
      <c r="G26" s="54">
        <v>5</v>
      </c>
      <c r="H26" s="54">
        <v>6</v>
      </c>
      <c r="I26" s="54">
        <v>7</v>
      </c>
      <c r="J26" s="54">
        <v>8</v>
      </c>
      <c r="K26" s="54">
        <v>9</v>
      </c>
      <c r="L26" s="54">
        <v>10</v>
      </c>
      <c r="M26" s="54">
        <v>11</v>
      </c>
    </row>
    <row r="27" spans="1:13" x14ac:dyDescent="0.25">
      <c r="A27" s="43">
        <v>50</v>
      </c>
      <c r="B27" s="44">
        <v>0.08</v>
      </c>
      <c r="C27" s="44">
        <v>7.9000000000000001E-2</v>
      </c>
      <c r="D27" s="44">
        <v>7.8E-2</v>
      </c>
      <c r="E27" s="44">
        <v>7.5999999999999998E-2</v>
      </c>
      <c r="F27" s="44">
        <v>7.4999999999999997E-2</v>
      </c>
      <c r="G27" s="44">
        <v>7.3999999999999996E-2</v>
      </c>
      <c r="H27" s="44">
        <v>7.1999999999999995E-2</v>
      </c>
      <c r="I27" s="44">
        <v>7.0999999999999994E-2</v>
      </c>
      <c r="J27" s="44">
        <v>7.0000000000000007E-2</v>
      </c>
      <c r="K27" s="44">
        <v>6.8000000000000005E-2</v>
      </c>
      <c r="L27" s="44">
        <v>6.7000000000000004E-2</v>
      </c>
      <c r="M27" s="44">
        <v>6.6000000000000003E-2</v>
      </c>
    </row>
    <row r="28" spans="1:13" x14ac:dyDescent="0.25">
      <c r="A28" s="43">
        <v>51</v>
      </c>
      <c r="B28" s="44">
        <v>6.5000000000000002E-2</v>
      </c>
      <c r="C28" s="44">
        <v>6.3E-2</v>
      </c>
      <c r="D28" s="44">
        <v>6.2E-2</v>
      </c>
      <c r="E28" s="44">
        <v>6.0999999999999999E-2</v>
      </c>
      <c r="F28" s="44">
        <v>5.8999999999999997E-2</v>
      </c>
      <c r="G28" s="44">
        <v>5.8000000000000003E-2</v>
      </c>
      <c r="H28" s="44">
        <v>5.7000000000000002E-2</v>
      </c>
      <c r="I28" s="44">
        <v>5.5E-2</v>
      </c>
      <c r="J28" s="44">
        <v>5.3999999999999999E-2</v>
      </c>
      <c r="K28" s="44">
        <v>5.2999999999999999E-2</v>
      </c>
      <c r="L28" s="44">
        <v>5.0999999999999997E-2</v>
      </c>
      <c r="M28" s="44">
        <v>0.05</v>
      </c>
    </row>
    <row r="29" spans="1:13" x14ac:dyDescent="0.25">
      <c r="A29" s="43">
        <v>52</v>
      </c>
      <c r="B29" s="44">
        <v>4.9000000000000002E-2</v>
      </c>
      <c r="C29" s="44">
        <v>4.7E-2</v>
      </c>
      <c r="D29" s="44">
        <v>4.5999999999999999E-2</v>
      </c>
      <c r="E29" s="44">
        <v>4.4999999999999998E-2</v>
      </c>
      <c r="F29" s="44">
        <v>4.2999999999999997E-2</v>
      </c>
      <c r="G29" s="44">
        <v>4.2000000000000003E-2</v>
      </c>
      <c r="H29" s="44">
        <v>4.1000000000000002E-2</v>
      </c>
      <c r="I29" s="44">
        <v>3.9E-2</v>
      </c>
      <c r="J29" s="44">
        <v>3.7999999999999999E-2</v>
      </c>
      <c r="K29" s="44">
        <v>3.6999999999999998E-2</v>
      </c>
      <c r="L29" s="44">
        <v>3.5000000000000003E-2</v>
      </c>
      <c r="M29" s="44">
        <v>3.4000000000000002E-2</v>
      </c>
    </row>
    <row r="30" spans="1:13" x14ac:dyDescent="0.25">
      <c r="A30" s="43">
        <v>53</v>
      </c>
      <c r="B30" s="44">
        <v>3.2000000000000001E-2</v>
      </c>
      <c r="C30" s="44">
        <v>3.1E-2</v>
      </c>
      <c r="D30" s="44">
        <v>0.03</v>
      </c>
      <c r="E30" s="44">
        <v>2.8000000000000001E-2</v>
      </c>
      <c r="F30" s="44">
        <v>2.7E-2</v>
      </c>
      <c r="G30" s="44">
        <v>2.5999999999999999E-2</v>
      </c>
      <c r="H30" s="44">
        <v>2.4E-2</v>
      </c>
      <c r="I30" s="44">
        <v>2.3E-2</v>
      </c>
      <c r="J30" s="44">
        <v>2.1999999999999999E-2</v>
      </c>
      <c r="K30" s="44">
        <v>0.02</v>
      </c>
      <c r="L30" s="44">
        <v>1.9E-2</v>
      </c>
      <c r="M30" s="44">
        <v>1.7000000000000001E-2</v>
      </c>
    </row>
    <row r="31" spans="1:13" x14ac:dyDescent="0.25">
      <c r="A31" s="43">
        <v>54</v>
      </c>
      <c r="B31" s="44">
        <v>1.6E-2</v>
      </c>
      <c r="C31" s="44">
        <v>1.4999999999999999E-2</v>
      </c>
      <c r="D31" s="44">
        <v>1.2999999999999999E-2</v>
      </c>
      <c r="E31" s="44">
        <v>1.2E-2</v>
      </c>
      <c r="F31" s="44">
        <v>0.01</v>
      </c>
      <c r="G31" s="44">
        <v>8.9999999999999993E-3</v>
      </c>
      <c r="H31" s="44">
        <v>8.0000000000000002E-3</v>
      </c>
      <c r="I31" s="44">
        <v>6.0000000000000001E-3</v>
      </c>
      <c r="J31" s="44">
        <v>5.0000000000000001E-3</v>
      </c>
      <c r="K31" s="44">
        <v>3.0000000000000001E-3</v>
      </c>
      <c r="L31" s="44">
        <v>2E-3</v>
      </c>
      <c r="M31" s="44">
        <v>1E-3</v>
      </c>
    </row>
    <row r="32" spans="1:13" x14ac:dyDescent="0.25">
      <c r="A32" s="43">
        <v>55</v>
      </c>
      <c r="B32" s="44">
        <v>0</v>
      </c>
      <c r="C32" s="44"/>
      <c r="D32" s="44"/>
      <c r="E32" s="44"/>
      <c r="F32" s="44"/>
      <c r="G32" s="44"/>
      <c r="H32" s="44"/>
      <c r="I32" s="44"/>
      <c r="J32" s="44"/>
      <c r="K32" s="44"/>
      <c r="L32" s="44"/>
      <c r="M32" s="44"/>
    </row>
  </sheetData>
  <sheetProtection algorithmName="SHA-512" hashValue="VCRnBGjG1VuNFpbkTrlY/2QRDZDJus2QwC68N3wXSG9m6UmdWm3HWNGk+A8zAbiNZ3CrWzMaH1TGW3VUwmctMw==" saltValue="bYXN1kKCldklsxTfEzTYCg==" spinCount="100000" sheet="1" objects="1" scenarios="1"/>
  <conditionalFormatting sqref="A6:A21">
    <cfRule type="expression" dxfId="249" priority="1" stopIfTrue="1">
      <formula>MOD(ROW(),2)=0</formula>
    </cfRule>
    <cfRule type="expression" dxfId="248" priority="2" stopIfTrue="1">
      <formula>MOD(ROW(),2)&lt;&gt;0</formula>
    </cfRule>
  </conditionalFormatting>
  <conditionalFormatting sqref="B6:M21">
    <cfRule type="expression" dxfId="247" priority="3" stopIfTrue="1">
      <formula>MOD(ROW(),2)=0</formula>
    </cfRule>
    <cfRule type="expression" dxfId="246" priority="4" stopIfTrue="1">
      <formula>MOD(ROW(),2)&lt;&gt;0</formula>
    </cfRule>
  </conditionalFormatting>
  <conditionalFormatting sqref="A26:A32">
    <cfRule type="expression" dxfId="245" priority="5" stopIfTrue="1">
      <formula>MOD(ROW(),2)=0</formula>
    </cfRule>
    <cfRule type="expression" dxfId="244" priority="6" stopIfTrue="1">
      <formula>MOD(ROW(),2)&lt;&gt;0</formula>
    </cfRule>
  </conditionalFormatting>
  <conditionalFormatting sqref="B26:M32">
    <cfRule type="expression" dxfId="243" priority="7" stopIfTrue="1">
      <formula>MOD(ROW(),2)=0</formula>
    </cfRule>
    <cfRule type="expression" dxfId="242" priority="8" stopIfTrue="1">
      <formula>MOD(ROW(),2)&lt;&gt;0</formula>
    </cfRule>
  </conditionalFormatting>
  <pageMargins left="0.7" right="0.7" top="0.75" bottom="0.75" header="0.3" footer="0.3"/>
  <tableParts count="1">
    <tablePart r:id="rId1"/>
  </tablePart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820C8-A395-4BFC-8209-96947C3121FD}">
  <sheetPr codeName="Sheet96"/>
  <dimension ref="A1:M37"/>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ERF - x-804</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t="s">
        <v>185</v>
      </c>
      <c r="C8" s="46"/>
      <c r="D8" s="46"/>
      <c r="E8" s="46"/>
      <c r="F8" s="46"/>
      <c r="G8" s="46"/>
      <c r="H8" s="46"/>
      <c r="I8" s="46"/>
      <c r="J8" s="46"/>
      <c r="K8" s="46"/>
      <c r="L8" s="46"/>
      <c r="M8" s="46"/>
    </row>
    <row r="9" spans="1:13" x14ac:dyDescent="0.25">
      <c r="A9" s="40" t="s">
        <v>142</v>
      </c>
      <c r="B9" s="46" t="s">
        <v>251</v>
      </c>
      <c r="C9" s="46"/>
      <c r="D9" s="46"/>
      <c r="E9" s="46"/>
      <c r="F9" s="46"/>
      <c r="G9" s="46"/>
      <c r="H9" s="46"/>
      <c r="I9" s="46"/>
      <c r="J9" s="46"/>
      <c r="K9" s="46"/>
      <c r="L9" s="46"/>
      <c r="M9" s="46"/>
    </row>
    <row r="10" spans="1:13" x14ac:dyDescent="0.25">
      <c r="A10" s="40" t="s">
        <v>6</v>
      </c>
      <c r="B10" s="46" t="s">
        <v>464</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454</v>
      </c>
      <c r="C12" s="46"/>
      <c r="D12" s="46"/>
      <c r="E12" s="46"/>
      <c r="F12" s="46"/>
      <c r="G12" s="46"/>
      <c r="H12" s="46"/>
      <c r="I12" s="46"/>
      <c r="J12" s="46"/>
      <c r="K12" s="46"/>
      <c r="L12" s="46"/>
      <c r="M12" s="46"/>
    </row>
    <row r="13" spans="1:13" x14ac:dyDescent="0.25">
      <c r="A13" s="40" t="s">
        <v>538</v>
      </c>
      <c r="B13" s="46">
        <v>1</v>
      </c>
      <c r="C13" s="46"/>
      <c r="D13" s="46"/>
      <c r="E13" s="46"/>
      <c r="F13" s="46"/>
      <c r="G13" s="46"/>
      <c r="H13" s="46"/>
      <c r="I13" s="46"/>
      <c r="J13" s="46"/>
      <c r="K13" s="46"/>
      <c r="L13" s="46"/>
      <c r="M13" s="46"/>
    </row>
    <row r="14" spans="1:13" x14ac:dyDescent="0.25">
      <c r="A14" s="40" t="s">
        <v>146</v>
      </c>
      <c r="B14" s="46">
        <v>804</v>
      </c>
      <c r="C14" s="46"/>
      <c r="D14" s="46"/>
      <c r="E14" s="46"/>
      <c r="F14" s="46"/>
      <c r="G14" s="46"/>
      <c r="H14" s="46"/>
      <c r="I14" s="46"/>
      <c r="J14" s="46"/>
      <c r="K14" s="46"/>
      <c r="L14" s="46"/>
      <c r="M14" s="46"/>
    </row>
    <row r="15" spans="1:13" x14ac:dyDescent="0.25">
      <c r="A15" s="40" t="s">
        <v>539</v>
      </c>
      <c r="B15" s="46" t="s">
        <v>465</v>
      </c>
      <c r="C15" s="46"/>
      <c r="D15" s="46"/>
      <c r="E15" s="46"/>
      <c r="F15" s="46"/>
      <c r="G15" s="46"/>
      <c r="H15" s="46"/>
      <c r="I15" s="46"/>
      <c r="J15" s="46"/>
      <c r="K15" s="46"/>
      <c r="L15" s="46"/>
      <c r="M15" s="46"/>
    </row>
    <row r="16" spans="1:13" x14ac:dyDescent="0.25">
      <c r="A16" s="40" t="s">
        <v>148</v>
      </c>
      <c r="B16" s="46" t="s">
        <v>466</v>
      </c>
      <c r="C16" s="46"/>
      <c r="D16" s="46"/>
      <c r="E16" s="46"/>
      <c r="F16" s="46"/>
      <c r="G16" s="46"/>
      <c r="H16" s="46"/>
      <c r="I16" s="46"/>
      <c r="J16" s="46"/>
      <c r="K16" s="46"/>
      <c r="L16" s="46"/>
      <c r="M16" s="46"/>
    </row>
    <row r="17" spans="1:13" x14ac:dyDescent="0.25">
      <c r="A17" s="41" t="s">
        <v>540</v>
      </c>
      <c r="B17" s="46"/>
      <c r="C17" s="46"/>
      <c r="D17" s="46"/>
      <c r="E17" s="46"/>
      <c r="F17" s="46"/>
      <c r="G17" s="46"/>
      <c r="H17" s="46"/>
      <c r="I17" s="46"/>
      <c r="J17" s="46"/>
      <c r="K17" s="46"/>
      <c r="L17" s="46"/>
      <c r="M17" s="46"/>
    </row>
    <row r="18" spans="1:13" x14ac:dyDescent="0.25">
      <c r="A18" s="40" t="s">
        <v>150</v>
      </c>
      <c r="B18" s="48">
        <v>45138</v>
      </c>
      <c r="C18" s="48"/>
      <c r="D18" s="48"/>
      <c r="E18" s="48"/>
      <c r="F18" s="48"/>
      <c r="G18" s="48"/>
      <c r="H18" s="48"/>
      <c r="I18" s="48"/>
      <c r="J18" s="48"/>
      <c r="K18" s="48"/>
      <c r="L18" s="48"/>
      <c r="M18" s="48"/>
    </row>
    <row r="19" spans="1:13" x14ac:dyDescent="0.25">
      <c r="A19" s="40" t="s">
        <v>151</v>
      </c>
      <c r="B19" s="48">
        <v>45138</v>
      </c>
      <c r="C19" s="48"/>
      <c r="D19" s="48"/>
      <c r="E19" s="48"/>
      <c r="F19" s="48"/>
      <c r="G19" s="48"/>
      <c r="H19" s="48"/>
      <c r="I19" s="48"/>
      <c r="J19" s="48"/>
      <c r="K19" s="48"/>
      <c r="L19" s="48"/>
      <c r="M19" s="48"/>
    </row>
    <row r="20" spans="1:13" x14ac:dyDescent="0.25">
      <c r="A20" s="40" t="s">
        <v>152</v>
      </c>
      <c r="B20" s="46" t="s">
        <v>160</v>
      </c>
      <c r="C20" s="46"/>
      <c r="D20" s="46"/>
      <c r="E20" s="46"/>
      <c r="F20" s="46"/>
      <c r="G20" s="46"/>
      <c r="H20" s="46"/>
      <c r="I20" s="46"/>
      <c r="J20" s="46"/>
      <c r="K20" s="46"/>
      <c r="L20" s="46"/>
      <c r="M20" s="46"/>
    </row>
    <row r="21" spans="1:13" x14ac:dyDescent="0.25">
      <c r="A21" s="40" t="s">
        <v>541</v>
      </c>
      <c r="B21" s="46" t="s">
        <v>76</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5" customFormat="1" ht="13" x14ac:dyDescent="0.25">
      <c r="A26" s="54" t="s">
        <v>581</v>
      </c>
      <c r="B26" s="54">
        <v>0</v>
      </c>
      <c r="C26" s="54">
        <v>1</v>
      </c>
      <c r="D26" s="54">
        <v>2</v>
      </c>
      <c r="E26" s="54">
        <v>3</v>
      </c>
      <c r="F26" s="54">
        <v>4</v>
      </c>
      <c r="G26" s="54">
        <v>5</v>
      </c>
      <c r="H26" s="54">
        <v>6</v>
      </c>
      <c r="I26" s="54">
        <v>7</v>
      </c>
      <c r="J26" s="54">
        <v>8</v>
      </c>
      <c r="K26" s="54">
        <v>9</v>
      </c>
      <c r="L26" s="54">
        <v>10</v>
      </c>
      <c r="M26" s="54">
        <v>11</v>
      </c>
    </row>
    <row r="27" spans="1:13" x14ac:dyDescent="0.25">
      <c r="A27" s="43">
        <v>50</v>
      </c>
      <c r="B27" s="44">
        <v>8.8780000000000001</v>
      </c>
      <c r="C27" s="44">
        <v>8.8140000000000001</v>
      </c>
      <c r="D27" s="44">
        <v>8.7509999999999994</v>
      </c>
      <c r="E27" s="44">
        <v>8.6869999999999994</v>
      </c>
      <c r="F27" s="44">
        <v>8.6229999999999993</v>
      </c>
      <c r="G27" s="44">
        <v>8.56</v>
      </c>
      <c r="H27" s="44">
        <v>8.4960000000000004</v>
      </c>
      <c r="I27" s="44">
        <v>8.4320000000000004</v>
      </c>
      <c r="J27" s="44">
        <v>8.3689999999999998</v>
      </c>
      <c r="K27" s="44">
        <v>8.3049999999999997</v>
      </c>
      <c r="L27" s="44">
        <v>8.2409999999999997</v>
      </c>
      <c r="M27" s="44">
        <v>8.1780000000000008</v>
      </c>
    </row>
    <row r="28" spans="1:13" x14ac:dyDescent="0.25">
      <c r="A28" s="43">
        <v>51</v>
      </c>
      <c r="B28" s="44">
        <v>8.1129999999999995</v>
      </c>
      <c r="C28" s="44">
        <v>8.0470000000000006</v>
      </c>
      <c r="D28" s="44">
        <v>7.98</v>
      </c>
      <c r="E28" s="44">
        <v>7.9139999999999997</v>
      </c>
      <c r="F28" s="44">
        <v>7.8479999999999999</v>
      </c>
      <c r="G28" s="44">
        <v>7.782</v>
      </c>
      <c r="H28" s="44">
        <v>7.7160000000000002</v>
      </c>
      <c r="I28" s="44">
        <v>7.65</v>
      </c>
      <c r="J28" s="44">
        <v>7.5830000000000002</v>
      </c>
      <c r="K28" s="44">
        <v>7.5170000000000003</v>
      </c>
      <c r="L28" s="44">
        <v>7.4509999999999996</v>
      </c>
      <c r="M28" s="44">
        <v>7.3849999999999998</v>
      </c>
    </row>
    <row r="29" spans="1:13" x14ac:dyDescent="0.25">
      <c r="A29" s="43">
        <v>52</v>
      </c>
      <c r="B29" s="44">
        <v>7.3170000000000002</v>
      </c>
      <c r="C29" s="44">
        <v>7.2489999999999997</v>
      </c>
      <c r="D29" s="44">
        <v>7.18</v>
      </c>
      <c r="E29" s="44">
        <v>7.1109999999999998</v>
      </c>
      <c r="F29" s="44">
        <v>7.0419999999999998</v>
      </c>
      <c r="G29" s="44">
        <v>6.9729999999999999</v>
      </c>
      <c r="H29" s="44">
        <v>6.9050000000000002</v>
      </c>
      <c r="I29" s="44">
        <v>6.8360000000000003</v>
      </c>
      <c r="J29" s="44">
        <v>6.7670000000000003</v>
      </c>
      <c r="K29" s="44">
        <v>6.6980000000000004</v>
      </c>
      <c r="L29" s="44">
        <v>6.6289999999999996</v>
      </c>
      <c r="M29" s="44">
        <v>6.56</v>
      </c>
    </row>
    <row r="30" spans="1:13" x14ac:dyDescent="0.25">
      <c r="A30" s="43">
        <v>53</v>
      </c>
      <c r="B30" s="44">
        <v>6.49</v>
      </c>
      <c r="C30" s="44">
        <v>6.4189999999999996</v>
      </c>
      <c r="D30" s="44">
        <v>6.3470000000000004</v>
      </c>
      <c r="E30" s="44">
        <v>6.2759999999999998</v>
      </c>
      <c r="F30" s="44">
        <v>6.2039999999999997</v>
      </c>
      <c r="G30" s="44">
        <v>6.1319999999999997</v>
      </c>
      <c r="H30" s="44">
        <v>6.0609999999999999</v>
      </c>
      <c r="I30" s="44">
        <v>5.9889999999999999</v>
      </c>
      <c r="J30" s="44">
        <v>5.9180000000000001</v>
      </c>
      <c r="K30" s="44">
        <v>5.8460000000000001</v>
      </c>
      <c r="L30" s="44">
        <v>5.7750000000000004</v>
      </c>
      <c r="M30" s="44">
        <v>5.7030000000000003</v>
      </c>
    </row>
    <row r="31" spans="1:13" x14ac:dyDescent="0.25">
      <c r="A31" s="43">
        <v>54</v>
      </c>
      <c r="B31" s="44">
        <v>5.63</v>
      </c>
      <c r="C31" s="44">
        <v>5.556</v>
      </c>
      <c r="D31" s="44">
        <v>5.4809999999999999</v>
      </c>
      <c r="E31" s="44">
        <v>5.407</v>
      </c>
      <c r="F31" s="44">
        <v>5.3319999999999999</v>
      </c>
      <c r="G31" s="44">
        <v>5.258</v>
      </c>
      <c r="H31" s="44">
        <v>5.1829999999999998</v>
      </c>
      <c r="I31" s="44">
        <v>5.109</v>
      </c>
      <c r="J31" s="44">
        <v>5.0350000000000001</v>
      </c>
      <c r="K31" s="44">
        <v>4.96</v>
      </c>
      <c r="L31" s="44">
        <v>4.8860000000000001</v>
      </c>
      <c r="M31" s="44">
        <v>4.8109999999999999</v>
      </c>
    </row>
    <row r="32" spans="1:13" x14ac:dyDescent="0.25">
      <c r="A32" s="43">
        <v>55</v>
      </c>
      <c r="B32" s="44">
        <v>4.7359999999999998</v>
      </c>
      <c r="C32" s="44">
        <v>4.6589999999999998</v>
      </c>
      <c r="D32" s="44">
        <v>4.5819999999999999</v>
      </c>
      <c r="E32" s="44">
        <v>4.5049999999999999</v>
      </c>
      <c r="F32" s="44">
        <v>4.4279999999999999</v>
      </c>
      <c r="G32" s="44">
        <v>4.351</v>
      </c>
      <c r="H32" s="44">
        <v>4.2750000000000004</v>
      </c>
      <c r="I32" s="44">
        <v>4.1980000000000004</v>
      </c>
      <c r="J32" s="44">
        <v>4.1210000000000004</v>
      </c>
      <c r="K32" s="44">
        <v>4.0439999999999996</v>
      </c>
      <c r="L32" s="44">
        <v>3.9670000000000001</v>
      </c>
      <c r="M32" s="44">
        <v>3.89</v>
      </c>
    </row>
    <row r="33" spans="1:13" x14ac:dyDescent="0.25">
      <c r="A33" s="43">
        <v>56</v>
      </c>
      <c r="B33" s="44">
        <v>3.8130000000000002</v>
      </c>
      <c r="C33" s="44">
        <v>3.7349999999999999</v>
      </c>
      <c r="D33" s="44">
        <v>3.657</v>
      </c>
      <c r="E33" s="44">
        <v>3.5790000000000002</v>
      </c>
      <c r="F33" s="44">
        <v>3.5009999999999999</v>
      </c>
      <c r="G33" s="44">
        <v>3.423</v>
      </c>
      <c r="H33" s="44">
        <v>3.3439999999999999</v>
      </c>
      <c r="I33" s="44">
        <v>3.266</v>
      </c>
      <c r="J33" s="44">
        <v>3.1880000000000002</v>
      </c>
      <c r="K33" s="44">
        <v>3.11</v>
      </c>
      <c r="L33" s="44">
        <v>3.032</v>
      </c>
      <c r="M33" s="44">
        <v>2.9540000000000002</v>
      </c>
    </row>
    <row r="34" spans="1:13" x14ac:dyDescent="0.25">
      <c r="A34" s="43">
        <v>57</v>
      </c>
      <c r="B34" s="44">
        <v>2.875</v>
      </c>
      <c r="C34" s="44">
        <v>2.7959999999999998</v>
      </c>
      <c r="D34" s="44">
        <v>2.7160000000000002</v>
      </c>
      <c r="E34" s="44">
        <v>2.637</v>
      </c>
      <c r="F34" s="44">
        <v>2.5579999999999998</v>
      </c>
      <c r="G34" s="44">
        <v>2.4780000000000002</v>
      </c>
      <c r="H34" s="44">
        <v>2.399</v>
      </c>
      <c r="I34" s="44">
        <v>2.319</v>
      </c>
      <c r="J34" s="44">
        <v>2.2400000000000002</v>
      </c>
      <c r="K34" s="44">
        <v>2.16</v>
      </c>
      <c r="L34" s="44">
        <v>2.081</v>
      </c>
      <c r="M34" s="44">
        <v>2.0009999999999999</v>
      </c>
    </row>
    <row r="35" spans="1:13" x14ac:dyDescent="0.25">
      <c r="A35" s="43">
        <v>58</v>
      </c>
      <c r="B35" s="44">
        <v>1.921</v>
      </c>
      <c r="C35" s="44">
        <v>1.84</v>
      </c>
      <c r="D35" s="44">
        <v>1.7589999999999999</v>
      </c>
      <c r="E35" s="44">
        <v>1.6779999999999999</v>
      </c>
      <c r="F35" s="44">
        <v>1.597</v>
      </c>
      <c r="G35" s="44">
        <v>1.516</v>
      </c>
      <c r="H35" s="44">
        <v>1.4359999999999999</v>
      </c>
      <c r="I35" s="44">
        <v>1.355</v>
      </c>
      <c r="J35" s="44">
        <v>1.274</v>
      </c>
      <c r="K35" s="44">
        <v>1.1930000000000001</v>
      </c>
      <c r="L35" s="44">
        <v>1.1120000000000001</v>
      </c>
      <c r="M35" s="44">
        <v>1.0309999999999999</v>
      </c>
    </row>
    <row r="36" spans="1:13" x14ac:dyDescent="0.25">
      <c r="A36" s="43">
        <v>59</v>
      </c>
      <c r="B36" s="44">
        <v>0.94899999999999995</v>
      </c>
      <c r="C36" s="44">
        <v>0.86599999999999999</v>
      </c>
      <c r="D36" s="44">
        <v>0.78400000000000003</v>
      </c>
      <c r="E36" s="44">
        <v>0.70099999999999996</v>
      </c>
      <c r="F36" s="44">
        <v>0.61899999999999999</v>
      </c>
      <c r="G36" s="44">
        <v>0.53600000000000003</v>
      </c>
      <c r="H36" s="44">
        <v>0.45400000000000001</v>
      </c>
      <c r="I36" s="44">
        <v>0.371</v>
      </c>
      <c r="J36" s="44">
        <v>0.28899999999999998</v>
      </c>
      <c r="K36" s="44">
        <v>0.20599999999999999</v>
      </c>
      <c r="L36" s="44">
        <v>0.124</v>
      </c>
      <c r="M36" s="44">
        <v>4.1000000000000002E-2</v>
      </c>
    </row>
    <row r="37" spans="1:13" x14ac:dyDescent="0.25">
      <c r="A37" s="43">
        <v>60</v>
      </c>
      <c r="B37" s="44">
        <v>0</v>
      </c>
      <c r="C37" s="44"/>
      <c r="D37" s="44"/>
      <c r="E37" s="44"/>
      <c r="F37" s="44"/>
      <c r="G37" s="44"/>
      <c r="H37" s="44"/>
      <c r="I37" s="44"/>
      <c r="J37" s="44"/>
      <c r="K37" s="44"/>
      <c r="L37" s="44"/>
      <c r="M37" s="44"/>
    </row>
  </sheetData>
  <sheetProtection algorithmName="SHA-512" hashValue="lQwNKlCun4A/Au7dsnMsQioXk7H6buYTcJge8OpTrtcXqgkF4mRS1sKv9k6idkY25kInHJBTaQNhITovsbqVVA==" saltValue="1+GRF2/RgIrYAjwY3rD1IA==" spinCount="100000" sheet="1" objects="1" scenarios="1"/>
  <conditionalFormatting sqref="A6:A21">
    <cfRule type="expression" dxfId="239" priority="1" stopIfTrue="1">
      <formula>MOD(ROW(),2)=0</formula>
    </cfRule>
    <cfRule type="expression" dxfId="238" priority="2" stopIfTrue="1">
      <formula>MOD(ROW(),2)&lt;&gt;0</formula>
    </cfRule>
  </conditionalFormatting>
  <conditionalFormatting sqref="B6:M21">
    <cfRule type="expression" dxfId="237" priority="3" stopIfTrue="1">
      <formula>MOD(ROW(),2)=0</formula>
    </cfRule>
    <cfRule type="expression" dxfId="236" priority="4" stopIfTrue="1">
      <formula>MOD(ROW(),2)&lt;&gt;0</formula>
    </cfRule>
  </conditionalFormatting>
  <conditionalFormatting sqref="A26:A37">
    <cfRule type="expression" dxfId="235" priority="5" stopIfTrue="1">
      <formula>MOD(ROW(),2)=0</formula>
    </cfRule>
    <cfRule type="expression" dxfId="234" priority="6" stopIfTrue="1">
      <formula>MOD(ROW(),2)&lt;&gt;0</formula>
    </cfRule>
  </conditionalFormatting>
  <conditionalFormatting sqref="B26:M37">
    <cfRule type="expression" dxfId="233" priority="7" stopIfTrue="1">
      <formula>MOD(ROW(),2)=0</formula>
    </cfRule>
    <cfRule type="expression" dxfId="232" priority="8" stopIfTrue="1">
      <formula>MOD(ROW(),2)&lt;&gt;0</formula>
    </cfRule>
  </conditionalFormatting>
  <pageMargins left="0.7" right="0.7" top="0.75" bottom="0.75" header="0.3" footer="0.3"/>
  <tableParts count="1">
    <tablePart r:id="rId1"/>
  </tableParts>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EB6CE-99FA-47FE-82BB-E4D2E04236B5}">
  <sheetPr codeName="Sheet97"/>
  <dimension ref="A1:M78"/>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ERF - x-805</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t="s">
        <v>185</v>
      </c>
      <c r="C8" s="46"/>
      <c r="D8" s="46"/>
      <c r="E8" s="46"/>
      <c r="F8" s="46"/>
      <c r="G8" s="46"/>
      <c r="H8" s="46"/>
      <c r="I8" s="46"/>
      <c r="J8" s="46"/>
      <c r="K8" s="46"/>
      <c r="L8" s="46"/>
      <c r="M8" s="46"/>
    </row>
    <row r="9" spans="1:13" x14ac:dyDescent="0.25">
      <c r="A9" s="40" t="s">
        <v>142</v>
      </c>
      <c r="B9" s="46" t="s">
        <v>251</v>
      </c>
      <c r="C9" s="46"/>
      <c r="D9" s="46"/>
      <c r="E9" s="46"/>
      <c r="F9" s="46"/>
      <c r="G9" s="46"/>
      <c r="H9" s="46"/>
      <c r="I9" s="46"/>
      <c r="J9" s="46"/>
      <c r="K9" s="46"/>
      <c r="L9" s="46"/>
      <c r="M9" s="46"/>
    </row>
    <row r="10" spans="1:13" x14ac:dyDescent="0.25">
      <c r="A10" s="40" t="s">
        <v>6</v>
      </c>
      <c r="B10" s="46" t="s">
        <v>467</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454</v>
      </c>
      <c r="C12" s="46"/>
      <c r="D12" s="46"/>
      <c r="E12" s="46"/>
      <c r="F12" s="46"/>
      <c r="G12" s="46"/>
      <c r="H12" s="46"/>
      <c r="I12" s="46"/>
      <c r="J12" s="46"/>
      <c r="K12" s="46"/>
      <c r="L12" s="46"/>
      <c r="M12" s="46"/>
    </row>
    <row r="13" spans="1:13" x14ac:dyDescent="0.25">
      <c r="A13" s="40" t="s">
        <v>538</v>
      </c>
      <c r="B13" s="46">
        <v>1</v>
      </c>
      <c r="C13" s="46"/>
      <c r="D13" s="46"/>
      <c r="E13" s="46"/>
      <c r="F13" s="46"/>
      <c r="G13" s="46"/>
      <c r="H13" s="46"/>
      <c r="I13" s="46"/>
      <c r="J13" s="46"/>
      <c r="K13" s="46"/>
      <c r="L13" s="46"/>
      <c r="M13" s="46"/>
    </row>
    <row r="14" spans="1:13" x14ac:dyDescent="0.25">
      <c r="A14" s="40" t="s">
        <v>146</v>
      </c>
      <c r="B14" s="46">
        <v>805</v>
      </c>
      <c r="C14" s="46"/>
      <c r="D14" s="46"/>
      <c r="E14" s="46"/>
      <c r="F14" s="46"/>
      <c r="G14" s="46"/>
      <c r="H14" s="46"/>
      <c r="I14" s="46"/>
      <c r="J14" s="46"/>
      <c r="K14" s="46"/>
      <c r="L14" s="46"/>
      <c r="M14" s="46"/>
    </row>
    <row r="15" spans="1:13" x14ac:dyDescent="0.25">
      <c r="A15" s="40" t="s">
        <v>539</v>
      </c>
      <c r="B15" s="46" t="s">
        <v>468</v>
      </c>
      <c r="C15" s="46"/>
      <c r="D15" s="46"/>
      <c r="E15" s="46"/>
      <c r="F15" s="46"/>
      <c r="G15" s="46"/>
      <c r="H15" s="46"/>
      <c r="I15" s="46"/>
      <c r="J15" s="46"/>
      <c r="K15" s="46"/>
      <c r="L15" s="46"/>
      <c r="M15" s="46"/>
    </row>
    <row r="16" spans="1:13" x14ac:dyDescent="0.25">
      <c r="A16" s="40" t="s">
        <v>148</v>
      </c>
      <c r="B16" s="46" t="s">
        <v>469</v>
      </c>
      <c r="C16" s="46"/>
      <c r="D16" s="46"/>
      <c r="E16" s="46"/>
      <c r="F16" s="46"/>
      <c r="G16" s="46"/>
      <c r="H16" s="46"/>
      <c r="I16" s="46"/>
      <c r="J16" s="46"/>
      <c r="K16" s="46"/>
      <c r="L16" s="46"/>
      <c r="M16" s="46"/>
    </row>
    <row r="17" spans="1:13" x14ac:dyDescent="0.25">
      <c r="A17" s="41" t="s">
        <v>540</v>
      </c>
      <c r="B17" s="46"/>
      <c r="C17" s="46"/>
      <c r="D17" s="46"/>
      <c r="E17" s="46"/>
      <c r="F17" s="46"/>
      <c r="G17" s="46"/>
      <c r="H17" s="46"/>
      <c r="I17" s="46"/>
      <c r="J17" s="46"/>
      <c r="K17" s="46"/>
      <c r="L17" s="46"/>
      <c r="M17" s="46"/>
    </row>
    <row r="18" spans="1:13" x14ac:dyDescent="0.25">
      <c r="A18" s="40" t="s">
        <v>150</v>
      </c>
      <c r="B18" s="48">
        <v>45138</v>
      </c>
      <c r="C18" s="48"/>
      <c r="D18" s="48"/>
      <c r="E18" s="48"/>
      <c r="F18" s="48"/>
      <c r="G18" s="48"/>
      <c r="H18" s="48"/>
      <c r="I18" s="48"/>
      <c r="J18" s="48"/>
      <c r="K18" s="48"/>
      <c r="L18" s="48"/>
      <c r="M18" s="48"/>
    </row>
    <row r="19" spans="1:13" x14ac:dyDescent="0.25">
      <c r="A19" s="40" t="s">
        <v>151</v>
      </c>
      <c r="B19" s="48">
        <v>45138</v>
      </c>
      <c r="C19" s="48"/>
      <c r="D19" s="48"/>
      <c r="E19" s="48"/>
      <c r="F19" s="48"/>
      <c r="G19" s="48"/>
      <c r="H19" s="48"/>
      <c r="I19" s="48"/>
      <c r="J19" s="48"/>
      <c r="K19" s="48"/>
      <c r="L19" s="48"/>
      <c r="M19" s="48"/>
    </row>
    <row r="20" spans="1:13" x14ac:dyDescent="0.25">
      <c r="A20" s="40" t="s">
        <v>152</v>
      </c>
      <c r="B20" s="46" t="s">
        <v>160</v>
      </c>
      <c r="C20" s="46"/>
      <c r="D20" s="46"/>
      <c r="E20" s="46"/>
      <c r="F20" s="46"/>
      <c r="G20" s="46"/>
      <c r="H20" s="46"/>
      <c r="I20" s="46"/>
      <c r="J20" s="46"/>
      <c r="K20" s="46"/>
      <c r="L20" s="46"/>
      <c r="M20" s="46"/>
    </row>
    <row r="21" spans="1:13" x14ac:dyDescent="0.25">
      <c r="A21" s="40" t="s">
        <v>541</v>
      </c>
      <c r="B21" s="46" t="s">
        <v>76</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5" customFormat="1" ht="13" x14ac:dyDescent="0.25">
      <c r="A26" s="54" t="s">
        <v>581</v>
      </c>
      <c r="B26" s="54">
        <v>0</v>
      </c>
      <c r="C26" s="54">
        <v>1</v>
      </c>
      <c r="D26" s="54">
        <v>2</v>
      </c>
      <c r="E26" s="54">
        <v>3</v>
      </c>
      <c r="F26" s="54">
        <v>4</v>
      </c>
      <c r="G26" s="54">
        <v>5</v>
      </c>
      <c r="H26" s="54">
        <v>6</v>
      </c>
      <c r="I26" s="54">
        <v>7</v>
      </c>
      <c r="J26" s="54">
        <v>8</v>
      </c>
      <c r="K26" s="54">
        <v>9</v>
      </c>
      <c r="L26" s="54">
        <v>10</v>
      </c>
      <c r="M26" s="54">
        <v>11</v>
      </c>
    </row>
    <row r="27" spans="1:13" x14ac:dyDescent="0.25">
      <c r="A27" s="43">
        <v>50</v>
      </c>
      <c r="B27" s="44">
        <v>19.46</v>
      </c>
      <c r="C27" s="44">
        <v>19.484999999999999</v>
      </c>
      <c r="D27" s="44">
        <v>19.510000000000002</v>
      </c>
      <c r="E27" s="44">
        <v>19.535</v>
      </c>
      <c r="F27" s="44">
        <v>19.559999999999999</v>
      </c>
      <c r="G27" s="44">
        <v>19.585000000000001</v>
      </c>
      <c r="H27" s="44">
        <v>19.61</v>
      </c>
      <c r="I27" s="44">
        <v>19.635000000000002</v>
      </c>
      <c r="J27" s="44">
        <v>19.66</v>
      </c>
      <c r="K27" s="44">
        <v>19.684999999999999</v>
      </c>
      <c r="L27" s="44">
        <v>19.71</v>
      </c>
      <c r="M27" s="44">
        <v>19.734999999999999</v>
      </c>
    </row>
    <row r="28" spans="1:13" x14ac:dyDescent="0.25">
      <c r="A28" s="43">
        <v>51</v>
      </c>
      <c r="B28" s="44">
        <v>19.760999999999999</v>
      </c>
      <c r="C28" s="44">
        <v>19.786000000000001</v>
      </c>
      <c r="D28" s="44">
        <v>19.812000000000001</v>
      </c>
      <c r="E28" s="44">
        <v>19.837</v>
      </c>
      <c r="F28" s="44">
        <v>19.863</v>
      </c>
      <c r="G28" s="44">
        <v>19.888000000000002</v>
      </c>
      <c r="H28" s="44">
        <v>19.914000000000001</v>
      </c>
      <c r="I28" s="44">
        <v>19.939</v>
      </c>
      <c r="J28" s="44">
        <v>19.965</v>
      </c>
      <c r="K28" s="44">
        <v>19.989999999999998</v>
      </c>
      <c r="L28" s="44">
        <v>20.015999999999998</v>
      </c>
      <c r="M28" s="44">
        <v>20.042000000000002</v>
      </c>
    </row>
    <row r="29" spans="1:13" x14ac:dyDescent="0.25">
      <c r="A29" s="43">
        <v>52</v>
      </c>
      <c r="B29" s="44">
        <v>20.067</v>
      </c>
      <c r="C29" s="44">
        <v>20.093</v>
      </c>
      <c r="D29" s="44">
        <v>20.12</v>
      </c>
      <c r="E29" s="44">
        <v>20.146000000000001</v>
      </c>
      <c r="F29" s="44">
        <v>20.172000000000001</v>
      </c>
      <c r="G29" s="44">
        <v>20.198</v>
      </c>
      <c r="H29" s="44">
        <v>20.224</v>
      </c>
      <c r="I29" s="44">
        <v>20.25</v>
      </c>
      <c r="J29" s="44">
        <v>20.276</v>
      </c>
      <c r="K29" s="44">
        <v>20.302</v>
      </c>
      <c r="L29" s="44">
        <v>20.327999999999999</v>
      </c>
      <c r="M29" s="44">
        <v>20.353999999999999</v>
      </c>
    </row>
    <row r="30" spans="1:13" x14ac:dyDescent="0.25">
      <c r="A30" s="43">
        <v>53</v>
      </c>
      <c r="B30" s="44">
        <v>20.381</v>
      </c>
      <c r="C30" s="44">
        <v>20.407</v>
      </c>
      <c r="D30" s="44">
        <v>20.434000000000001</v>
      </c>
      <c r="E30" s="44">
        <v>20.460999999999999</v>
      </c>
      <c r="F30" s="44">
        <v>20.488</v>
      </c>
      <c r="G30" s="44">
        <v>20.513999999999999</v>
      </c>
      <c r="H30" s="44">
        <v>20.541</v>
      </c>
      <c r="I30" s="44">
        <v>20.568000000000001</v>
      </c>
      <c r="J30" s="44">
        <v>20.594000000000001</v>
      </c>
      <c r="K30" s="44">
        <v>20.620999999999999</v>
      </c>
      <c r="L30" s="44">
        <v>20.648</v>
      </c>
      <c r="M30" s="44">
        <v>20.673999999999999</v>
      </c>
    </row>
    <row r="31" spans="1:13" x14ac:dyDescent="0.25">
      <c r="A31" s="43">
        <v>54</v>
      </c>
      <c r="B31" s="44">
        <v>20.701000000000001</v>
      </c>
      <c r="C31" s="44">
        <v>20.728999999999999</v>
      </c>
      <c r="D31" s="44">
        <v>20.756</v>
      </c>
      <c r="E31" s="44">
        <v>20.783000000000001</v>
      </c>
      <c r="F31" s="44">
        <v>20.81</v>
      </c>
      <c r="G31" s="44">
        <v>20.838000000000001</v>
      </c>
      <c r="H31" s="44">
        <v>20.864999999999998</v>
      </c>
      <c r="I31" s="44">
        <v>20.891999999999999</v>
      </c>
      <c r="J31" s="44">
        <v>20.92</v>
      </c>
      <c r="K31" s="44">
        <v>20.946999999999999</v>
      </c>
      <c r="L31" s="44">
        <v>20.974</v>
      </c>
      <c r="M31" s="44">
        <v>21.001999999999999</v>
      </c>
    </row>
    <row r="32" spans="1:13" x14ac:dyDescent="0.25">
      <c r="A32" s="43">
        <v>55</v>
      </c>
      <c r="B32" s="44">
        <v>21.029</v>
      </c>
      <c r="C32" s="44">
        <v>21.056999999999999</v>
      </c>
      <c r="D32" s="44">
        <v>21.085000000000001</v>
      </c>
      <c r="E32" s="44">
        <v>21.113</v>
      </c>
      <c r="F32" s="44">
        <v>21.140999999999998</v>
      </c>
      <c r="G32" s="44">
        <v>21.169</v>
      </c>
      <c r="H32" s="44">
        <v>21.196999999999999</v>
      </c>
      <c r="I32" s="44">
        <v>21.225000000000001</v>
      </c>
      <c r="J32" s="44">
        <v>21.253</v>
      </c>
      <c r="K32" s="44">
        <v>21.280999999999999</v>
      </c>
      <c r="L32" s="44">
        <v>21.309000000000001</v>
      </c>
      <c r="M32" s="44">
        <v>21.337</v>
      </c>
    </row>
    <row r="33" spans="1:13" x14ac:dyDescent="0.25">
      <c r="A33" s="43">
        <v>56</v>
      </c>
      <c r="B33" s="44">
        <v>21.366</v>
      </c>
      <c r="C33" s="44">
        <v>21.393999999999998</v>
      </c>
      <c r="D33" s="44">
        <v>21.422999999999998</v>
      </c>
      <c r="E33" s="44">
        <v>21.452000000000002</v>
      </c>
      <c r="F33" s="44">
        <v>21.48</v>
      </c>
      <c r="G33" s="44">
        <v>21.509</v>
      </c>
      <c r="H33" s="44">
        <v>21.538</v>
      </c>
      <c r="I33" s="44">
        <v>21.567</v>
      </c>
      <c r="J33" s="44">
        <v>21.594999999999999</v>
      </c>
      <c r="K33" s="44">
        <v>21.623999999999999</v>
      </c>
      <c r="L33" s="44">
        <v>21.652999999999999</v>
      </c>
      <c r="M33" s="44">
        <v>21.681999999999999</v>
      </c>
    </row>
    <row r="34" spans="1:13" x14ac:dyDescent="0.25">
      <c r="A34" s="43">
        <v>57</v>
      </c>
      <c r="B34" s="44">
        <v>21.710999999999999</v>
      </c>
      <c r="C34" s="44">
        <v>21.74</v>
      </c>
      <c r="D34" s="44">
        <v>21.77</v>
      </c>
      <c r="E34" s="44">
        <v>21.798999999999999</v>
      </c>
      <c r="F34" s="44">
        <v>21.829000000000001</v>
      </c>
      <c r="G34" s="44">
        <v>21.858000000000001</v>
      </c>
      <c r="H34" s="44">
        <v>21.888000000000002</v>
      </c>
      <c r="I34" s="44">
        <v>21.917000000000002</v>
      </c>
      <c r="J34" s="44">
        <v>21.946999999999999</v>
      </c>
      <c r="K34" s="44">
        <v>21.977</v>
      </c>
      <c r="L34" s="44">
        <v>22.006</v>
      </c>
      <c r="M34" s="44">
        <v>22.036000000000001</v>
      </c>
    </row>
    <row r="35" spans="1:13" x14ac:dyDescent="0.25">
      <c r="A35" s="43">
        <v>58</v>
      </c>
      <c r="B35" s="44">
        <v>22.065999999999999</v>
      </c>
      <c r="C35" s="44">
        <v>22.096</v>
      </c>
      <c r="D35" s="44">
        <v>22.126000000000001</v>
      </c>
      <c r="E35" s="44">
        <v>22.157</v>
      </c>
      <c r="F35" s="44">
        <v>22.187000000000001</v>
      </c>
      <c r="G35" s="44">
        <v>22.218</v>
      </c>
      <c r="H35" s="44">
        <v>22.248000000000001</v>
      </c>
      <c r="I35" s="44">
        <v>22.279</v>
      </c>
      <c r="J35" s="44">
        <v>22.309000000000001</v>
      </c>
      <c r="K35" s="44">
        <v>22.338999999999999</v>
      </c>
      <c r="L35" s="44">
        <v>22.37</v>
      </c>
      <c r="M35" s="44">
        <v>22.4</v>
      </c>
    </row>
    <row r="36" spans="1:13" x14ac:dyDescent="0.25">
      <c r="A36" s="43">
        <v>59</v>
      </c>
      <c r="B36" s="44">
        <v>22.431000000000001</v>
      </c>
      <c r="C36" s="44">
        <v>22.463000000000001</v>
      </c>
      <c r="D36" s="44">
        <v>22.494</v>
      </c>
      <c r="E36" s="44">
        <v>22.524999999999999</v>
      </c>
      <c r="F36" s="44">
        <v>22.556999999999999</v>
      </c>
      <c r="G36" s="44">
        <v>22.588000000000001</v>
      </c>
      <c r="H36" s="44">
        <v>22.62</v>
      </c>
      <c r="I36" s="44">
        <v>22.651</v>
      </c>
      <c r="J36" s="44">
        <v>22.681999999999999</v>
      </c>
      <c r="K36" s="44">
        <v>22.713999999999999</v>
      </c>
      <c r="L36" s="44">
        <v>22.745000000000001</v>
      </c>
      <c r="M36" s="44">
        <v>22.777000000000001</v>
      </c>
    </row>
    <row r="37" spans="1:13" x14ac:dyDescent="0.25">
      <c r="A37" s="43">
        <v>60</v>
      </c>
      <c r="B37" s="44">
        <v>22.765999999999998</v>
      </c>
      <c r="C37" s="44">
        <v>22.715</v>
      </c>
      <c r="D37" s="44">
        <v>22.663</v>
      </c>
      <c r="E37" s="44">
        <v>22.611999999999998</v>
      </c>
      <c r="F37" s="44">
        <v>22.56</v>
      </c>
      <c r="G37" s="44">
        <v>22.507999999999999</v>
      </c>
      <c r="H37" s="44">
        <v>22.457000000000001</v>
      </c>
      <c r="I37" s="44">
        <v>22.405000000000001</v>
      </c>
      <c r="J37" s="44">
        <v>22.353000000000002</v>
      </c>
      <c r="K37" s="44">
        <v>22.302</v>
      </c>
      <c r="L37" s="44">
        <v>22.25</v>
      </c>
      <c r="M37" s="44">
        <v>22.199000000000002</v>
      </c>
    </row>
    <row r="38" spans="1:13" x14ac:dyDescent="0.25">
      <c r="A38" s="43">
        <v>61</v>
      </c>
      <c r="B38" s="44">
        <v>22.146999999999998</v>
      </c>
      <c r="C38" s="44">
        <v>22.094999999999999</v>
      </c>
      <c r="D38" s="44">
        <v>22.042999999999999</v>
      </c>
      <c r="E38" s="44">
        <v>21.991</v>
      </c>
      <c r="F38" s="44">
        <v>21.939</v>
      </c>
      <c r="G38" s="44">
        <v>21.887</v>
      </c>
      <c r="H38" s="44">
        <v>21.835000000000001</v>
      </c>
      <c r="I38" s="44">
        <v>21.783999999999999</v>
      </c>
      <c r="J38" s="44">
        <v>21.731999999999999</v>
      </c>
      <c r="K38" s="44">
        <v>21.68</v>
      </c>
      <c r="L38" s="44">
        <v>21.628</v>
      </c>
      <c r="M38" s="44">
        <v>21.576000000000001</v>
      </c>
    </row>
    <row r="39" spans="1:13" x14ac:dyDescent="0.25">
      <c r="A39" s="43">
        <v>62</v>
      </c>
      <c r="B39" s="44">
        <v>21.524000000000001</v>
      </c>
      <c r="C39" s="44">
        <v>21.472000000000001</v>
      </c>
      <c r="D39" s="44">
        <v>21.419</v>
      </c>
      <c r="E39" s="44">
        <v>21.367000000000001</v>
      </c>
      <c r="F39" s="44">
        <v>21.315000000000001</v>
      </c>
      <c r="G39" s="44">
        <v>21.263000000000002</v>
      </c>
      <c r="H39" s="44">
        <v>21.21</v>
      </c>
      <c r="I39" s="44">
        <v>21.158000000000001</v>
      </c>
      <c r="J39" s="44">
        <v>21.106000000000002</v>
      </c>
      <c r="K39" s="44">
        <v>21.053999999999998</v>
      </c>
      <c r="L39" s="44">
        <v>21.001000000000001</v>
      </c>
      <c r="M39" s="44">
        <v>20.949000000000002</v>
      </c>
    </row>
    <row r="40" spans="1:13" x14ac:dyDescent="0.25">
      <c r="A40" s="43">
        <v>63</v>
      </c>
      <c r="B40" s="44">
        <v>20.896999999999998</v>
      </c>
      <c r="C40" s="44">
        <v>20.844000000000001</v>
      </c>
      <c r="D40" s="44">
        <v>20.791</v>
      </c>
      <c r="E40" s="44">
        <v>20.738</v>
      </c>
      <c r="F40" s="44">
        <v>20.686</v>
      </c>
      <c r="G40" s="44">
        <v>20.632999999999999</v>
      </c>
      <c r="H40" s="44">
        <v>20.58</v>
      </c>
      <c r="I40" s="44">
        <v>20.527999999999999</v>
      </c>
      <c r="J40" s="44">
        <v>20.475000000000001</v>
      </c>
      <c r="K40" s="44">
        <v>20.422000000000001</v>
      </c>
      <c r="L40" s="44">
        <v>20.369</v>
      </c>
      <c r="M40" s="44">
        <v>20.317</v>
      </c>
    </row>
    <row r="41" spans="1:13" x14ac:dyDescent="0.25">
      <c r="A41" s="43">
        <v>64</v>
      </c>
      <c r="B41" s="44">
        <v>20.263999999999999</v>
      </c>
      <c r="C41" s="44">
        <v>20.21</v>
      </c>
      <c r="D41" s="44">
        <v>20.157</v>
      </c>
      <c r="E41" s="44">
        <v>20.103999999999999</v>
      </c>
      <c r="F41" s="44">
        <v>20.05</v>
      </c>
      <c r="G41" s="44">
        <v>19.997</v>
      </c>
      <c r="H41" s="44">
        <v>19.943999999999999</v>
      </c>
      <c r="I41" s="44">
        <v>19.89</v>
      </c>
      <c r="J41" s="44">
        <v>19.837</v>
      </c>
      <c r="K41" s="44">
        <v>19.783000000000001</v>
      </c>
      <c r="L41" s="44">
        <v>19.73</v>
      </c>
      <c r="M41" s="44">
        <v>19.677</v>
      </c>
    </row>
    <row r="42" spans="1:13" x14ac:dyDescent="0.25">
      <c r="A42" s="43">
        <v>65</v>
      </c>
      <c r="B42" s="44">
        <v>19.623000000000001</v>
      </c>
      <c r="C42" s="44">
        <v>19.57</v>
      </c>
      <c r="D42" s="44">
        <v>19.515999999999998</v>
      </c>
      <c r="E42" s="44">
        <v>19.463000000000001</v>
      </c>
      <c r="F42" s="44">
        <v>19.408999999999999</v>
      </c>
      <c r="G42" s="44">
        <v>19.356000000000002</v>
      </c>
      <c r="H42" s="44">
        <v>19.302</v>
      </c>
      <c r="I42" s="44">
        <v>19.248000000000001</v>
      </c>
      <c r="J42" s="44">
        <v>19.195</v>
      </c>
      <c r="K42" s="44">
        <v>19.140999999999998</v>
      </c>
      <c r="L42" s="44">
        <v>19.088000000000001</v>
      </c>
      <c r="M42" s="44">
        <v>19.033999999999999</v>
      </c>
    </row>
    <row r="43" spans="1:13" x14ac:dyDescent="0.25">
      <c r="A43" s="43">
        <v>66</v>
      </c>
      <c r="B43" s="44">
        <v>18.98</v>
      </c>
      <c r="C43" s="44">
        <v>18.925999999999998</v>
      </c>
      <c r="D43" s="44">
        <v>18.873000000000001</v>
      </c>
      <c r="E43" s="44">
        <v>18.818999999999999</v>
      </c>
      <c r="F43" s="44">
        <v>18.765000000000001</v>
      </c>
      <c r="G43" s="44">
        <v>18.710999999999999</v>
      </c>
      <c r="H43" s="44">
        <v>18.657</v>
      </c>
      <c r="I43" s="44">
        <v>18.603000000000002</v>
      </c>
      <c r="J43" s="44">
        <v>18.548999999999999</v>
      </c>
      <c r="K43" s="44">
        <v>18.495000000000001</v>
      </c>
      <c r="L43" s="44">
        <v>18.440999999999999</v>
      </c>
      <c r="M43" s="44">
        <v>18.387</v>
      </c>
    </row>
    <row r="44" spans="1:13" x14ac:dyDescent="0.25">
      <c r="A44" s="43">
        <v>67</v>
      </c>
      <c r="B44" s="44">
        <v>18.332999999999998</v>
      </c>
      <c r="C44" s="44">
        <v>18.277999999999999</v>
      </c>
      <c r="D44" s="44">
        <v>18.224</v>
      </c>
      <c r="E44" s="44">
        <v>18.170000000000002</v>
      </c>
      <c r="F44" s="44">
        <v>18.114999999999998</v>
      </c>
      <c r="G44" s="44">
        <v>18.061</v>
      </c>
      <c r="H44" s="44">
        <v>18.007000000000001</v>
      </c>
      <c r="I44" s="44">
        <v>17.952999999999999</v>
      </c>
      <c r="J44" s="44">
        <v>17.898</v>
      </c>
      <c r="K44" s="44">
        <v>17.844000000000001</v>
      </c>
      <c r="L44" s="44">
        <v>17.79</v>
      </c>
      <c r="M44" s="44">
        <v>17.734999999999999</v>
      </c>
    </row>
    <row r="45" spans="1:13" x14ac:dyDescent="0.25">
      <c r="A45" s="43">
        <v>68</v>
      </c>
      <c r="B45" s="44">
        <v>17.681000000000001</v>
      </c>
      <c r="C45" s="44">
        <v>17.626000000000001</v>
      </c>
      <c r="D45" s="44">
        <v>17.571999999999999</v>
      </c>
      <c r="E45" s="44">
        <v>17.516999999999999</v>
      </c>
      <c r="F45" s="44">
        <v>17.462</v>
      </c>
      <c r="G45" s="44">
        <v>17.408000000000001</v>
      </c>
      <c r="H45" s="44">
        <v>17.353000000000002</v>
      </c>
      <c r="I45" s="44">
        <v>17.298999999999999</v>
      </c>
      <c r="J45" s="44">
        <v>17.244</v>
      </c>
      <c r="K45" s="44">
        <v>17.189</v>
      </c>
      <c r="L45" s="44">
        <v>17.135000000000002</v>
      </c>
      <c r="M45" s="44">
        <v>17.079999999999998</v>
      </c>
    </row>
    <row r="46" spans="1:13" x14ac:dyDescent="0.25">
      <c r="A46" s="43">
        <v>69</v>
      </c>
      <c r="B46" s="44">
        <v>17.023</v>
      </c>
      <c r="C46" s="44">
        <v>16.963000000000001</v>
      </c>
      <c r="D46" s="44">
        <v>16.902999999999999</v>
      </c>
      <c r="E46" s="44">
        <v>16.843</v>
      </c>
      <c r="F46" s="44">
        <v>16.783999999999999</v>
      </c>
      <c r="G46" s="44">
        <v>16.724</v>
      </c>
      <c r="H46" s="44">
        <v>16.664000000000001</v>
      </c>
      <c r="I46" s="44">
        <v>16.603999999999999</v>
      </c>
      <c r="J46" s="44">
        <v>16.544</v>
      </c>
      <c r="K46" s="44">
        <v>16.484999999999999</v>
      </c>
      <c r="L46" s="44">
        <v>16.425000000000001</v>
      </c>
      <c r="M46" s="44">
        <v>16.364999999999998</v>
      </c>
    </row>
    <row r="47" spans="1:13" x14ac:dyDescent="0.25">
      <c r="A47" s="43">
        <v>70</v>
      </c>
      <c r="B47" s="44">
        <v>16.306999999999999</v>
      </c>
      <c r="C47" s="44">
        <v>16.251999999999999</v>
      </c>
      <c r="D47" s="44">
        <v>16.196999999999999</v>
      </c>
      <c r="E47" s="44">
        <v>16.141999999999999</v>
      </c>
      <c r="F47" s="44">
        <v>16.085999999999999</v>
      </c>
      <c r="G47" s="44">
        <v>16.030999999999999</v>
      </c>
      <c r="H47" s="44">
        <v>15.976000000000001</v>
      </c>
      <c r="I47" s="44">
        <v>15.920999999999999</v>
      </c>
      <c r="J47" s="44">
        <v>15.865</v>
      </c>
      <c r="K47" s="44">
        <v>15.81</v>
      </c>
      <c r="L47" s="44">
        <v>15.755000000000001</v>
      </c>
      <c r="M47" s="44">
        <v>15.7</v>
      </c>
    </row>
    <row r="48" spans="1:13" x14ac:dyDescent="0.25">
      <c r="A48" s="43">
        <v>71</v>
      </c>
      <c r="B48" s="44">
        <v>15.644</v>
      </c>
      <c r="C48" s="44">
        <v>15.589</v>
      </c>
      <c r="D48" s="44">
        <v>15.534000000000001</v>
      </c>
      <c r="E48" s="44">
        <v>15.478999999999999</v>
      </c>
      <c r="F48" s="44">
        <v>15.423999999999999</v>
      </c>
      <c r="G48" s="44">
        <v>15.369</v>
      </c>
      <c r="H48" s="44">
        <v>15.314</v>
      </c>
      <c r="I48" s="44">
        <v>15.259</v>
      </c>
      <c r="J48" s="44">
        <v>15.204000000000001</v>
      </c>
      <c r="K48" s="44">
        <v>15.148999999999999</v>
      </c>
      <c r="L48" s="44">
        <v>15.093999999999999</v>
      </c>
      <c r="M48" s="44">
        <v>15.038</v>
      </c>
    </row>
    <row r="49" spans="1:13" x14ac:dyDescent="0.25">
      <c r="A49" s="43">
        <v>72</v>
      </c>
      <c r="B49" s="44">
        <v>14.983000000000001</v>
      </c>
      <c r="C49" s="44">
        <v>14.928000000000001</v>
      </c>
      <c r="D49" s="44">
        <v>14.872999999999999</v>
      </c>
      <c r="E49" s="44">
        <v>14.818</v>
      </c>
      <c r="F49" s="44">
        <v>14.763</v>
      </c>
      <c r="G49" s="44">
        <v>14.708</v>
      </c>
      <c r="H49" s="44">
        <v>14.653</v>
      </c>
      <c r="I49" s="44">
        <v>14.597</v>
      </c>
      <c r="J49" s="44">
        <v>14.542</v>
      </c>
      <c r="K49" s="44">
        <v>14.487</v>
      </c>
      <c r="L49" s="44">
        <v>14.432</v>
      </c>
      <c r="M49" s="44">
        <v>14.377000000000001</v>
      </c>
    </row>
    <row r="50" spans="1:13" x14ac:dyDescent="0.25">
      <c r="A50" s="43">
        <v>73</v>
      </c>
      <c r="B50" s="44">
        <v>14.321999999999999</v>
      </c>
      <c r="C50" s="44">
        <v>14.266999999999999</v>
      </c>
      <c r="D50" s="44">
        <v>14.212</v>
      </c>
      <c r="E50" s="44">
        <v>14.157</v>
      </c>
      <c r="F50" s="44">
        <v>14.102</v>
      </c>
      <c r="G50" s="44">
        <v>14.047000000000001</v>
      </c>
      <c r="H50" s="44">
        <v>13.991</v>
      </c>
      <c r="I50" s="44">
        <v>13.936</v>
      </c>
      <c r="J50" s="44">
        <v>13.881</v>
      </c>
      <c r="K50" s="44">
        <v>13.826000000000001</v>
      </c>
      <c r="L50" s="44">
        <v>13.771000000000001</v>
      </c>
      <c r="M50" s="44">
        <v>13.715999999999999</v>
      </c>
    </row>
    <row r="51" spans="1:13" x14ac:dyDescent="0.25">
      <c r="A51" s="43">
        <v>74</v>
      </c>
      <c r="B51" s="44">
        <v>13.657</v>
      </c>
      <c r="C51" s="44">
        <v>13.593999999999999</v>
      </c>
      <c r="D51" s="44">
        <v>13.53</v>
      </c>
      <c r="E51" s="44">
        <v>13.467000000000001</v>
      </c>
      <c r="F51" s="44">
        <v>13.404</v>
      </c>
      <c r="G51" s="44">
        <v>13.34</v>
      </c>
      <c r="H51" s="44">
        <v>13.276999999999999</v>
      </c>
      <c r="I51" s="44">
        <v>13.214</v>
      </c>
      <c r="J51" s="44">
        <v>13.15</v>
      </c>
      <c r="K51" s="44">
        <v>13.087</v>
      </c>
      <c r="L51" s="44">
        <v>13.023999999999999</v>
      </c>
      <c r="M51" s="44">
        <v>12.96</v>
      </c>
    </row>
    <row r="52" spans="1:13" x14ac:dyDescent="0.25">
      <c r="A52" s="43">
        <v>75</v>
      </c>
      <c r="B52" s="44">
        <v>12.901</v>
      </c>
      <c r="C52" s="44">
        <v>12.847</v>
      </c>
      <c r="D52" s="44">
        <v>12.792</v>
      </c>
      <c r="E52" s="44">
        <v>12.738</v>
      </c>
      <c r="F52" s="44">
        <v>12.683</v>
      </c>
      <c r="G52" s="44">
        <v>12.629</v>
      </c>
      <c r="H52" s="44">
        <v>12.574</v>
      </c>
      <c r="I52" s="44">
        <v>12.52</v>
      </c>
      <c r="J52" s="44">
        <v>12.465</v>
      </c>
      <c r="K52" s="44">
        <v>12.41</v>
      </c>
      <c r="L52" s="44">
        <v>12.356</v>
      </c>
      <c r="M52" s="44">
        <v>12.301</v>
      </c>
    </row>
    <row r="53" spans="1:13" x14ac:dyDescent="0.25">
      <c r="A53" s="43">
        <v>76</v>
      </c>
      <c r="B53" s="44">
        <v>12.247</v>
      </c>
      <c r="C53" s="44">
        <v>12.193</v>
      </c>
      <c r="D53" s="44">
        <v>12.138999999999999</v>
      </c>
      <c r="E53" s="44">
        <v>12.085000000000001</v>
      </c>
      <c r="F53" s="44">
        <v>12.031000000000001</v>
      </c>
      <c r="G53" s="44">
        <v>11.977</v>
      </c>
      <c r="H53" s="44">
        <v>11.922000000000001</v>
      </c>
      <c r="I53" s="44">
        <v>11.868</v>
      </c>
      <c r="J53" s="44">
        <v>11.814</v>
      </c>
      <c r="K53" s="44">
        <v>11.76</v>
      </c>
      <c r="L53" s="44">
        <v>11.706</v>
      </c>
      <c r="M53" s="44">
        <v>11.651999999999999</v>
      </c>
    </row>
    <row r="54" spans="1:13" x14ac:dyDescent="0.25">
      <c r="A54" s="43">
        <v>77</v>
      </c>
      <c r="B54" s="44">
        <v>11.598000000000001</v>
      </c>
      <c r="C54" s="44">
        <v>11.545</v>
      </c>
      <c r="D54" s="44">
        <v>11.491</v>
      </c>
      <c r="E54" s="44">
        <v>11.436999999999999</v>
      </c>
      <c r="F54" s="44">
        <v>11.384</v>
      </c>
      <c r="G54" s="44">
        <v>11.33</v>
      </c>
      <c r="H54" s="44">
        <v>11.276999999999999</v>
      </c>
      <c r="I54" s="44">
        <v>11.223000000000001</v>
      </c>
      <c r="J54" s="44">
        <v>11.17</v>
      </c>
      <c r="K54" s="44">
        <v>11.116</v>
      </c>
      <c r="L54" s="44">
        <v>11.063000000000001</v>
      </c>
      <c r="M54" s="44">
        <v>11.009</v>
      </c>
    </row>
    <row r="55" spans="1:13" x14ac:dyDescent="0.25">
      <c r="A55" s="43">
        <v>78</v>
      </c>
      <c r="B55" s="44">
        <v>10.956</v>
      </c>
      <c r="C55" s="44">
        <v>10.903</v>
      </c>
      <c r="D55" s="44">
        <v>10.851000000000001</v>
      </c>
      <c r="E55" s="44">
        <v>10.798</v>
      </c>
      <c r="F55" s="44">
        <v>10.744999999999999</v>
      </c>
      <c r="G55" s="44">
        <v>10.692</v>
      </c>
      <c r="H55" s="44">
        <v>10.64</v>
      </c>
      <c r="I55" s="44">
        <v>10.587</v>
      </c>
      <c r="J55" s="44">
        <v>10.534000000000001</v>
      </c>
      <c r="K55" s="44">
        <v>10.481</v>
      </c>
      <c r="L55" s="44">
        <v>10.429</v>
      </c>
      <c r="M55" s="44">
        <v>10.375999999999999</v>
      </c>
    </row>
    <row r="56" spans="1:13" x14ac:dyDescent="0.25">
      <c r="A56" s="43">
        <v>79</v>
      </c>
      <c r="B56" s="44">
        <v>10.319000000000001</v>
      </c>
      <c r="C56" s="44">
        <v>10.257</v>
      </c>
      <c r="D56" s="44">
        <v>10.195</v>
      </c>
      <c r="E56" s="44">
        <v>10.132999999999999</v>
      </c>
      <c r="F56" s="44">
        <v>10.071999999999999</v>
      </c>
      <c r="G56" s="44">
        <v>10.01</v>
      </c>
      <c r="H56" s="44">
        <v>9.9480000000000004</v>
      </c>
      <c r="I56" s="44">
        <v>9.8859999999999992</v>
      </c>
      <c r="J56" s="44">
        <v>9.8239999999999998</v>
      </c>
      <c r="K56" s="44">
        <v>9.7629999999999999</v>
      </c>
      <c r="L56" s="44">
        <v>9.7010000000000005</v>
      </c>
      <c r="M56" s="44">
        <v>9.6389999999999993</v>
      </c>
    </row>
    <row r="57" spans="1:13" x14ac:dyDescent="0.25">
      <c r="A57" s="43">
        <v>80</v>
      </c>
      <c r="B57" s="44">
        <v>9.5830000000000002</v>
      </c>
      <c r="C57" s="44">
        <v>9.5329999999999995</v>
      </c>
      <c r="D57" s="44">
        <v>9.4819999999999993</v>
      </c>
      <c r="E57" s="44">
        <v>9.4320000000000004</v>
      </c>
      <c r="F57" s="44">
        <v>9.3819999999999997</v>
      </c>
      <c r="G57" s="44">
        <v>9.3309999999999995</v>
      </c>
      <c r="H57" s="44">
        <v>9.2810000000000006</v>
      </c>
      <c r="I57" s="44">
        <v>9.2309999999999999</v>
      </c>
      <c r="J57" s="44">
        <v>9.1809999999999992</v>
      </c>
      <c r="K57" s="44">
        <v>9.1300000000000008</v>
      </c>
      <c r="L57" s="44">
        <v>9.08</v>
      </c>
      <c r="M57" s="44">
        <v>9.0299999999999994</v>
      </c>
    </row>
    <row r="58" spans="1:13" x14ac:dyDescent="0.25">
      <c r="A58" s="43">
        <v>81</v>
      </c>
      <c r="B58" s="44">
        <v>8.98</v>
      </c>
      <c r="C58" s="44">
        <v>8.9309999999999992</v>
      </c>
      <c r="D58" s="44">
        <v>8.8819999999999997</v>
      </c>
      <c r="E58" s="44">
        <v>8.8330000000000002</v>
      </c>
      <c r="F58" s="44">
        <v>8.7840000000000007</v>
      </c>
      <c r="G58" s="44">
        <v>8.7349999999999994</v>
      </c>
      <c r="H58" s="44">
        <v>8.6859999999999999</v>
      </c>
      <c r="I58" s="44">
        <v>8.6370000000000005</v>
      </c>
      <c r="J58" s="44">
        <v>8.5890000000000004</v>
      </c>
      <c r="K58" s="44">
        <v>8.5399999999999991</v>
      </c>
      <c r="L58" s="44">
        <v>8.4909999999999997</v>
      </c>
      <c r="M58" s="44">
        <v>8.4420000000000002</v>
      </c>
    </row>
    <row r="59" spans="1:13" x14ac:dyDescent="0.25">
      <c r="A59" s="43">
        <v>82</v>
      </c>
      <c r="B59" s="44">
        <v>8.3940000000000001</v>
      </c>
      <c r="C59" s="44">
        <v>8.3460000000000001</v>
      </c>
      <c r="D59" s="44">
        <v>8.2989999999999995</v>
      </c>
      <c r="E59" s="44">
        <v>8.2509999999999994</v>
      </c>
      <c r="F59" s="44">
        <v>8.2040000000000006</v>
      </c>
      <c r="G59" s="44">
        <v>8.157</v>
      </c>
      <c r="H59" s="44">
        <v>8.109</v>
      </c>
      <c r="I59" s="44">
        <v>8.0619999999999994</v>
      </c>
      <c r="J59" s="44">
        <v>8.0150000000000006</v>
      </c>
      <c r="K59" s="44">
        <v>7.9669999999999996</v>
      </c>
      <c r="L59" s="44">
        <v>7.92</v>
      </c>
      <c r="M59" s="44">
        <v>7.8719999999999999</v>
      </c>
    </row>
    <row r="60" spans="1:13" x14ac:dyDescent="0.25">
      <c r="A60" s="43">
        <v>83</v>
      </c>
      <c r="B60" s="44">
        <v>7.8259999999999996</v>
      </c>
      <c r="C60" s="44">
        <v>7.78</v>
      </c>
      <c r="D60" s="44">
        <v>7.7350000000000003</v>
      </c>
      <c r="E60" s="44">
        <v>7.6890000000000001</v>
      </c>
      <c r="F60" s="44">
        <v>7.6429999999999998</v>
      </c>
      <c r="G60" s="44">
        <v>7.5979999999999999</v>
      </c>
      <c r="H60" s="44">
        <v>7.5519999999999996</v>
      </c>
      <c r="I60" s="44">
        <v>7.5060000000000002</v>
      </c>
      <c r="J60" s="44">
        <v>7.4610000000000003</v>
      </c>
      <c r="K60" s="44">
        <v>7.415</v>
      </c>
      <c r="L60" s="44">
        <v>7.37</v>
      </c>
      <c r="M60" s="44">
        <v>7.3239999999999998</v>
      </c>
    </row>
    <row r="61" spans="1:13" x14ac:dyDescent="0.25">
      <c r="A61" s="43">
        <v>84</v>
      </c>
      <c r="B61" s="44">
        <v>7.2750000000000004</v>
      </c>
      <c r="C61" s="44">
        <v>7.2220000000000004</v>
      </c>
      <c r="D61" s="44">
        <v>7.1689999999999996</v>
      </c>
      <c r="E61" s="44">
        <v>7.1159999999999997</v>
      </c>
      <c r="F61" s="44">
        <v>7.0629999999999997</v>
      </c>
      <c r="G61" s="44">
        <v>7.01</v>
      </c>
      <c r="H61" s="44">
        <v>6.9569999999999999</v>
      </c>
      <c r="I61" s="44">
        <v>6.9039999999999999</v>
      </c>
      <c r="J61" s="44">
        <v>6.8520000000000003</v>
      </c>
      <c r="K61" s="44">
        <v>6.7990000000000004</v>
      </c>
      <c r="L61" s="44">
        <v>6.7460000000000004</v>
      </c>
      <c r="M61" s="44">
        <v>6.6929999999999996</v>
      </c>
    </row>
    <row r="62" spans="1:13" x14ac:dyDescent="0.25">
      <c r="A62" s="43">
        <v>85</v>
      </c>
      <c r="B62" s="44">
        <v>6.6459999999999999</v>
      </c>
      <c r="C62" s="44">
        <v>6.6040000000000001</v>
      </c>
      <c r="D62" s="44">
        <v>6.5629999999999997</v>
      </c>
      <c r="E62" s="44">
        <v>6.5209999999999999</v>
      </c>
      <c r="F62" s="44">
        <v>6.48</v>
      </c>
      <c r="G62" s="44">
        <v>6.4379999999999997</v>
      </c>
      <c r="H62" s="44">
        <v>6.3959999999999999</v>
      </c>
      <c r="I62" s="44">
        <v>6.3550000000000004</v>
      </c>
      <c r="J62" s="44">
        <v>6.3129999999999997</v>
      </c>
      <c r="K62" s="44">
        <v>6.2720000000000002</v>
      </c>
      <c r="L62" s="44">
        <v>6.23</v>
      </c>
      <c r="M62" s="44">
        <v>6.1890000000000001</v>
      </c>
    </row>
    <row r="63" spans="1:13" x14ac:dyDescent="0.25">
      <c r="A63" s="43">
        <v>86</v>
      </c>
      <c r="B63" s="44">
        <v>6.1479999999999997</v>
      </c>
      <c r="C63" s="44">
        <v>6.109</v>
      </c>
      <c r="D63" s="44">
        <v>6.07</v>
      </c>
      <c r="E63" s="44">
        <v>6.03</v>
      </c>
      <c r="F63" s="44">
        <v>5.9909999999999997</v>
      </c>
      <c r="G63" s="44">
        <v>5.952</v>
      </c>
      <c r="H63" s="44">
        <v>5.9119999999999999</v>
      </c>
      <c r="I63" s="44">
        <v>5.8730000000000002</v>
      </c>
      <c r="J63" s="44">
        <v>5.8330000000000002</v>
      </c>
      <c r="K63" s="44">
        <v>5.7939999999999996</v>
      </c>
      <c r="L63" s="44">
        <v>5.7549999999999999</v>
      </c>
      <c r="M63" s="44">
        <v>5.7149999999999999</v>
      </c>
    </row>
    <row r="64" spans="1:13" x14ac:dyDescent="0.25">
      <c r="A64" s="43">
        <v>87</v>
      </c>
      <c r="B64" s="44">
        <v>5.6769999999999996</v>
      </c>
      <c r="C64" s="44">
        <v>5.64</v>
      </c>
      <c r="D64" s="44">
        <v>5.6029999999999998</v>
      </c>
      <c r="E64" s="44">
        <v>5.5659999999999998</v>
      </c>
      <c r="F64" s="44">
        <v>5.5289999999999999</v>
      </c>
      <c r="G64" s="44">
        <v>5.492</v>
      </c>
      <c r="H64" s="44">
        <v>5.4550000000000001</v>
      </c>
      <c r="I64" s="44">
        <v>5.4180000000000001</v>
      </c>
      <c r="J64" s="44">
        <v>5.3810000000000002</v>
      </c>
      <c r="K64" s="44">
        <v>5.3440000000000003</v>
      </c>
      <c r="L64" s="44">
        <v>5.3070000000000004</v>
      </c>
      <c r="M64" s="44">
        <v>5.27</v>
      </c>
    </row>
    <row r="65" spans="1:13" x14ac:dyDescent="0.25">
      <c r="A65" s="43">
        <v>88</v>
      </c>
      <c r="B65" s="44">
        <v>5.234</v>
      </c>
      <c r="C65" s="44">
        <v>5.2</v>
      </c>
      <c r="D65" s="44">
        <v>5.165</v>
      </c>
      <c r="E65" s="44">
        <v>5.1310000000000002</v>
      </c>
      <c r="F65" s="44">
        <v>5.0960000000000001</v>
      </c>
      <c r="G65" s="44">
        <v>5.0620000000000003</v>
      </c>
      <c r="H65" s="44">
        <v>5.0270000000000001</v>
      </c>
      <c r="I65" s="44">
        <v>4.992</v>
      </c>
      <c r="J65" s="44">
        <v>4.9580000000000002</v>
      </c>
      <c r="K65" s="44">
        <v>4.923</v>
      </c>
      <c r="L65" s="44">
        <v>4.8890000000000002</v>
      </c>
      <c r="M65" s="44">
        <v>4.8540000000000001</v>
      </c>
    </row>
    <row r="66" spans="1:13" x14ac:dyDescent="0.25">
      <c r="A66" s="43">
        <v>89</v>
      </c>
      <c r="B66" s="44">
        <v>4.8170000000000002</v>
      </c>
      <c r="C66" s="44">
        <v>4.7770000000000001</v>
      </c>
      <c r="D66" s="44">
        <v>4.7380000000000004</v>
      </c>
      <c r="E66" s="44">
        <v>4.6980000000000004</v>
      </c>
      <c r="F66" s="44">
        <v>4.6580000000000004</v>
      </c>
      <c r="G66" s="44">
        <v>4.6189999999999998</v>
      </c>
      <c r="H66" s="44">
        <v>4.5789999999999997</v>
      </c>
      <c r="I66" s="44">
        <v>4.5389999999999997</v>
      </c>
      <c r="J66" s="44">
        <v>4.4989999999999997</v>
      </c>
      <c r="K66" s="44">
        <v>4.46</v>
      </c>
      <c r="L66" s="44">
        <v>4.42</v>
      </c>
      <c r="M66" s="44">
        <v>4.38</v>
      </c>
    </row>
    <row r="67" spans="1:13" x14ac:dyDescent="0.25">
      <c r="A67" s="43">
        <v>90</v>
      </c>
      <c r="B67" s="44">
        <v>4.3460000000000001</v>
      </c>
      <c r="C67" s="44">
        <v>4.3159999999999998</v>
      </c>
      <c r="D67" s="44">
        <v>4.2869999999999999</v>
      </c>
      <c r="E67" s="44">
        <v>4.2569999999999997</v>
      </c>
      <c r="F67" s="44">
        <v>4.2279999999999998</v>
      </c>
      <c r="G67" s="44">
        <v>4.1980000000000004</v>
      </c>
      <c r="H67" s="44">
        <v>4.1689999999999996</v>
      </c>
      <c r="I67" s="44">
        <v>4.1390000000000002</v>
      </c>
      <c r="J67" s="44">
        <v>4.1100000000000003</v>
      </c>
      <c r="K67" s="44">
        <v>4.08</v>
      </c>
      <c r="L67" s="44">
        <v>4.0510000000000002</v>
      </c>
      <c r="M67" s="44">
        <v>4.0220000000000002</v>
      </c>
    </row>
    <row r="68" spans="1:13" x14ac:dyDescent="0.25">
      <c r="A68" s="43">
        <v>91</v>
      </c>
      <c r="B68" s="44">
        <v>3.9929999999999999</v>
      </c>
      <c r="C68" s="44">
        <v>3.9660000000000002</v>
      </c>
      <c r="D68" s="44">
        <v>3.9390000000000001</v>
      </c>
      <c r="E68" s="44">
        <v>3.9119999999999999</v>
      </c>
      <c r="F68" s="44">
        <v>3.8849999999999998</v>
      </c>
      <c r="G68" s="44">
        <v>3.8580000000000001</v>
      </c>
      <c r="H68" s="44">
        <v>3.831</v>
      </c>
      <c r="I68" s="44">
        <v>3.8039999999999998</v>
      </c>
      <c r="J68" s="44">
        <v>3.7770000000000001</v>
      </c>
      <c r="K68" s="44">
        <v>3.75</v>
      </c>
      <c r="L68" s="44">
        <v>3.7229999999999999</v>
      </c>
      <c r="M68" s="44">
        <v>3.6960000000000002</v>
      </c>
    </row>
    <row r="69" spans="1:13" x14ac:dyDescent="0.25">
      <c r="A69" s="43">
        <v>92</v>
      </c>
      <c r="B69" s="44">
        <v>3.6709999999999998</v>
      </c>
      <c r="C69" s="44">
        <v>3.6459999999999999</v>
      </c>
      <c r="D69" s="44">
        <v>3.621</v>
      </c>
      <c r="E69" s="44">
        <v>3.597</v>
      </c>
      <c r="F69" s="44">
        <v>3.5720000000000001</v>
      </c>
      <c r="G69" s="44">
        <v>3.5470000000000002</v>
      </c>
      <c r="H69" s="44">
        <v>3.5230000000000001</v>
      </c>
      <c r="I69" s="44">
        <v>3.4980000000000002</v>
      </c>
      <c r="J69" s="44">
        <v>3.4740000000000002</v>
      </c>
      <c r="K69" s="44">
        <v>3.4489999999999998</v>
      </c>
      <c r="L69" s="44">
        <v>3.4239999999999999</v>
      </c>
      <c r="M69" s="44">
        <v>3.4</v>
      </c>
    </row>
    <row r="70" spans="1:13" x14ac:dyDescent="0.25">
      <c r="A70" s="43">
        <v>93</v>
      </c>
      <c r="B70" s="44">
        <v>3.3759999999999999</v>
      </c>
      <c r="C70" s="44">
        <v>3.3540000000000001</v>
      </c>
      <c r="D70" s="44">
        <v>3.3319999999999999</v>
      </c>
      <c r="E70" s="44">
        <v>3.3090000000000002</v>
      </c>
      <c r="F70" s="44">
        <v>3.2869999999999999</v>
      </c>
      <c r="G70" s="44">
        <v>3.2650000000000001</v>
      </c>
      <c r="H70" s="44">
        <v>3.2429999999999999</v>
      </c>
      <c r="I70" s="44">
        <v>3.22</v>
      </c>
      <c r="J70" s="44">
        <v>3.198</v>
      </c>
      <c r="K70" s="44">
        <v>3.1760000000000002</v>
      </c>
      <c r="L70" s="44">
        <v>3.153</v>
      </c>
      <c r="M70" s="44">
        <v>3.1309999999999998</v>
      </c>
    </row>
    <row r="71" spans="1:13" x14ac:dyDescent="0.25">
      <c r="A71" s="43">
        <v>94</v>
      </c>
      <c r="B71" s="44">
        <v>3.11</v>
      </c>
      <c r="C71" s="44">
        <v>3.089</v>
      </c>
      <c r="D71" s="44">
        <v>3.069</v>
      </c>
      <c r="E71" s="44">
        <v>3.0489999999999999</v>
      </c>
      <c r="F71" s="44">
        <v>3.0289999999999999</v>
      </c>
      <c r="G71" s="44">
        <v>3.008</v>
      </c>
      <c r="H71" s="44">
        <v>2.988</v>
      </c>
      <c r="I71" s="44">
        <v>2.968</v>
      </c>
      <c r="J71" s="44">
        <v>2.9470000000000001</v>
      </c>
      <c r="K71" s="44">
        <v>2.927</v>
      </c>
      <c r="L71" s="44">
        <v>2.907</v>
      </c>
      <c r="M71" s="44">
        <v>2.8860000000000001</v>
      </c>
    </row>
    <row r="72" spans="1:13" x14ac:dyDescent="0.25">
      <c r="A72" s="43">
        <v>95</v>
      </c>
      <c r="B72" s="44">
        <v>2.867</v>
      </c>
      <c r="C72" s="44">
        <v>2.8490000000000002</v>
      </c>
      <c r="D72" s="44">
        <v>2.831</v>
      </c>
      <c r="E72" s="44">
        <v>2.8130000000000002</v>
      </c>
      <c r="F72" s="44">
        <v>2.7949999999999999</v>
      </c>
      <c r="G72" s="44">
        <v>2.7770000000000001</v>
      </c>
      <c r="H72" s="44">
        <v>2.758</v>
      </c>
      <c r="I72" s="44">
        <v>2.74</v>
      </c>
      <c r="J72" s="44">
        <v>2.722</v>
      </c>
      <c r="K72" s="44">
        <v>2.7040000000000002</v>
      </c>
      <c r="L72" s="44">
        <v>2.6859999999999999</v>
      </c>
      <c r="M72" s="44">
        <v>2.6680000000000001</v>
      </c>
    </row>
    <row r="73" spans="1:13" x14ac:dyDescent="0.25">
      <c r="A73" s="43">
        <v>96</v>
      </c>
      <c r="B73" s="44">
        <v>2.6509999999999998</v>
      </c>
      <c r="C73" s="44">
        <v>2.6349999999999998</v>
      </c>
      <c r="D73" s="44">
        <v>2.6179999999999999</v>
      </c>
      <c r="E73" s="44">
        <v>2.6019999999999999</v>
      </c>
      <c r="F73" s="44">
        <v>2.5859999999999999</v>
      </c>
      <c r="G73" s="44">
        <v>2.57</v>
      </c>
      <c r="H73" s="44">
        <v>2.5539999999999998</v>
      </c>
      <c r="I73" s="44">
        <v>2.5379999999999998</v>
      </c>
      <c r="J73" s="44">
        <v>2.5219999999999998</v>
      </c>
      <c r="K73" s="44">
        <v>2.5059999999999998</v>
      </c>
      <c r="L73" s="44">
        <v>2.4889999999999999</v>
      </c>
      <c r="M73" s="44">
        <v>2.4729999999999999</v>
      </c>
    </row>
    <row r="74" spans="1:13" x14ac:dyDescent="0.25">
      <c r="A74" s="43">
        <v>97</v>
      </c>
      <c r="B74" s="44">
        <v>2.4580000000000002</v>
      </c>
      <c r="C74" s="44">
        <v>2.444</v>
      </c>
      <c r="D74" s="44">
        <v>2.4289999999999998</v>
      </c>
      <c r="E74" s="44">
        <v>2.415</v>
      </c>
      <c r="F74" s="44">
        <v>2.4009999999999998</v>
      </c>
      <c r="G74" s="44">
        <v>2.387</v>
      </c>
      <c r="H74" s="44">
        <v>2.3719999999999999</v>
      </c>
      <c r="I74" s="44">
        <v>2.3580000000000001</v>
      </c>
      <c r="J74" s="44">
        <v>2.3439999999999999</v>
      </c>
      <c r="K74" s="44">
        <v>2.3290000000000002</v>
      </c>
      <c r="L74" s="44">
        <v>2.3149999999999999</v>
      </c>
      <c r="M74" s="44">
        <v>2.3010000000000002</v>
      </c>
    </row>
    <row r="75" spans="1:13" x14ac:dyDescent="0.25">
      <c r="A75" s="43">
        <v>98</v>
      </c>
      <c r="B75" s="44">
        <v>2.2879999999999998</v>
      </c>
      <c r="C75" s="44">
        <v>2.2749999999999999</v>
      </c>
      <c r="D75" s="44">
        <v>2.2629999999999999</v>
      </c>
      <c r="E75" s="44">
        <v>2.2509999999999999</v>
      </c>
      <c r="F75" s="44">
        <v>2.2389999999999999</v>
      </c>
      <c r="G75" s="44">
        <v>2.2269999999999999</v>
      </c>
      <c r="H75" s="44">
        <v>2.2149999999999999</v>
      </c>
      <c r="I75" s="44">
        <v>2.202</v>
      </c>
      <c r="J75" s="44">
        <v>2.19</v>
      </c>
      <c r="K75" s="44">
        <v>2.1779999999999999</v>
      </c>
      <c r="L75" s="44">
        <v>2.1659999999999999</v>
      </c>
      <c r="M75" s="44">
        <v>2.1539999999999999</v>
      </c>
    </row>
    <row r="76" spans="1:13" x14ac:dyDescent="0.25">
      <c r="A76" s="43">
        <v>99</v>
      </c>
      <c r="B76" s="44">
        <v>2.1429999999999998</v>
      </c>
      <c r="C76" s="44">
        <v>2.1339999999999999</v>
      </c>
      <c r="D76" s="44">
        <v>2.125</v>
      </c>
      <c r="E76" s="44">
        <v>2.1160000000000001</v>
      </c>
      <c r="F76" s="44">
        <v>2.1070000000000002</v>
      </c>
      <c r="G76" s="44">
        <v>2.0979999999999999</v>
      </c>
      <c r="H76" s="44">
        <v>2.089</v>
      </c>
      <c r="I76" s="44">
        <v>2.08</v>
      </c>
      <c r="J76" s="44">
        <v>2.0710000000000002</v>
      </c>
      <c r="K76" s="44">
        <v>2.0619999999999998</v>
      </c>
      <c r="L76" s="44">
        <v>2.0529999999999999</v>
      </c>
      <c r="M76" s="44">
        <v>2.044</v>
      </c>
    </row>
    <row r="77" spans="1:13" x14ac:dyDescent="0.25">
      <c r="A77" s="43">
        <v>100</v>
      </c>
      <c r="B77" s="44">
        <v>2.036</v>
      </c>
      <c r="C77" s="44">
        <v>2.0299999999999998</v>
      </c>
      <c r="D77" s="44">
        <v>2.0230000000000001</v>
      </c>
      <c r="E77" s="44">
        <v>2.0169999999999999</v>
      </c>
      <c r="F77" s="44">
        <v>2.0099999999999998</v>
      </c>
      <c r="G77" s="44">
        <v>2.0030000000000001</v>
      </c>
      <c r="H77" s="44">
        <v>1.9970000000000001</v>
      </c>
      <c r="I77" s="44">
        <v>1.99</v>
      </c>
      <c r="J77" s="44">
        <v>1.984</v>
      </c>
      <c r="K77" s="44">
        <v>1.9770000000000001</v>
      </c>
      <c r="L77" s="44">
        <v>1.9710000000000001</v>
      </c>
      <c r="M77" s="44">
        <v>1.964</v>
      </c>
    </row>
    <row r="78" spans="1:13" x14ac:dyDescent="0.25">
      <c r="A78" s="43">
        <v>101</v>
      </c>
      <c r="B78" s="44">
        <v>1.9610000000000001</v>
      </c>
      <c r="C78" s="44"/>
      <c r="D78" s="44"/>
      <c r="E78" s="44"/>
      <c r="F78" s="44"/>
      <c r="G78" s="44"/>
      <c r="H78" s="44"/>
      <c r="I78" s="44"/>
      <c r="J78" s="44"/>
      <c r="K78" s="44"/>
      <c r="L78" s="44"/>
      <c r="M78" s="44"/>
    </row>
  </sheetData>
  <sheetProtection algorithmName="SHA-512" hashValue="mky738WcEvj5Q71cWHj7XFPzPlvvz3nIe6YtFGEM5aXircZCaKXHd1zn65AdxlsRaDG5ehEdvLeTrnUyKgobMA==" saltValue="ZcAvggMVZrcYUG2xJNbiZA==" spinCount="100000" sheet="1" objects="1" scenarios="1"/>
  <conditionalFormatting sqref="A6:A21">
    <cfRule type="expression" dxfId="229" priority="1" stopIfTrue="1">
      <formula>MOD(ROW(),2)=0</formula>
    </cfRule>
    <cfRule type="expression" dxfId="228" priority="2" stopIfTrue="1">
      <formula>MOD(ROW(),2)&lt;&gt;0</formula>
    </cfRule>
  </conditionalFormatting>
  <conditionalFormatting sqref="B6:M21">
    <cfRule type="expression" dxfId="227" priority="3" stopIfTrue="1">
      <formula>MOD(ROW(),2)=0</formula>
    </cfRule>
    <cfRule type="expression" dxfId="226" priority="4" stopIfTrue="1">
      <formula>MOD(ROW(),2)&lt;&gt;0</formula>
    </cfRule>
  </conditionalFormatting>
  <conditionalFormatting sqref="A26:A78">
    <cfRule type="expression" dxfId="225" priority="5" stopIfTrue="1">
      <formula>MOD(ROW(),2)=0</formula>
    </cfRule>
    <cfRule type="expression" dxfId="224" priority="6" stopIfTrue="1">
      <formula>MOD(ROW(),2)&lt;&gt;0</formula>
    </cfRule>
  </conditionalFormatting>
  <conditionalFormatting sqref="B26:M78">
    <cfRule type="expression" dxfId="223" priority="7" stopIfTrue="1">
      <formula>MOD(ROW(),2)=0</formula>
    </cfRule>
    <cfRule type="expression" dxfId="222" priority="8" stopIfTrue="1">
      <formula>MOD(ROW(),2)&lt;&gt;0</formula>
    </cfRule>
  </conditionalFormatting>
  <pageMargins left="0.7" right="0.7" top="0.75" bottom="0.75" header="0.3" footer="0.3"/>
  <tableParts count="1">
    <tablePart r:id="rId1"/>
  </tableParts>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CC51B-B5C8-42D4-A50E-84FAD83584EC}">
  <sheetPr codeName="Sheet98"/>
  <dimension ref="A1:M37"/>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ERF - x-806</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t="s">
        <v>185</v>
      </c>
      <c r="C8" s="46"/>
      <c r="D8" s="46"/>
      <c r="E8" s="46"/>
      <c r="F8" s="46"/>
      <c r="G8" s="46"/>
      <c r="H8" s="46"/>
      <c r="I8" s="46"/>
      <c r="J8" s="46"/>
      <c r="K8" s="46"/>
      <c r="L8" s="46"/>
      <c r="M8" s="46"/>
    </row>
    <row r="9" spans="1:13" x14ac:dyDescent="0.25">
      <c r="A9" s="40" t="s">
        <v>142</v>
      </c>
      <c r="B9" s="46" t="s">
        <v>251</v>
      </c>
      <c r="C9" s="46"/>
      <c r="D9" s="46"/>
      <c r="E9" s="46"/>
      <c r="F9" s="46"/>
      <c r="G9" s="46"/>
      <c r="H9" s="46"/>
      <c r="I9" s="46"/>
      <c r="J9" s="46"/>
      <c r="K9" s="46"/>
      <c r="L9" s="46"/>
      <c r="M9" s="46"/>
    </row>
    <row r="10" spans="1:13" x14ac:dyDescent="0.25">
      <c r="A10" s="40" t="s">
        <v>6</v>
      </c>
      <c r="B10" s="46" t="s">
        <v>470</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454</v>
      </c>
      <c r="C12" s="46"/>
      <c r="D12" s="46"/>
      <c r="E12" s="46"/>
      <c r="F12" s="46"/>
      <c r="G12" s="46"/>
      <c r="H12" s="46"/>
      <c r="I12" s="46"/>
      <c r="J12" s="46"/>
      <c r="K12" s="46"/>
      <c r="L12" s="46"/>
      <c r="M12" s="46"/>
    </row>
    <row r="13" spans="1:13" x14ac:dyDescent="0.25">
      <c r="A13" s="40" t="s">
        <v>538</v>
      </c>
      <c r="B13" s="46">
        <v>1</v>
      </c>
      <c r="C13" s="46"/>
      <c r="D13" s="46"/>
      <c r="E13" s="46"/>
      <c r="F13" s="46"/>
      <c r="G13" s="46"/>
      <c r="H13" s="46"/>
      <c r="I13" s="46"/>
      <c r="J13" s="46"/>
      <c r="K13" s="46"/>
      <c r="L13" s="46"/>
      <c r="M13" s="46"/>
    </row>
    <row r="14" spans="1:13" x14ac:dyDescent="0.25">
      <c r="A14" s="40" t="s">
        <v>146</v>
      </c>
      <c r="B14" s="46">
        <v>806</v>
      </c>
      <c r="C14" s="46"/>
      <c r="D14" s="46"/>
      <c r="E14" s="46"/>
      <c r="F14" s="46"/>
      <c r="G14" s="46"/>
      <c r="H14" s="46"/>
      <c r="I14" s="46"/>
      <c r="J14" s="46"/>
      <c r="K14" s="46"/>
      <c r="L14" s="46"/>
      <c r="M14" s="46"/>
    </row>
    <row r="15" spans="1:13" x14ac:dyDescent="0.25">
      <c r="A15" s="40" t="s">
        <v>539</v>
      </c>
      <c r="B15" s="46" t="s">
        <v>471</v>
      </c>
      <c r="C15" s="46"/>
      <c r="D15" s="46"/>
      <c r="E15" s="46"/>
      <c r="F15" s="46"/>
      <c r="G15" s="46"/>
      <c r="H15" s="46"/>
      <c r="I15" s="46"/>
      <c r="J15" s="46"/>
      <c r="K15" s="46"/>
      <c r="L15" s="46"/>
      <c r="M15" s="46"/>
    </row>
    <row r="16" spans="1:13" x14ac:dyDescent="0.25">
      <c r="A16" s="40" t="s">
        <v>148</v>
      </c>
      <c r="B16" s="46" t="s">
        <v>472</v>
      </c>
      <c r="C16" s="46"/>
      <c r="D16" s="46"/>
      <c r="E16" s="46"/>
      <c r="F16" s="46"/>
      <c r="G16" s="46"/>
      <c r="H16" s="46"/>
      <c r="I16" s="46"/>
      <c r="J16" s="46"/>
      <c r="K16" s="46"/>
      <c r="L16" s="46"/>
      <c r="M16" s="46"/>
    </row>
    <row r="17" spans="1:13" x14ac:dyDescent="0.25">
      <c r="A17" s="41" t="s">
        <v>540</v>
      </c>
      <c r="B17" s="46"/>
      <c r="C17" s="46"/>
      <c r="D17" s="46"/>
      <c r="E17" s="46"/>
      <c r="F17" s="46"/>
      <c r="G17" s="46"/>
      <c r="H17" s="46"/>
      <c r="I17" s="46"/>
      <c r="J17" s="46"/>
      <c r="K17" s="46"/>
      <c r="L17" s="46"/>
      <c r="M17" s="46"/>
    </row>
    <row r="18" spans="1:13" x14ac:dyDescent="0.25">
      <c r="A18" s="40" t="s">
        <v>150</v>
      </c>
      <c r="B18" s="48">
        <v>45138</v>
      </c>
      <c r="C18" s="48"/>
      <c r="D18" s="48"/>
      <c r="E18" s="48"/>
      <c r="F18" s="48"/>
      <c r="G18" s="48"/>
      <c r="H18" s="48"/>
      <c r="I18" s="48"/>
      <c r="J18" s="48"/>
      <c r="K18" s="48"/>
      <c r="L18" s="48"/>
      <c r="M18" s="48"/>
    </row>
    <row r="19" spans="1:13" x14ac:dyDescent="0.25">
      <c r="A19" s="40" t="s">
        <v>151</v>
      </c>
      <c r="B19" s="48">
        <v>45138</v>
      </c>
      <c r="C19" s="48"/>
      <c r="D19" s="48"/>
      <c r="E19" s="48"/>
      <c r="F19" s="48"/>
      <c r="G19" s="48"/>
      <c r="H19" s="48"/>
      <c r="I19" s="48"/>
      <c r="J19" s="48"/>
      <c r="K19" s="48"/>
      <c r="L19" s="48"/>
      <c r="M19" s="48"/>
    </row>
    <row r="20" spans="1:13" x14ac:dyDescent="0.25">
      <c r="A20" s="40" t="s">
        <v>152</v>
      </c>
      <c r="B20" s="46" t="s">
        <v>160</v>
      </c>
      <c r="C20" s="46"/>
      <c r="D20" s="46"/>
      <c r="E20" s="46"/>
      <c r="F20" s="46"/>
      <c r="G20" s="46"/>
      <c r="H20" s="46"/>
      <c r="I20" s="46"/>
      <c r="J20" s="46"/>
      <c r="K20" s="46"/>
      <c r="L20" s="46"/>
      <c r="M20" s="46"/>
    </row>
    <row r="21" spans="1:13" x14ac:dyDescent="0.25">
      <c r="A21" s="40" t="s">
        <v>541</v>
      </c>
      <c r="B21" s="46" t="s">
        <v>76</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5" customFormat="1" ht="13" x14ac:dyDescent="0.25">
      <c r="A26" s="54" t="s">
        <v>581</v>
      </c>
      <c r="B26" s="54">
        <v>0</v>
      </c>
      <c r="C26" s="54">
        <v>1</v>
      </c>
      <c r="D26" s="54">
        <v>2</v>
      </c>
      <c r="E26" s="54">
        <v>3</v>
      </c>
      <c r="F26" s="54">
        <v>4</v>
      </c>
      <c r="G26" s="54">
        <v>5</v>
      </c>
      <c r="H26" s="54">
        <v>6</v>
      </c>
      <c r="I26" s="54">
        <v>7</v>
      </c>
      <c r="J26" s="54">
        <v>8</v>
      </c>
      <c r="K26" s="54">
        <v>9</v>
      </c>
      <c r="L26" s="54">
        <v>10</v>
      </c>
      <c r="M26" s="54">
        <v>11</v>
      </c>
    </row>
    <row r="27" spans="1:13" x14ac:dyDescent="0.25">
      <c r="A27" s="43">
        <v>50</v>
      </c>
      <c r="B27" s="44">
        <v>0.155</v>
      </c>
      <c r="C27" s="44">
        <v>0.153</v>
      </c>
      <c r="D27" s="44">
        <v>0.152</v>
      </c>
      <c r="E27" s="44">
        <v>0.151</v>
      </c>
      <c r="F27" s="44">
        <v>0.15</v>
      </c>
      <c r="G27" s="44">
        <v>0.14899999999999999</v>
      </c>
      <c r="H27" s="44">
        <v>0.14699999999999999</v>
      </c>
      <c r="I27" s="44">
        <v>0.14599999999999999</v>
      </c>
      <c r="J27" s="44">
        <v>0.14499999999999999</v>
      </c>
      <c r="K27" s="44">
        <v>0.14399999999999999</v>
      </c>
      <c r="L27" s="44">
        <v>0.14299999999999999</v>
      </c>
      <c r="M27" s="44">
        <v>0.14099999999999999</v>
      </c>
    </row>
    <row r="28" spans="1:13" x14ac:dyDescent="0.25">
      <c r="A28" s="43">
        <v>51</v>
      </c>
      <c r="B28" s="44">
        <v>0.14000000000000001</v>
      </c>
      <c r="C28" s="44">
        <v>0.13900000000000001</v>
      </c>
      <c r="D28" s="44">
        <v>0.13800000000000001</v>
      </c>
      <c r="E28" s="44">
        <v>0.13700000000000001</v>
      </c>
      <c r="F28" s="44">
        <v>0.13500000000000001</v>
      </c>
      <c r="G28" s="44">
        <v>0.13400000000000001</v>
      </c>
      <c r="H28" s="44">
        <v>0.13300000000000001</v>
      </c>
      <c r="I28" s="44">
        <v>0.13200000000000001</v>
      </c>
      <c r="J28" s="44">
        <v>0.13</v>
      </c>
      <c r="K28" s="44">
        <v>0.129</v>
      </c>
      <c r="L28" s="44">
        <v>0.128</v>
      </c>
      <c r="M28" s="44">
        <v>0.127</v>
      </c>
    </row>
    <row r="29" spans="1:13" x14ac:dyDescent="0.25">
      <c r="A29" s="43">
        <v>52</v>
      </c>
      <c r="B29" s="44">
        <v>0.126</v>
      </c>
      <c r="C29" s="44">
        <v>0.124</v>
      </c>
      <c r="D29" s="44">
        <v>0.123</v>
      </c>
      <c r="E29" s="44">
        <v>0.122</v>
      </c>
      <c r="F29" s="44">
        <v>0.121</v>
      </c>
      <c r="G29" s="44">
        <v>0.11899999999999999</v>
      </c>
      <c r="H29" s="44">
        <v>0.11799999999999999</v>
      </c>
      <c r="I29" s="44">
        <v>0.11700000000000001</v>
      </c>
      <c r="J29" s="44">
        <v>0.11600000000000001</v>
      </c>
      <c r="K29" s="44">
        <v>0.114</v>
      </c>
      <c r="L29" s="44">
        <v>0.113</v>
      </c>
      <c r="M29" s="44">
        <v>0.112</v>
      </c>
    </row>
    <row r="30" spans="1:13" x14ac:dyDescent="0.25">
      <c r="A30" s="43">
        <v>53</v>
      </c>
      <c r="B30" s="44">
        <v>0.111</v>
      </c>
      <c r="C30" s="44">
        <v>0.109</v>
      </c>
      <c r="D30" s="44">
        <v>0.108</v>
      </c>
      <c r="E30" s="44">
        <v>0.107</v>
      </c>
      <c r="F30" s="44">
        <v>0.106</v>
      </c>
      <c r="G30" s="44">
        <v>0.104</v>
      </c>
      <c r="H30" s="44">
        <v>0.10299999999999999</v>
      </c>
      <c r="I30" s="44">
        <v>0.10199999999999999</v>
      </c>
      <c r="J30" s="44">
        <v>0.10100000000000001</v>
      </c>
      <c r="K30" s="44">
        <v>9.9000000000000005E-2</v>
      </c>
      <c r="L30" s="44">
        <v>9.8000000000000004E-2</v>
      </c>
      <c r="M30" s="44">
        <v>9.7000000000000003E-2</v>
      </c>
    </row>
    <row r="31" spans="1:13" x14ac:dyDescent="0.25">
      <c r="A31" s="43">
        <v>54</v>
      </c>
      <c r="B31" s="44">
        <v>9.6000000000000002E-2</v>
      </c>
      <c r="C31" s="44">
        <v>9.4E-2</v>
      </c>
      <c r="D31" s="44">
        <v>9.2999999999999999E-2</v>
      </c>
      <c r="E31" s="44">
        <v>9.1999999999999998E-2</v>
      </c>
      <c r="F31" s="44">
        <v>0.09</v>
      </c>
      <c r="G31" s="44">
        <v>8.8999999999999996E-2</v>
      </c>
      <c r="H31" s="44">
        <v>8.7999999999999995E-2</v>
      </c>
      <c r="I31" s="44">
        <v>8.6999999999999994E-2</v>
      </c>
      <c r="J31" s="44">
        <v>8.5000000000000006E-2</v>
      </c>
      <c r="K31" s="44">
        <v>8.4000000000000005E-2</v>
      </c>
      <c r="L31" s="44">
        <v>8.3000000000000004E-2</v>
      </c>
      <c r="M31" s="44">
        <v>8.1000000000000003E-2</v>
      </c>
    </row>
    <row r="32" spans="1:13" x14ac:dyDescent="0.25">
      <c r="A32" s="43">
        <v>55</v>
      </c>
      <c r="B32" s="44">
        <v>0.08</v>
      </c>
      <c r="C32" s="44">
        <v>7.9000000000000001E-2</v>
      </c>
      <c r="D32" s="44">
        <v>7.8E-2</v>
      </c>
      <c r="E32" s="44">
        <v>7.5999999999999998E-2</v>
      </c>
      <c r="F32" s="44">
        <v>7.4999999999999997E-2</v>
      </c>
      <c r="G32" s="44">
        <v>7.3999999999999996E-2</v>
      </c>
      <c r="H32" s="44">
        <v>7.1999999999999995E-2</v>
      </c>
      <c r="I32" s="44">
        <v>7.0999999999999994E-2</v>
      </c>
      <c r="J32" s="44">
        <v>7.0000000000000007E-2</v>
      </c>
      <c r="K32" s="44">
        <v>6.8000000000000005E-2</v>
      </c>
      <c r="L32" s="44">
        <v>6.7000000000000004E-2</v>
      </c>
      <c r="M32" s="44">
        <v>6.6000000000000003E-2</v>
      </c>
    </row>
    <row r="33" spans="1:13" x14ac:dyDescent="0.25">
      <c r="A33" s="43">
        <v>56</v>
      </c>
      <c r="B33" s="44">
        <v>6.5000000000000002E-2</v>
      </c>
      <c r="C33" s="44">
        <v>6.3E-2</v>
      </c>
      <c r="D33" s="44">
        <v>6.2E-2</v>
      </c>
      <c r="E33" s="44">
        <v>6.0999999999999999E-2</v>
      </c>
      <c r="F33" s="44">
        <v>5.8999999999999997E-2</v>
      </c>
      <c r="G33" s="44">
        <v>5.8000000000000003E-2</v>
      </c>
      <c r="H33" s="44">
        <v>5.7000000000000002E-2</v>
      </c>
      <c r="I33" s="44">
        <v>5.5E-2</v>
      </c>
      <c r="J33" s="44">
        <v>5.3999999999999999E-2</v>
      </c>
      <c r="K33" s="44">
        <v>5.2999999999999999E-2</v>
      </c>
      <c r="L33" s="44">
        <v>5.0999999999999997E-2</v>
      </c>
      <c r="M33" s="44">
        <v>0.05</v>
      </c>
    </row>
    <row r="34" spans="1:13" x14ac:dyDescent="0.25">
      <c r="A34" s="43">
        <v>57</v>
      </c>
      <c r="B34" s="44">
        <v>4.9000000000000002E-2</v>
      </c>
      <c r="C34" s="44">
        <v>4.7E-2</v>
      </c>
      <c r="D34" s="44">
        <v>4.5999999999999999E-2</v>
      </c>
      <c r="E34" s="44">
        <v>4.4999999999999998E-2</v>
      </c>
      <c r="F34" s="44">
        <v>4.2999999999999997E-2</v>
      </c>
      <c r="G34" s="44">
        <v>4.2000000000000003E-2</v>
      </c>
      <c r="H34" s="44">
        <v>4.1000000000000002E-2</v>
      </c>
      <c r="I34" s="44">
        <v>3.9E-2</v>
      </c>
      <c r="J34" s="44">
        <v>3.7999999999999999E-2</v>
      </c>
      <c r="K34" s="44">
        <v>3.6999999999999998E-2</v>
      </c>
      <c r="L34" s="44">
        <v>3.5000000000000003E-2</v>
      </c>
      <c r="M34" s="44">
        <v>3.4000000000000002E-2</v>
      </c>
    </row>
    <row r="35" spans="1:13" x14ac:dyDescent="0.25">
      <c r="A35" s="43">
        <v>58</v>
      </c>
      <c r="B35" s="44">
        <v>3.2000000000000001E-2</v>
      </c>
      <c r="C35" s="44">
        <v>3.1E-2</v>
      </c>
      <c r="D35" s="44">
        <v>0.03</v>
      </c>
      <c r="E35" s="44">
        <v>2.8000000000000001E-2</v>
      </c>
      <c r="F35" s="44">
        <v>2.7E-2</v>
      </c>
      <c r="G35" s="44">
        <v>2.5999999999999999E-2</v>
      </c>
      <c r="H35" s="44">
        <v>2.4E-2</v>
      </c>
      <c r="I35" s="44">
        <v>2.3E-2</v>
      </c>
      <c r="J35" s="44">
        <v>2.1999999999999999E-2</v>
      </c>
      <c r="K35" s="44">
        <v>0.02</v>
      </c>
      <c r="L35" s="44">
        <v>1.9E-2</v>
      </c>
      <c r="M35" s="44">
        <v>1.7000000000000001E-2</v>
      </c>
    </row>
    <row r="36" spans="1:13" x14ac:dyDescent="0.25">
      <c r="A36" s="43">
        <v>59</v>
      </c>
      <c r="B36" s="44">
        <v>1.6E-2</v>
      </c>
      <c r="C36" s="44">
        <v>1.4999999999999999E-2</v>
      </c>
      <c r="D36" s="44">
        <v>1.2999999999999999E-2</v>
      </c>
      <c r="E36" s="44">
        <v>1.2E-2</v>
      </c>
      <c r="F36" s="44">
        <v>0.01</v>
      </c>
      <c r="G36" s="44">
        <v>8.9999999999999993E-3</v>
      </c>
      <c r="H36" s="44">
        <v>8.0000000000000002E-3</v>
      </c>
      <c r="I36" s="44">
        <v>6.0000000000000001E-3</v>
      </c>
      <c r="J36" s="44">
        <v>5.0000000000000001E-3</v>
      </c>
      <c r="K36" s="44">
        <v>3.0000000000000001E-3</v>
      </c>
      <c r="L36" s="44">
        <v>2E-3</v>
      </c>
      <c r="M36" s="44">
        <v>1E-3</v>
      </c>
    </row>
    <row r="37" spans="1:13" x14ac:dyDescent="0.25">
      <c r="A37" s="43">
        <v>60</v>
      </c>
      <c r="B37" s="44">
        <v>0</v>
      </c>
      <c r="C37" s="44"/>
      <c r="D37" s="44"/>
      <c r="E37" s="44"/>
      <c r="F37" s="44"/>
      <c r="G37" s="44"/>
      <c r="H37" s="44"/>
      <c r="I37" s="44"/>
      <c r="J37" s="44"/>
      <c r="K37" s="44"/>
      <c r="L37" s="44"/>
      <c r="M37" s="44"/>
    </row>
  </sheetData>
  <sheetProtection algorithmName="SHA-512" hashValue="jcuuLcDQpXXlXto0kP0KWyAqbRHKu1q4JbuBeIjw7qPGv7kGWkR6x3RkVwiRpGBnkzXNFMko8nQGaxQb+edwgg==" saltValue="LyBK3vwWwnfVk8busQzL3Q==" spinCount="100000" sheet="1" objects="1" scenarios="1"/>
  <conditionalFormatting sqref="A6:A21">
    <cfRule type="expression" dxfId="219" priority="1" stopIfTrue="1">
      <formula>MOD(ROW(),2)=0</formula>
    </cfRule>
    <cfRule type="expression" dxfId="218" priority="2" stopIfTrue="1">
      <formula>MOD(ROW(),2)&lt;&gt;0</formula>
    </cfRule>
  </conditionalFormatting>
  <conditionalFormatting sqref="B6:M21">
    <cfRule type="expression" dxfId="217" priority="3" stopIfTrue="1">
      <formula>MOD(ROW(),2)=0</formula>
    </cfRule>
    <cfRule type="expression" dxfId="216" priority="4" stopIfTrue="1">
      <formula>MOD(ROW(),2)&lt;&gt;0</formula>
    </cfRule>
  </conditionalFormatting>
  <conditionalFormatting sqref="A26:A37">
    <cfRule type="expression" dxfId="215" priority="5" stopIfTrue="1">
      <formula>MOD(ROW(),2)=0</formula>
    </cfRule>
    <cfRule type="expression" dxfId="214" priority="6" stopIfTrue="1">
      <formula>MOD(ROW(),2)&lt;&gt;0</formula>
    </cfRule>
  </conditionalFormatting>
  <conditionalFormatting sqref="B26:M37">
    <cfRule type="expression" dxfId="213" priority="7" stopIfTrue="1">
      <formula>MOD(ROW(),2)=0</formula>
    </cfRule>
    <cfRule type="expression" dxfId="212" priority="8" stopIfTrue="1">
      <formula>MOD(ROW(),2)&lt;&gt;0</formula>
    </cfRule>
  </conditionalFormatting>
  <pageMargins left="0.7" right="0.7" top="0.75" bottom="0.75" header="0.3" footer="0.3"/>
  <tableParts count="1">
    <tablePart r:id="rId1"/>
  </tableParts>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981BD-3A1D-4917-9771-7F71A36731F1}">
  <sheetPr codeName="Sheet99"/>
  <dimension ref="A1:M37"/>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ERF - x-807</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t="s">
        <v>185</v>
      </c>
      <c r="C8" s="46"/>
      <c r="D8" s="46"/>
      <c r="E8" s="46"/>
      <c r="F8" s="46"/>
      <c r="G8" s="46"/>
      <c r="H8" s="46"/>
      <c r="I8" s="46"/>
      <c r="J8" s="46"/>
      <c r="K8" s="46"/>
      <c r="L8" s="46"/>
      <c r="M8" s="46"/>
    </row>
    <row r="9" spans="1:13" x14ac:dyDescent="0.25">
      <c r="A9" s="40" t="s">
        <v>142</v>
      </c>
      <c r="B9" s="46" t="s">
        <v>251</v>
      </c>
      <c r="C9" s="46"/>
      <c r="D9" s="46"/>
      <c r="E9" s="46"/>
      <c r="F9" s="46"/>
      <c r="G9" s="46"/>
      <c r="H9" s="46"/>
      <c r="I9" s="46"/>
      <c r="J9" s="46"/>
      <c r="K9" s="46"/>
      <c r="L9" s="46"/>
      <c r="M9" s="46"/>
    </row>
    <row r="10" spans="1:13" x14ac:dyDescent="0.25">
      <c r="A10" s="40" t="s">
        <v>6</v>
      </c>
      <c r="B10" s="46" t="s">
        <v>473</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454</v>
      </c>
      <c r="C12" s="46"/>
      <c r="D12" s="46"/>
      <c r="E12" s="46"/>
      <c r="F12" s="46"/>
      <c r="G12" s="46"/>
      <c r="H12" s="46"/>
      <c r="I12" s="46"/>
      <c r="J12" s="46"/>
      <c r="K12" s="46"/>
      <c r="L12" s="46"/>
      <c r="M12" s="46"/>
    </row>
    <row r="13" spans="1:13" x14ac:dyDescent="0.25">
      <c r="A13" s="40" t="s">
        <v>538</v>
      </c>
      <c r="B13" s="46">
        <v>2</v>
      </c>
      <c r="C13" s="46"/>
      <c r="D13" s="46"/>
      <c r="E13" s="46"/>
      <c r="F13" s="46"/>
      <c r="G13" s="46"/>
      <c r="H13" s="46"/>
      <c r="I13" s="46"/>
      <c r="J13" s="46"/>
      <c r="K13" s="46"/>
      <c r="L13" s="46"/>
      <c r="M13" s="46"/>
    </row>
    <row r="14" spans="1:13" x14ac:dyDescent="0.25">
      <c r="A14" s="40" t="s">
        <v>146</v>
      </c>
      <c r="B14" s="46">
        <v>807</v>
      </c>
      <c r="C14" s="46"/>
      <c r="D14" s="46"/>
      <c r="E14" s="46"/>
      <c r="F14" s="46"/>
      <c r="G14" s="46"/>
      <c r="H14" s="46"/>
      <c r="I14" s="46"/>
      <c r="J14" s="46"/>
      <c r="K14" s="46"/>
      <c r="L14" s="46"/>
      <c r="M14" s="46"/>
    </row>
    <row r="15" spans="1:13" x14ac:dyDescent="0.25">
      <c r="A15" s="40" t="s">
        <v>539</v>
      </c>
      <c r="B15" s="46" t="s">
        <v>474</v>
      </c>
      <c r="C15" s="46"/>
      <c r="D15" s="46"/>
      <c r="E15" s="46"/>
      <c r="F15" s="46"/>
      <c r="G15" s="46"/>
      <c r="H15" s="46"/>
      <c r="I15" s="46"/>
      <c r="J15" s="46"/>
      <c r="K15" s="46"/>
      <c r="L15" s="46"/>
      <c r="M15" s="46"/>
    </row>
    <row r="16" spans="1:13" x14ac:dyDescent="0.25">
      <c r="A16" s="40" t="s">
        <v>148</v>
      </c>
      <c r="B16" s="46" t="s">
        <v>475</v>
      </c>
      <c r="C16" s="46"/>
      <c r="D16" s="46"/>
      <c r="E16" s="46"/>
      <c r="F16" s="46"/>
      <c r="G16" s="46"/>
      <c r="H16" s="46"/>
      <c r="I16" s="46"/>
      <c r="J16" s="46"/>
      <c r="K16" s="46"/>
      <c r="L16" s="46"/>
      <c r="M16" s="46"/>
    </row>
    <row r="17" spans="1:13" x14ac:dyDescent="0.25">
      <c r="A17" s="41" t="s">
        <v>540</v>
      </c>
      <c r="B17" s="46"/>
      <c r="C17" s="46"/>
      <c r="D17" s="46"/>
      <c r="E17" s="46"/>
      <c r="F17" s="46"/>
      <c r="G17" s="46"/>
      <c r="H17" s="46"/>
      <c r="I17" s="46"/>
      <c r="J17" s="46"/>
      <c r="K17" s="46"/>
      <c r="L17" s="46"/>
      <c r="M17" s="46"/>
    </row>
    <row r="18" spans="1:13" x14ac:dyDescent="0.25">
      <c r="A18" s="40" t="s">
        <v>150</v>
      </c>
      <c r="B18" s="48">
        <v>45138</v>
      </c>
      <c r="C18" s="48"/>
      <c r="D18" s="48"/>
      <c r="E18" s="48"/>
      <c r="F18" s="48"/>
      <c r="G18" s="48"/>
      <c r="H18" s="48"/>
      <c r="I18" s="48"/>
      <c r="J18" s="48"/>
      <c r="K18" s="48"/>
      <c r="L18" s="48"/>
      <c r="M18" s="48"/>
    </row>
    <row r="19" spans="1:13" x14ac:dyDescent="0.25">
      <c r="A19" s="40" t="s">
        <v>151</v>
      </c>
      <c r="B19" s="48">
        <v>45138</v>
      </c>
      <c r="C19" s="48"/>
      <c r="D19" s="48"/>
      <c r="E19" s="48"/>
      <c r="F19" s="48"/>
      <c r="G19" s="48"/>
      <c r="H19" s="48"/>
      <c r="I19" s="48"/>
      <c r="J19" s="48"/>
      <c r="K19" s="48"/>
      <c r="L19" s="48"/>
      <c r="M19" s="48"/>
    </row>
    <row r="20" spans="1:13" x14ac:dyDescent="0.25">
      <c r="A20" s="40" t="s">
        <v>152</v>
      </c>
      <c r="B20" s="46" t="s">
        <v>160</v>
      </c>
      <c r="C20" s="46"/>
      <c r="D20" s="46"/>
      <c r="E20" s="46"/>
      <c r="F20" s="46"/>
      <c r="G20" s="46"/>
      <c r="H20" s="46"/>
      <c r="I20" s="46"/>
      <c r="J20" s="46"/>
      <c r="K20" s="46"/>
      <c r="L20" s="46"/>
      <c r="M20" s="46"/>
    </row>
    <row r="21" spans="1:13" x14ac:dyDescent="0.25">
      <c r="A21" s="40" t="s">
        <v>541</v>
      </c>
      <c r="B21" s="46" t="s">
        <v>76</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5" customFormat="1" ht="13" x14ac:dyDescent="0.25">
      <c r="A26" s="54" t="s">
        <v>581</v>
      </c>
      <c r="B26" s="54">
        <v>0</v>
      </c>
      <c r="C26" s="54">
        <v>1</v>
      </c>
      <c r="D26" s="54">
        <v>2</v>
      </c>
      <c r="E26" s="54">
        <v>3</v>
      </c>
      <c r="F26" s="54">
        <v>4</v>
      </c>
      <c r="G26" s="54">
        <v>5</v>
      </c>
      <c r="H26" s="54">
        <v>6</v>
      </c>
      <c r="I26" s="54">
        <v>7</v>
      </c>
      <c r="J26" s="54">
        <v>8</v>
      </c>
      <c r="K26" s="54">
        <v>9</v>
      </c>
      <c r="L26" s="54">
        <v>10</v>
      </c>
      <c r="M26" s="54">
        <v>11</v>
      </c>
    </row>
    <row r="27" spans="1:13" x14ac:dyDescent="0.25">
      <c r="A27" s="43">
        <v>55</v>
      </c>
      <c r="B27" s="44">
        <v>9.0830000000000002</v>
      </c>
      <c r="C27" s="44">
        <v>9.0120000000000005</v>
      </c>
      <c r="D27" s="44">
        <v>8.9420000000000002</v>
      </c>
      <c r="E27" s="44">
        <v>8.8710000000000004</v>
      </c>
      <c r="F27" s="44">
        <v>8.8010000000000002</v>
      </c>
      <c r="G27" s="44">
        <v>8.73</v>
      </c>
      <c r="H27" s="44">
        <v>8.66</v>
      </c>
      <c r="I27" s="44">
        <v>8.5890000000000004</v>
      </c>
      <c r="J27" s="44">
        <v>8.5190000000000001</v>
      </c>
      <c r="K27" s="44">
        <v>8.4480000000000004</v>
      </c>
      <c r="L27" s="44">
        <v>8.3780000000000001</v>
      </c>
      <c r="M27" s="44">
        <v>8.3070000000000004</v>
      </c>
    </row>
    <row r="28" spans="1:13" x14ac:dyDescent="0.25">
      <c r="A28" s="43">
        <v>56</v>
      </c>
      <c r="B28" s="44">
        <v>8.2360000000000007</v>
      </c>
      <c r="C28" s="44">
        <v>8.1649999999999991</v>
      </c>
      <c r="D28" s="44">
        <v>8.093</v>
      </c>
      <c r="E28" s="44">
        <v>8.0210000000000008</v>
      </c>
      <c r="F28" s="44">
        <v>7.95</v>
      </c>
      <c r="G28" s="44">
        <v>7.8780000000000001</v>
      </c>
      <c r="H28" s="44">
        <v>7.8070000000000004</v>
      </c>
      <c r="I28" s="44">
        <v>7.7350000000000003</v>
      </c>
      <c r="J28" s="44">
        <v>7.6630000000000003</v>
      </c>
      <c r="K28" s="44">
        <v>7.5919999999999996</v>
      </c>
      <c r="L28" s="44">
        <v>7.52</v>
      </c>
      <c r="M28" s="44">
        <v>7.4489999999999998</v>
      </c>
    </row>
    <row r="29" spans="1:13" x14ac:dyDescent="0.25">
      <c r="A29" s="43">
        <v>57</v>
      </c>
      <c r="B29" s="44">
        <v>7.3760000000000003</v>
      </c>
      <c r="C29" s="44">
        <v>7.3040000000000003</v>
      </c>
      <c r="D29" s="44">
        <v>7.2309999999999999</v>
      </c>
      <c r="E29" s="44">
        <v>7.1580000000000004</v>
      </c>
      <c r="F29" s="44">
        <v>7.0860000000000003</v>
      </c>
      <c r="G29" s="44">
        <v>7.0129999999999999</v>
      </c>
      <c r="H29" s="44">
        <v>6.94</v>
      </c>
      <c r="I29" s="44">
        <v>6.867</v>
      </c>
      <c r="J29" s="44">
        <v>6.7949999999999999</v>
      </c>
      <c r="K29" s="44">
        <v>6.7220000000000004</v>
      </c>
      <c r="L29" s="44">
        <v>6.649</v>
      </c>
      <c r="M29" s="44">
        <v>6.577</v>
      </c>
    </row>
    <row r="30" spans="1:13" x14ac:dyDescent="0.25">
      <c r="A30" s="43">
        <v>58</v>
      </c>
      <c r="B30" s="44">
        <v>6.5030000000000001</v>
      </c>
      <c r="C30" s="44">
        <v>6.4290000000000003</v>
      </c>
      <c r="D30" s="44">
        <v>6.3559999999999999</v>
      </c>
      <c r="E30" s="44">
        <v>6.282</v>
      </c>
      <c r="F30" s="44">
        <v>6.2080000000000002</v>
      </c>
      <c r="G30" s="44">
        <v>6.1340000000000003</v>
      </c>
      <c r="H30" s="44">
        <v>6.06</v>
      </c>
      <c r="I30" s="44">
        <v>5.9859999999999998</v>
      </c>
      <c r="J30" s="44">
        <v>5.9130000000000003</v>
      </c>
      <c r="K30" s="44">
        <v>5.8390000000000004</v>
      </c>
      <c r="L30" s="44">
        <v>5.7649999999999997</v>
      </c>
      <c r="M30" s="44">
        <v>5.6909999999999998</v>
      </c>
    </row>
    <row r="31" spans="1:13" x14ac:dyDescent="0.25">
      <c r="A31" s="43">
        <v>59</v>
      </c>
      <c r="B31" s="44">
        <v>5.617</v>
      </c>
      <c r="C31" s="44">
        <v>5.5419999999999998</v>
      </c>
      <c r="D31" s="44">
        <v>5.4669999999999996</v>
      </c>
      <c r="E31" s="44">
        <v>5.3920000000000003</v>
      </c>
      <c r="F31" s="44">
        <v>5.3170000000000002</v>
      </c>
      <c r="G31" s="44">
        <v>5.242</v>
      </c>
      <c r="H31" s="44">
        <v>5.1669999999999998</v>
      </c>
      <c r="I31" s="44">
        <v>5.0919999999999996</v>
      </c>
      <c r="J31" s="44">
        <v>5.0170000000000003</v>
      </c>
      <c r="K31" s="44">
        <v>4.9420000000000002</v>
      </c>
      <c r="L31" s="44">
        <v>4.867</v>
      </c>
      <c r="M31" s="44">
        <v>4.7919999999999998</v>
      </c>
    </row>
    <row r="32" spans="1:13" x14ac:dyDescent="0.25">
      <c r="A32" s="43">
        <v>60</v>
      </c>
      <c r="B32" s="44">
        <v>4.7169999999999996</v>
      </c>
      <c r="C32" s="44">
        <v>4.6399999999999997</v>
      </c>
      <c r="D32" s="44">
        <v>4.5640000000000001</v>
      </c>
      <c r="E32" s="44">
        <v>4.4880000000000004</v>
      </c>
      <c r="F32" s="44">
        <v>4.4119999999999999</v>
      </c>
      <c r="G32" s="44">
        <v>4.335</v>
      </c>
      <c r="H32" s="44">
        <v>4.2590000000000003</v>
      </c>
      <c r="I32" s="44">
        <v>4.1829999999999998</v>
      </c>
      <c r="J32" s="44">
        <v>4.1070000000000002</v>
      </c>
      <c r="K32" s="44">
        <v>4.0309999999999997</v>
      </c>
      <c r="L32" s="44">
        <v>3.9540000000000002</v>
      </c>
      <c r="M32" s="44">
        <v>3.8780000000000001</v>
      </c>
    </row>
    <row r="33" spans="1:13" x14ac:dyDescent="0.25">
      <c r="A33" s="43">
        <v>61</v>
      </c>
      <c r="B33" s="44">
        <v>3.8010000000000002</v>
      </c>
      <c r="C33" s="44">
        <v>3.7240000000000002</v>
      </c>
      <c r="D33" s="44">
        <v>3.6459999999999999</v>
      </c>
      <c r="E33" s="44">
        <v>3.5680000000000001</v>
      </c>
      <c r="F33" s="44">
        <v>3.4910000000000001</v>
      </c>
      <c r="G33" s="44">
        <v>3.4129999999999998</v>
      </c>
      <c r="H33" s="44">
        <v>3.335</v>
      </c>
      <c r="I33" s="44">
        <v>3.258</v>
      </c>
      <c r="J33" s="44">
        <v>3.18</v>
      </c>
      <c r="K33" s="44">
        <v>3.1019999999999999</v>
      </c>
      <c r="L33" s="44">
        <v>3.0249999999999999</v>
      </c>
      <c r="M33" s="44">
        <v>2.9470000000000001</v>
      </c>
    </row>
    <row r="34" spans="1:13" x14ac:dyDescent="0.25">
      <c r="A34" s="43">
        <v>62</v>
      </c>
      <c r="B34" s="44">
        <v>2.8690000000000002</v>
      </c>
      <c r="C34" s="44">
        <v>2.7890000000000001</v>
      </c>
      <c r="D34" s="44">
        <v>2.71</v>
      </c>
      <c r="E34" s="44">
        <v>2.6309999999999998</v>
      </c>
      <c r="F34" s="44">
        <v>2.552</v>
      </c>
      <c r="G34" s="44">
        <v>2.4729999999999999</v>
      </c>
      <c r="H34" s="44">
        <v>2.3940000000000001</v>
      </c>
      <c r="I34" s="44">
        <v>2.3149999999999999</v>
      </c>
      <c r="J34" s="44">
        <v>2.2349999999999999</v>
      </c>
      <c r="K34" s="44">
        <v>2.1560000000000001</v>
      </c>
      <c r="L34" s="44">
        <v>2.077</v>
      </c>
      <c r="M34" s="44">
        <v>1.998</v>
      </c>
    </row>
    <row r="35" spans="1:13" x14ac:dyDescent="0.25">
      <c r="A35" s="43">
        <v>63</v>
      </c>
      <c r="B35" s="44">
        <v>1.9179999999999999</v>
      </c>
      <c r="C35" s="44">
        <v>1.837</v>
      </c>
      <c r="D35" s="44">
        <v>1.756</v>
      </c>
      <c r="E35" s="44">
        <v>1.6759999999999999</v>
      </c>
      <c r="F35" s="44">
        <v>1.595</v>
      </c>
      <c r="G35" s="44">
        <v>1.514</v>
      </c>
      <c r="H35" s="44">
        <v>1.4330000000000001</v>
      </c>
      <c r="I35" s="44">
        <v>1.353</v>
      </c>
      <c r="J35" s="44">
        <v>1.272</v>
      </c>
      <c r="K35" s="44">
        <v>1.1910000000000001</v>
      </c>
      <c r="L35" s="44">
        <v>1.1100000000000001</v>
      </c>
      <c r="M35" s="44">
        <v>1.03</v>
      </c>
    </row>
    <row r="36" spans="1:13" x14ac:dyDescent="0.25">
      <c r="A36" s="43">
        <v>64</v>
      </c>
      <c r="B36" s="44">
        <v>0.94799999999999995</v>
      </c>
      <c r="C36" s="44">
        <v>0.86599999999999999</v>
      </c>
      <c r="D36" s="44">
        <v>0.78300000000000003</v>
      </c>
      <c r="E36" s="44">
        <v>0.70099999999999996</v>
      </c>
      <c r="F36" s="44">
        <v>0.61799999999999999</v>
      </c>
      <c r="G36" s="44">
        <v>0.53600000000000003</v>
      </c>
      <c r="H36" s="44">
        <v>0.45300000000000001</v>
      </c>
      <c r="I36" s="44">
        <v>0.371</v>
      </c>
      <c r="J36" s="44">
        <v>0.28899999999999998</v>
      </c>
      <c r="K36" s="44">
        <v>0.20599999999999999</v>
      </c>
      <c r="L36" s="44">
        <v>0.124</v>
      </c>
      <c r="M36" s="44">
        <v>4.1000000000000002E-2</v>
      </c>
    </row>
    <row r="37" spans="1:13" x14ac:dyDescent="0.25">
      <c r="A37" s="43">
        <v>65</v>
      </c>
      <c r="B37" s="44">
        <v>0</v>
      </c>
      <c r="C37" s="44"/>
      <c r="D37" s="44"/>
      <c r="E37" s="44"/>
      <c r="F37" s="44"/>
      <c r="G37" s="44"/>
      <c r="H37" s="44"/>
      <c r="I37" s="44"/>
      <c r="J37" s="44"/>
      <c r="K37" s="44"/>
      <c r="L37" s="44"/>
      <c r="M37" s="44"/>
    </row>
  </sheetData>
  <sheetProtection algorithmName="SHA-512" hashValue="nrJvqtwXBytGIJ/iuhirakAoLoHb2vNc9ItcR+6jrleROt2/35kU7m+B861G4ldYNmZ6mXU5oIgRVCk59k6ZtA==" saltValue="wVFY3jftA7WiLOXwNtXbCQ==" spinCount="100000" sheet="1" objects="1" scenarios="1"/>
  <conditionalFormatting sqref="A6:A21">
    <cfRule type="expression" dxfId="209" priority="1" stopIfTrue="1">
      <formula>MOD(ROW(),2)=0</formula>
    </cfRule>
    <cfRule type="expression" dxfId="208" priority="2" stopIfTrue="1">
      <formula>MOD(ROW(),2)&lt;&gt;0</formula>
    </cfRule>
  </conditionalFormatting>
  <conditionalFormatting sqref="B6:M21">
    <cfRule type="expression" dxfId="207" priority="3" stopIfTrue="1">
      <formula>MOD(ROW(),2)=0</formula>
    </cfRule>
    <cfRule type="expression" dxfId="206" priority="4" stopIfTrue="1">
      <formula>MOD(ROW(),2)&lt;&gt;0</formula>
    </cfRule>
  </conditionalFormatting>
  <conditionalFormatting sqref="A26:A37">
    <cfRule type="expression" dxfId="205" priority="5" stopIfTrue="1">
      <formula>MOD(ROW(),2)=0</formula>
    </cfRule>
    <cfRule type="expression" dxfId="204" priority="6" stopIfTrue="1">
      <formula>MOD(ROW(),2)&lt;&gt;0</formula>
    </cfRule>
  </conditionalFormatting>
  <conditionalFormatting sqref="B26:M37">
    <cfRule type="expression" dxfId="203" priority="7" stopIfTrue="1">
      <formula>MOD(ROW(),2)=0</formula>
    </cfRule>
    <cfRule type="expression" dxfId="202" priority="8" stopIfTrue="1">
      <formula>MOD(ROW(),2)&lt;&gt;0</formula>
    </cfRule>
  </conditionalFormatting>
  <pageMargins left="0.7" right="0.7" top="0.75" bottom="0.75" header="0.3" footer="0.3"/>
  <tableParts count="1">
    <tablePart r:id="rId1"/>
  </tableParts>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BE3C4-D287-4AA5-8976-E412617759DB}">
  <sheetPr codeName="Sheet100"/>
  <dimension ref="A1:M37"/>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ERF - x-808</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t="s">
        <v>185</v>
      </c>
      <c r="C8" s="46"/>
      <c r="D8" s="46"/>
      <c r="E8" s="46"/>
      <c r="F8" s="46"/>
      <c r="G8" s="46"/>
      <c r="H8" s="46"/>
      <c r="I8" s="46"/>
      <c r="J8" s="46"/>
      <c r="K8" s="46"/>
      <c r="L8" s="46"/>
      <c r="M8" s="46"/>
    </row>
    <row r="9" spans="1:13" x14ac:dyDescent="0.25">
      <c r="A9" s="40" t="s">
        <v>142</v>
      </c>
      <c r="B9" s="46" t="s">
        <v>251</v>
      </c>
      <c r="C9" s="46"/>
      <c r="D9" s="46"/>
      <c r="E9" s="46"/>
      <c r="F9" s="46"/>
      <c r="G9" s="46"/>
      <c r="H9" s="46"/>
      <c r="I9" s="46"/>
      <c r="J9" s="46"/>
      <c r="K9" s="46"/>
      <c r="L9" s="46"/>
      <c r="M9" s="46"/>
    </row>
    <row r="10" spans="1:13" x14ac:dyDescent="0.25">
      <c r="A10" s="40" t="s">
        <v>6</v>
      </c>
      <c r="B10" s="46" t="s">
        <v>476</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454</v>
      </c>
      <c r="C12" s="46"/>
      <c r="D12" s="46"/>
      <c r="E12" s="46"/>
      <c r="F12" s="46"/>
      <c r="G12" s="46"/>
      <c r="H12" s="46"/>
      <c r="I12" s="46"/>
      <c r="J12" s="46"/>
      <c r="K12" s="46"/>
      <c r="L12" s="46"/>
      <c r="M12" s="46"/>
    </row>
    <row r="13" spans="1:13" x14ac:dyDescent="0.25">
      <c r="A13" s="40" t="s">
        <v>538</v>
      </c>
      <c r="B13" s="46">
        <v>2</v>
      </c>
      <c r="C13" s="46"/>
      <c r="D13" s="46"/>
      <c r="E13" s="46"/>
      <c r="F13" s="46"/>
      <c r="G13" s="46"/>
      <c r="H13" s="46"/>
      <c r="I13" s="46"/>
      <c r="J13" s="46"/>
      <c r="K13" s="46"/>
      <c r="L13" s="46"/>
      <c r="M13" s="46"/>
    </row>
    <row r="14" spans="1:13" x14ac:dyDescent="0.25">
      <c r="A14" s="40" t="s">
        <v>146</v>
      </c>
      <c r="B14" s="46">
        <v>808</v>
      </c>
      <c r="C14" s="46"/>
      <c r="D14" s="46"/>
      <c r="E14" s="46"/>
      <c r="F14" s="46"/>
      <c r="G14" s="46"/>
      <c r="H14" s="46"/>
      <c r="I14" s="46"/>
      <c r="J14" s="46"/>
      <c r="K14" s="46"/>
      <c r="L14" s="46"/>
      <c r="M14" s="46"/>
    </row>
    <row r="15" spans="1:13" x14ac:dyDescent="0.25">
      <c r="A15" s="40" t="s">
        <v>539</v>
      </c>
      <c r="B15" s="46" t="s">
        <v>477</v>
      </c>
      <c r="C15" s="46"/>
      <c r="D15" s="46"/>
      <c r="E15" s="46"/>
      <c r="F15" s="46"/>
      <c r="G15" s="46"/>
      <c r="H15" s="46"/>
      <c r="I15" s="46"/>
      <c r="J15" s="46"/>
      <c r="K15" s="46"/>
      <c r="L15" s="46"/>
      <c r="M15" s="46"/>
    </row>
    <row r="16" spans="1:13" x14ac:dyDescent="0.25">
      <c r="A16" s="40" t="s">
        <v>148</v>
      </c>
      <c r="B16" s="46" t="s">
        <v>478</v>
      </c>
      <c r="C16" s="46"/>
      <c r="D16" s="46"/>
      <c r="E16" s="46"/>
      <c r="F16" s="46"/>
      <c r="G16" s="46"/>
      <c r="H16" s="46"/>
      <c r="I16" s="46"/>
      <c r="J16" s="46"/>
      <c r="K16" s="46"/>
      <c r="L16" s="46"/>
      <c r="M16" s="46"/>
    </row>
    <row r="17" spans="1:13" x14ac:dyDescent="0.25">
      <c r="A17" s="41" t="s">
        <v>540</v>
      </c>
      <c r="B17" s="46"/>
      <c r="C17" s="46"/>
      <c r="D17" s="46"/>
      <c r="E17" s="46"/>
      <c r="F17" s="46"/>
      <c r="G17" s="46"/>
      <c r="H17" s="46"/>
      <c r="I17" s="46"/>
      <c r="J17" s="46"/>
      <c r="K17" s="46"/>
      <c r="L17" s="46"/>
      <c r="M17" s="46"/>
    </row>
    <row r="18" spans="1:13" x14ac:dyDescent="0.25">
      <c r="A18" s="40" t="s">
        <v>150</v>
      </c>
      <c r="B18" s="48">
        <v>45138</v>
      </c>
      <c r="C18" s="48"/>
      <c r="D18" s="48"/>
      <c r="E18" s="48"/>
      <c r="F18" s="48"/>
      <c r="G18" s="48"/>
      <c r="H18" s="48"/>
      <c r="I18" s="48"/>
      <c r="J18" s="48"/>
      <c r="K18" s="48"/>
      <c r="L18" s="48"/>
      <c r="M18" s="48"/>
    </row>
    <row r="19" spans="1:13" x14ac:dyDescent="0.25">
      <c r="A19" s="40" t="s">
        <v>151</v>
      </c>
      <c r="B19" s="48">
        <v>45138</v>
      </c>
      <c r="C19" s="48"/>
      <c r="D19" s="48"/>
      <c r="E19" s="48"/>
      <c r="F19" s="48"/>
      <c r="G19" s="48"/>
      <c r="H19" s="48"/>
      <c r="I19" s="48"/>
      <c r="J19" s="48"/>
      <c r="K19" s="48"/>
      <c r="L19" s="48"/>
      <c r="M19" s="48"/>
    </row>
    <row r="20" spans="1:13" x14ac:dyDescent="0.25">
      <c r="A20" s="40" t="s">
        <v>152</v>
      </c>
      <c r="B20" s="46" t="s">
        <v>160</v>
      </c>
      <c r="C20" s="46"/>
      <c r="D20" s="46"/>
      <c r="E20" s="46"/>
      <c r="F20" s="46"/>
      <c r="G20" s="46"/>
      <c r="H20" s="46"/>
      <c r="I20" s="46"/>
      <c r="J20" s="46"/>
      <c r="K20" s="46"/>
      <c r="L20" s="46"/>
      <c r="M20" s="46"/>
    </row>
    <row r="21" spans="1:13" x14ac:dyDescent="0.25">
      <c r="A21" s="40" t="s">
        <v>541</v>
      </c>
      <c r="B21" s="46" t="s">
        <v>76</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5" customFormat="1" ht="13" x14ac:dyDescent="0.25">
      <c r="A26" s="54" t="s">
        <v>581</v>
      </c>
      <c r="B26" s="54">
        <v>0</v>
      </c>
      <c r="C26" s="54">
        <v>1</v>
      </c>
      <c r="D26" s="54">
        <v>2</v>
      </c>
      <c r="E26" s="54">
        <v>3</v>
      </c>
      <c r="F26" s="54">
        <v>4</v>
      </c>
      <c r="G26" s="54">
        <v>5</v>
      </c>
      <c r="H26" s="54">
        <v>6</v>
      </c>
      <c r="I26" s="54">
        <v>7</v>
      </c>
      <c r="J26" s="54">
        <v>8</v>
      </c>
      <c r="K26" s="54">
        <v>9</v>
      </c>
      <c r="L26" s="54">
        <v>10</v>
      </c>
      <c r="M26" s="54">
        <v>11</v>
      </c>
    </row>
    <row r="27" spans="1:13" x14ac:dyDescent="0.25">
      <c r="A27" s="43">
        <v>55</v>
      </c>
      <c r="B27" s="44">
        <v>0.155</v>
      </c>
      <c r="C27" s="44">
        <v>0.153</v>
      </c>
      <c r="D27" s="44">
        <v>0.152</v>
      </c>
      <c r="E27" s="44">
        <v>0.151</v>
      </c>
      <c r="F27" s="44">
        <v>0.15</v>
      </c>
      <c r="G27" s="44">
        <v>0.14899999999999999</v>
      </c>
      <c r="H27" s="44">
        <v>0.14699999999999999</v>
      </c>
      <c r="I27" s="44">
        <v>0.14599999999999999</v>
      </c>
      <c r="J27" s="44">
        <v>0.14499999999999999</v>
      </c>
      <c r="K27" s="44">
        <v>0.14399999999999999</v>
      </c>
      <c r="L27" s="44">
        <v>0.14299999999999999</v>
      </c>
      <c r="M27" s="44">
        <v>0.14099999999999999</v>
      </c>
    </row>
    <row r="28" spans="1:13" x14ac:dyDescent="0.25">
      <c r="A28" s="43">
        <v>56</v>
      </c>
      <c r="B28" s="44">
        <v>0.14000000000000001</v>
      </c>
      <c r="C28" s="44">
        <v>0.13900000000000001</v>
      </c>
      <c r="D28" s="44">
        <v>0.13800000000000001</v>
      </c>
      <c r="E28" s="44">
        <v>0.13700000000000001</v>
      </c>
      <c r="F28" s="44">
        <v>0.13500000000000001</v>
      </c>
      <c r="G28" s="44">
        <v>0.13400000000000001</v>
      </c>
      <c r="H28" s="44">
        <v>0.13300000000000001</v>
      </c>
      <c r="I28" s="44">
        <v>0.13200000000000001</v>
      </c>
      <c r="J28" s="44">
        <v>0.13</v>
      </c>
      <c r="K28" s="44">
        <v>0.129</v>
      </c>
      <c r="L28" s="44">
        <v>0.128</v>
      </c>
      <c r="M28" s="44">
        <v>0.127</v>
      </c>
    </row>
    <row r="29" spans="1:13" x14ac:dyDescent="0.25">
      <c r="A29" s="43">
        <v>57</v>
      </c>
      <c r="B29" s="44">
        <v>0.126</v>
      </c>
      <c r="C29" s="44">
        <v>0.124</v>
      </c>
      <c r="D29" s="44">
        <v>0.123</v>
      </c>
      <c r="E29" s="44">
        <v>0.122</v>
      </c>
      <c r="F29" s="44">
        <v>0.121</v>
      </c>
      <c r="G29" s="44">
        <v>0.11899999999999999</v>
      </c>
      <c r="H29" s="44">
        <v>0.11799999999999999</v>
      </c>
      <c r="I29" s="44">
        <v>0.11700000000000001</v>
      </c>
      <c r="J29" s="44">
        <v>0.11600000000000001</v>
      </c>
      <c r="K29" s="44">
        <v>0.114</v>
      </c>
      <c r="L29" s="44">
        <v>0.113</v>
      </c>
      <c r="M29" s="44">
        <v>0.112</v>
      </c>
    </row>
    <row r="30" spans="1:13" x14ac:dyDescent="0.25">
      <c r="A30" s="43">
        <v>58</v>
      </c>
      <c r="B30" s="44">
        <v>0.111</v>
      </c>
      <c r="C30" s="44">
        <v>0.109</v>
      </c>
      <c r="D30" s="44">
        <v>0.108</v>
      </c>
      <c r="E30" s="44">
        <v>0.107</v>
      </c>
      <c r="F30" s="44">
        <v>0.106</v>
      </c>
      <c r="G30" s="44">
        <v>0.104</v>
      </c>
      <c r="H30" s="44">
        <v>0.10299999999999999</v>
      </c>
      <c r="I30" s="44">
        <v>0.10199999999999999</v>
      </c>
      <c r="J30" s="44">
        <v>0.10100000000000001</v>
      </c>
      <c r="K30" s="44">
        <v>9.9000000000000005E-2</v>
      </c>
      <c r="L30" s="44">
        <v>9.8000000000000004E-2</v>
      </c>
      <c r="M30" s="44">
        <v>9.7000000000000003E-2</v>
      </c>
    </row>
    <row r="31" spans="1:13" x14ac:dyDescent="0.25">
      <c r="A31" s="43">
        <v>59</v>
      </c>
      <c r="B31" s="44">
        <v>9.6000000000000002E-2</v>
      </c>
      <c r="C31" s="44">
        <v>9.4E-2</v>
      </c>
      <c r="D31" s="44">
        <v>9.2999999999999999E-2</v>
      </c>
      <c r="E31" s="44">
        <v>9.1999999999999998E-2</v>
      </c>
      <c r="F31" s="44">
        <v>0.09</v>
      </c>
      <c r="G31" s="44">
        <v>8.8999999999999996E-2</v>
      </c>
      <c r="H31" s="44">
        <v>8.7999999999999995E-2</v>
      </c>
      <c r="I31" s="44">
        <v>8.6999999999999994E-2</v>
      </c>
      <c r="J31" s="44">
        <v>8.5000000000000006E-2</v>
      </c>
      <c r="K31" s="44">
        <v>8.4000000000000005E-2</v>
      </c>
      <c r="L31" s="44">
        <v>8.3000000000000004E-2</v>
      </c>
      <c r="M31" s="44">
        <v>8.1000000000000003E-2</v>
      </c>
    </row>
    <row r="32" spans="1:13" x14ac:dyDescent="0.25">
      <c r="A32" s="43">
        <v>60</v>
      </c>
      <c r="B32" s="44">
        <v>0.08</v>
      </c>
      <c r="C32" s="44">
        <v>7.9000000000000001E-2</v>
      </c>
      <c r="D32" s="44">
        <v>7.8E-2</v>
      </c>
      <c r="E32" s="44">
        <v>7.5999999999999998E-2</v>
      </c>
      <c r="F32" s="44">
        <v>7.4999999999999997E-2</v>
      </c>
      <c r="G32" s="44">
        <v>7.3999999999999996E-2</v>
      </c>
      <c r="H32" s="44">
        <v>7.1999999999999995E-2</v>
      </c>
      <c r="I32" s="44">
        <v>7.0999999999999994E-2</v>
      </c>
      <c r="J32" s="44">
        <v>7.0000000000000007E-2</v>
      </c>
      <c r="K32" s="44">
        <v>6.8000000000000005E-2</v>
      </c>
      <c r="L32" s="44">
        <v>6.7000000000000004E-2</v>
      </c>
      <c r="M32" s="44">
        <v>6.6000000000000003E-2</v>
      </c>
    </row>
    <row r="33" spans="1:13" x14ac:dyDescent="0.25">
      <c r="A33" s="43">
        <v>61</v>
      </c>
      <c r="B33" s="44">
        <v>6.5000000000000002E-2</v>
      </c>
      <c r="C33" s="44">
        <v>6.3E-2</v>
      </c>
      <c r="D33" s="44">
        <v>6.2E-2</v>
      </c>
      <c r="E33" s="44">
        <v>6.0999999999999999E-2</v>
      </c>
      <c r="F33" s="44">
        <v>5.8999999999999997E-2</v>
      </c>
      <c r="G33" s="44">
        <v>5.8000000000000003E-2</v>
      </c>
      <c r="H33" s="44">
        <v>5.7000000000000002E-2</v>
      </c>
      <c r="I33" s="44">
        <v>5.5E-2</v>
      </c>
      <c r="J33" s="44">
        <v>5.3999999999999999E-2</v>
      </c>
      <c r="K33" s="44">
        <v>5.2999999999999999E-2</v>
      </c>
      <c r="L33" s="44">
        <v>5.0999999999999997E-2</v>
      </c>
      <c r="M33" s="44">
        <v>0.05</v>
      </c>
    </row>
    <row r="34" spans="1:13" x14ac:dyDescent="0.25">
      <c r="A34" s="43">
        <v>62</v>
      </c>
      <c r="B34" s="44">
        <v>4.9000000000000002E-2</v>
      </c>
      <c r="C34" s="44">
        <v>4.7E-2</v>
      </c>
      <c r="D34" s="44">
        <v>4.5999999999999999E-2</v>
      </c>
      <c r="E34" s="44">
        <v>4.4999999999999998E-2</v>
      </c>
      <c r="F34" s="44">
        <v>4.2999999999999997E-2</v>
      </c>
      <c r="G34" s="44">
        <v>4.2000000000000003E-2</v>
      </c>
      <c r="H34" s="44">
        <v>4.1000000000000002E-2</v>
      </c>
      <c r="I34" s="44">
        <v>3.9E-2</v>
      </c>
      <c r="J34" s="44">
        <v>3.7999999999999999E-2</v>
      </c>
      <c r="K34" s="44">
        <v>3.6999999999999998E-2</v>
      </c>
      <c r="L34" s="44">
        <v>3.5000000000000003E-2</v>
      </c>
      <c r="M34" s="44">
        <v>3.4000000000000002E-2</v>
      </c>
    </row>
    <row r="35" spans="1:13" x14ac:dyDescent="0.25">
      <c r="A35" s="43">
        <v>63</v>
      </c>
      <c r="B35" s="44">
        <v>3.2000000000000001E-2</v>
      </c>
      <c r="C35" s="44">
        <v>3.1E-2</v>
      </c>
      <c r="D35" s="44">
        <v>0.03</v>
      </c>
      <c r="E35" s="44">
        <v>2.8000000000000001E-2</v>
      </c>
      <c r="F35" s="44">
        <v>2.7E-2</v>
      </c>
      <c r="G35" s="44">
        <v>2.5999999999999999E-2</v>
      </c>
      <c r="H35" s="44">
        <v>2.4E-2</v>
      </c>
      <c r="I35" s="44">
        <v>2.3E-2</v>
      </c>
      <c r="J35" s="44">
        <v>2.1999999999999999E-2</v>
      </c>
      <c r="K35" s="44">
        <v>0.02</v>
      </c>
      <c r="L35" s="44">
        <v>1.9E-2</v>
      </c>
      <c r="M35" s="44">
        <v>1.7000000000000001E-2</v>
      </c>
    </row>
    <row r="36" spans="1:13" x14ac:dyDescent="0.25">
      <c r="A36" s="43">
        <v>64</v>
      </c>
      <c r="B36" s="44">
        <v>1.6E-2</v>
      </c>
      <c r="C36" s="44">
        <v>1.4999999999999999E-2</v>
      </c>
      <c r="D36" s="44">
        <v>1.2999999999999999E-2</v>
      </c>
      <c r="E36" s="44">
        <v>1.2E-2</v>
      </c>
      <c r="F36" s="44">
        <v>0.01</v>
      </c>
      <c r="G36" s="44">
        <v>8.9999999999999993E-3</v>
      </c>
      <c r="H36" s="44">
        <v>8.0000000000000002E-3</v>
      </c>
      <c r="I36" s="44">
        <v>6.0000000000000001E-3</v>
      </c>
      <c r="J36" s="44">
        <v>5.0000000000000001E-3</v>
      </c>
      <c r="K36" s="44">
        <v>3.0000000000000001E-3</v>
      </c>
      <c r="L36" s="44">
        <v>2E-3</v>
      </c>
      <c r="M36" s="44">
        <v>1E-3</v>
      </c>
    </row>
    <row r="37" spans="1:13" x14ac:dyDescent="0.25">
      <c r="A37" s="43">
        <v>65</v>
      </c>
      <c r="B37" s="44">
        <v>0</v>
      </c>
      <c r="C37" s="44"/>
      <c r="D37" s="44"/>
      <c r="E37" s="44"/>
      <c r="F37" s="44"/>
      <c r="G37" s="44"/>
      <c r="H37" s="44"/>
      <c r="I37" s="44"/>
      <c r="J37" s="44"/>
      <c r="K37" s="44"/>
      <c r="L37" s="44"/>
      <c r="M37" s="44"/>
    </row>
  </sheetData>
  <sheetProtection algorithmName="SHA-512" hashValue="Tk87aedtQh8XQD4CRbNaSaSsNxibMtpIFvi2sBr86/P6JXbml3nszDKGB+Moepzba7+qIRElZK0d6gPeOh9P/g==" saltValue="768APHJ236tEtNeFuX9l/w==" spinCount="100000" sheet="1" objects="1" scenarios="1"/>
  <conditionalFormatting sqref="A6:A21">
    <cfRule type="expression" dxfId="199" priority="1" stopIfTrue="1">
      <formula>MOD(ROW(),2)=0</formula>
    </cfRule>
    <cfRule type="expression" dxfId="198" priority="2" stopIfTrue="1">
      <formula>MOD(ROW(),2)&lt;&gt;0</formula>
    </cfRule>
  </conditionalFormatting>
  <conditionalFormatting sqref="B6:M21">
    <cfRule type="expression" dxfId="197" priority="3" stopIfTrue="1">
      <formula>MOD(ROW(),2)=0</formula>
    </cfRule>
    <cfRule type="expression" dxfId="196" priority="4" stopIfTrue="1">
      <formula>MOD(ROW(),2)&lt;&gt;0</formula>
    </cfRule>
  </conditionalFormatting>
  <conditionalFormatting sqref="A26:A37">
    <cfRule type="expression" dxfId="195" priority="5" stopIfTrue="1">
      <formula>MOD(ROW(),2)=0</formula>
    </cfRule>
    <cfRule type="expression" dxfId="194" priority="6" stopIfTrue="1">
      <formula>MOD(ROW(),2)&lt;&gt;0</formula>
    </cfRule>
  </conditionalFormatting>
  <conditionalFormatting sqref="B26:M37">
    <cfRule type="expression" dxfId="193" priority="7" stopIfTrue="1">
      <formula>MOD(ROW(),2)=0</formula>
    </cfRule>
    <cfRule type="expression" dxfId="192" priority="8" stopIfTrue="1">
      <formula>MOD(ROW(),2)&lt;&gt;0</formula>
    </cfRule>
  </conditionalFormatting>
  <pageMargins left="0.7" right="0.7" top="0.75" bottom="0.75" header="0.3" footer="0.3"/>
  <tableParts count="1">
    <tablePart r:id="rId1"/>
  </tableParts>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A7828-91AC-46A0-A3CF-90DE943B68B8}">
  <sheetPr codeName="Sheet101"/>
  <dimension ref="A1:M32"/>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NHS_S - Consolidated Factor Spreadsheet</v>
      </c>
    </row>
    <row r="3" spans="1:13" s="1" customFormat="1" ht="15.5" x14ac:dyDescent="0.35">
      <c r="A3" s="30" t="s">
        <v>2</v>
      </c>
      <c r="B3" s="3" t="str">
        <f>TABLE_FACTOR_TYPE_1 &amp; " - x-" &amp; TABLE_SERIES_NUMBER_1</f>
        <v>ERF - x-809</v>
      </c>
    </row>
    <row r="6" spans="1:13" x14ac:dyDescent="0.25">
      <c r="A6" s="40" t="s">
        <v>535</v>
      </c>
      <c r="B6" s="46" t="s">
        <v>536</v>
      </c>
      <c r="C6" s="46"/>
      <c r="D6" s="46"/>
      <c r="E6" s="46"/>
      <c r="F6" s="46"/>
      <c r="G6" s="46"/>
      <c r="H6" s="46"/>
      <c r="I6" s="46"/>
      <c r="J6" s="46"/>
      <c r="K6" s="46"/>
      <c r="L6" s="46"/>
      <c r="M6" s="46"/>
    </row>
    <row r="7" spans="1:13" x14ac:dyDescent="0.25">
      <c r="A7" s="40" t="s">
        <v>537</v>
      </c>
      <c r="B7" s="46" t="s">
        <v>31</v>
      </c>
      <c r="C7" s="46"/>
      <c r="D7" s="46"/>
      <c r="E7" s="46"/>
      <c r="F7" s="46"/>
      <c r="G7" s="46"/>
      <c r="H7" s="46"/>
      <c r="I7" s="46"/>
      <c r="J7" s="46"/>
      <c r="K7" s="46"/>
      <c r="L7" s="46"/>
      <c r="M7" s="46"/>
    </row>
    <row r="8" spans="1:13" x14ac:dyDescent="0.25">
      <c r="A8" s="40" t="s">
        <v>141</v>
      </c>
      <c r="B8" s="46" t="s">
        <v>185</v>
      </c>
      <c r="C8" s="46"/>
      <c r="D8" s="46"/>
      <c r="E8" s="46"/>
      <c r="F8" s="46"/>
      <c r="G8" s="46"/>
      <c r="H8" s="46"/>
      <c r="I8" s="46"/>
      <c r="J8" s="46"/>
      <c r="K8" s="46"/>
      <c r="L8" s="46"/>
      <c r="M8" s="46"/>
    </row>
    <row r="9" spans="1:13" x14ac:dyDescent="0.25">
      <c r="A9" s="40" t="s">
        <v>142</v>
      </c>
      <c r="B9" s="46" t="s">
        <v>251</v>
      </c>
      <c r="C9" s="46"/>
      <c r="D9" s="46"/>
      <c r="E9" s="46"/>
      <c r="F9" s="46"/>
      <c r="G9" s="46"/>
      <c r="H9" s="46"/>
      <c r="I9" s="46"/>
      <c r="J9" s="46"/>
      <c r="K9" s="46"/>
      <c r="L9" s="46"/>
      <c r="M9" s="46"/>
    </row>
    <row r="10" spans="1:13" x14ac:dyDescent="0.25">
      <c r="A10" s="40" t="s">
        <v>6</v>
      </c>
      <c r="B10" s="46" t="s">
        <v>479</v>
      </c>
      <c r="C10" s="46"/>
      <c r="D10" s="46"/>
      <c r="E10" s="46"/>
      <c r="F10" s="46"/>
      <c r="G10" s="46"/>
      <c r="H10" s="46"/>
      <c r="I10" s="46"/>
      <c r="J10" s="46"/>
      <c r="K10" s="46"/>
      <c r="L10" s="46"/>
      <c r="M10" s="46"/>
    </row>
    <row r="11" spans="1:13" x14ac:dyDescent="0.25">
      <c r="A11" s="40" t="s">
        <v>143</v>
      </c>
      <c r="B11" s="46" t="s">
        <v>201</v>
      </c>
      <c r="C11" s="46"/>
      <c r="D11" s="46"/>
      <c r="E11" s="46"/>
      <c r="F11" s="46"/>
      <c r="G11" s="46"/>
      <c r="H11" s="46"/>
      <c r="I11" s="46"/>
      <c r="J11" s="46"/>
      <c r="K11" s="46"/>
      <c r="L11" s="46"/>
      <c r="M11" s="46"/>
    </row>
    <row r="12" spans="1:13" x14ac:dyDescent="0.25">
      <c r="A12" s="40" t="s">
        <v>144</v>
      </c>
      <c r="B12" s="46" t="s">
        <v>454</v>
      </c>
      <c r="C12" s="46"/>
      <c r="D12" s="46"/>
      <c r="E12" s="46"/>
      <c r="F12" s="46"/>
      <c r="G12" s="46"/>
      <c r="H12" s="46"/>
      <c r="I12" s="46"/>
      <c r="J12" s="46"/>
      <c r="K12" s="46"/>
      <c r="L12" s="46"/>
      <c r="M12" s="46"/>
    </row>
    <row r="13" spans="1:13" x14ac:dyDescent="0.25">
      <c r="A13" s="40" t="s">
        <v>538</v>
      </c>
      <c r="B13" s="46">
        <v>1</v>
      </c>
      <c r="C13" s="46"/>
      <c r="D13" s="46"/>
      <c r="E13" s="46"/>
      <c r="F13" s="46"/>
      <c r="G13" s="46"/>
      <c r="H13" s="46"/>
      <c r="I13" s="46"/>
      <c r="J13" s="46"/>
      <c r="K13" s="46"/>
      <c r="L13" s="46"/>
      <c r="M13" s="46"/>
    </row>
    <row r="14" spans="1:13" x14ac:dyDescent="0.25">
      <c r="A14" s="40" t="s">
        <v>146</v>
      </c>
      <c r="B14" s="46">
        <v>809</v>
      </c>
      <c r="C14" s="46"/>
      <c r="D14" s="46"/>
      <c r="E14" s="46"/>
      <c r="F14" s="46"/>
      <c r="G14" s="46"/>
      <c r="H14" s="46"/>
      <c r="I14" s="46"/>
      <c r="J14" s="46"/>
      <c r="K14" s="46"/>
      <c r="L14" s="46"/>
      <c r="M14" s="46"/>
    </row>
    <row r="15" spans="1:13" x14ac:dyDescent="0.25">
      <c r="A15" s="40" t="s">
        <v>539</v>
      </c>
      <c r="B15" s="46" t="s">
        <v>480</v>
      </c>
      <c r="C15" s="46"/>
      <c r="D15" s="46"/>
      <c r="E15" s="46"/>
      <c r="F15" s="46"/>
      <c r="G15" s="46"/>
      <c r="H15" s="46"/>
      <c r="I15" s="46"/>
      <c r="J15" s="46"/>
      <c r="K15" s="46"/>
      <c r="L15" s="46"/>
      <c r="M15" s="46"/>
    </row>
    <row r="16" spans="1:13" x14ac:dyDescent="0.25">
      <c r="A16" s="40" t="s">
        <v>148</v>
      </c>
      <c r="B16" s="46" t="s">
        <v>481</v>
      </c>
      <c r="C16" s="46"/>
      <c r="D16" s="46"/>
      <c r="E16" s="46"/>
      <c r="F16" s="46"/>
      <c r="G16" s="46"/>
      <c r="H16" s="46"/>
      <c r="I16" s="46"/>
      <c r="J16" s="46"/>
      <c r="K16" s="46"/>
      <c r="L16" s="46"/>
      <c r="M16" s="46"/>
    </row>
    <row r="17" spans="1:13" x14ac:dyDescent="0.25">
      <c r="A17" s="41" t="s">
        <v>540</v>
      </c>
      <c r="B17" s="46"/>
      <c r="C17" s="46"/>
      <c r="D17" s="46"/>
      <c r="E17" s="46"/>
      <c r="F17" s="46"/>
      <c r="G17" s="46"/>
      <c r="H17" s="46"/>
      <c r="I17" s="46"/>
      <c r="J17" s="46"/>
      <c r="K17" s="46"/>
      <c r="L17" s="46"/>
      <c r="M17" s="46"/>
    </row>
    <row r="18" spans="1:13" x14ac:dyDescent="0.25">
      <c r="A18" s="40" t="s">
        <v>150</v>
      </c>
      <c r="B18" s="48">
        <v>45138</v>
      </c>
      <c r="C18" s="48"/>
      <c r="D18" s="48"/>
      <c r="E18" s="48"/>
      <c r="F18" s="48"/>
      <c r="G18" s="48"/>
      <c r="H18" s="48"/>
      <c r="I18" s="48"/>
      <c r="J18" s="48"/>
      <c r="K18" s="48"/>
      <c r="L18" s="48"/>
      <c r="M18" s="48"/>
    </row>
    <row r="19" spans="1:13" x14ac:dyDescent="0.25">
      <c r="A19" s="40" t="s">
        <v>151</v>
      </c>
      <c r="B19" s="48">
        <v>45138</v>
      </c>
      <c r="C19" s="48"/>
      <c r="D19" s="48"/>
      <c r="E19" s="48"/>
      <c r="F19" s="48"/>
      <c r="G19" s="48"/>
      <c r="H19" s="48"/>
      <c r="I19" s="48"/>
      <c r="J19" s="48"/>
      <c r="K19" s="48"/>
      <c r="L19" s="48"/>
      <c r="M19" s="48"/>
    </row>
    <row r="20" spans="1:13" x14ac:dyDescent="0.25">
      <c r="A20" s="40" t="s">
        <v>152</v>
      </c>
      <c r="B20" s="46" t="s">
        <v>160</v>
      </c>
      <c r="C20" s="46"/>
      <c r="D20" s="46"/>
      <c r="E20" s="46"/>
      <c r="F20" s="46"/>
      <c r="G20" s="46"/>
      <c r="H20" s="46"/>
      <c r="I20" s="46"/>
      <c r="J20" s="46"/>
      <c r="K20" s="46"/>
      <c r="L20" s="46"/>
      <c r="M20" s="46"/>
    </row>
    <row r="21" spans="1:13" x14ac:dyDescent="0.25">
      <c r="A21" s="40" t="s">
        <v>541</v>
      </c>
      <c r="B21" s="46" t="s">
        <v>76</v>
      </c>
      <c r="C21" s="46"/>
      <c r="D21" s="46"/>
      <c r="E21" s="46"/>
      <c r="F21" s="46"/>
      <c r="G21" s="46"/>
      <c r="H21" s="46"/>
      <c r="I21" s="46"/>
      <c r="J21" s="46"/>
      <c r="K21" s="46"/>
      <c r="L21" s="46"/>
      <c r="M21" s="46"/>
    </row>
    <row r="23" spans="1:13" x14ac:dyDescent="0.25">
      <c r="A23" s="23" t="str">
        <f>HYPERLINK("#'Factor List'!A1", "Back to Factor List")</f>
        <v>Back to Factor List</v>
      </c>
      <c r="B23" s="23" t="str">
        <f>HYPERLINK("#'Assumptions'!A1", "Assumptions")</f>
        <v>Assumptions</v>
      </c>
    </row>
    <row r="26" spans="1:13" s="55" customFormat="1" ht="13" x14ac:dyDescent="0.25">
      <c r="A26" s="54" t="s">
        <v>581</v>
      </c>
      <c r="B26" s="54">
        <v>0</v>
      </c>
      <c r="C26" s="54">
        <v>1</v>
      </c>
      <c r="D26" s="54">
        <v>2</v>
      </c>
      <c r="E26" s="54">
        <v>3</v>
      </c>
      <c r="F26" s="54">
        <v>4</v>
      </c>
      <c r="G26" s="54">
        <v>5</v>
      </c>
      <c r="H26" s="54">
        <v>6</v>
      </c>
      <c r="I26" s="54">
        <v>7</v>
      </c>
      <c r="J26" s="54">
        <v>8</v>
      </c>
      <c r="K26" s="54">
        <v>9</v>
      </c>
      <c r="L26" s="54">
        <v>10</v>
      </c>
      <c r="M26" s="54">
        <v>11</v>
      </c>
    </row>
    <row r="27" spans="1:13" x14ac:dyDescent="0.25">
      <c r="A27" s="43">
        <v>50</v>
      </c>
      <c r="B27" s="44">
        <v>8.5999999999999993E-2</v>
      </c>
      <c r="C27" s="44">
        <v>8.5000000000000006E-2</v>
      </c>
      <c r="D27" s="44">
        <v>8.3000000000000004E-2</v>
      </c>
      <c r="E27" s="44">
        <v>8.2000000000000003E-2</v>
      </c>
      <c r="F27" s="44">
        <v>8.1000000000000003E-2</v>
      </c>
      <c r="G27" s="44">
        <v>0.08</v>
      </c>
      <c r="H27" s="44">
        <v>7.8E-2</v>
      </c>
      <c r="I27" s="44">
        <v>7.6999999999999999E-2</v>
      </c>
      <c r="J27" s="44">
        <v>7.5999999999999998E-2</v>
      </c>
      <c r="K27" s="44">
        <v>7.3999999999999996E-2</v>
      </c>
      <c r="L27" s="44">
        <v>7.2999999999999995E-2</v>
      </c>
      <c r="M27" s="44">
        <v>7.1999999999999995E-2</v>
      </c>
    </row>
    <row r="28" spans="1:13" x14ac:dyDescent="0.25">
      <c r="A28" s="43">
        <v>51</v>
      </c>
      <c r="B28" s="44">
        <v>7.0999999999999994E-2</v>
      </c>
      <c r="C28" s="44">
        <v>6.9000000000000006E-2</v>
      </c>
      <c r="D28" s="44">
        <v>6.8000000000000005E-2</v>
      </c>
      <c r="E28" s="44">
        <v>6.6000000000000003E-2</v>
      </c>
      <c r="F28" s="44">
        <v>6.5000000000000002E-2</v>
      </c>
      <c r="G28" s="44">
        <v>6.4000000000000001E-2</v>
      </c>
      <c r="H28" s="44">
        <v>6.2E-2</v>
      </c>
      <c r="I28" s="44">
        <v>6.0999999999999999E-2</v>
      </c>
      <c r="J28" s="44">
        <v>0.06</v>
      </c>
      <c r="K28" s="44">
        <v>5.8000000000000003E-2</v>
      </c>
      <c r="L28" s="44">
        <v>5.7000000000000002E-2</v>
      </c>
      <c r="M28" s="44">
        <v>5.6000000000000001E-2</v>
      </c>
    </row>
    <row r="29" spans="1:13" x14ac:dyDescent="0.25">
      <c r="A29" s="43">
        <v>52</v>
      </c>
      <c r="B29" s="44">
        <v>5.3999999999999999E-2</v>
      </c>
      <c r="C29" s="44">
        <v>5.2999999999999999E-2</v>
      </c>
      <c r="D29" s="44">
        <v>5.0999999999999997E-2</v>
      </c>
      <c r="E29" s="44">
        <v>0.05</v>
      </c>
      <c r="F29" s="44">
        <v>4.8000000000000001E-2</v>
      </c>
      <c r="G29" s="44">
        <v>4.7E-2</v>
      </c>
      <c r="H29" s="44">
        <v>4.4999999999999998E-2</v>
      </c>
      <c r="I29" s="44">
        <v>4.3999999999999997E-2</v>
      </c>
      <c r="J29" s="44">
        <v>4.2999999999999997E-2</v>
      </c>
      <c r="K29" s="44">
        <v>4.1000000000000002E-2</v>
      </c>
      <c r="L29" s="44">
        <v>0.04</v>
      </c>
      <c r="M29" s="44">
        <v>3.7999999999999999E-2</v>
      </c>
    </row>
    <row r="30" spans="1:13" x14ac:dyDescent="0.25">
      <c r="A30" s="43">
        <v>53</v>
      </c>
      <c r="B30" s="44">
        <v>3.6999999999999998E-2</v>
      </c>
      <c r="C30" s="44">
        <v>3.5000000000000003E-2</v>
      </c>
      <c r="D30" s="44">
        <v>3.4000000000000002E-2</v>
      </c>
      <c r="E30" s="44">
        <v>3.2000000000000001E-2</v>
      </c>
      <c r="F30" s="44">
        <v>3.1E-2</v>
      </c>
      <c r="G30" s="44">
        <v>2.9000000000000001E-2</v>
      </c>
      <c r="H30" s="44">
        <v>2.8000000000000001E-2</v>
      </c>
      <c r="I30" s="44">
        <v>2.5999999999999999E-2</v>
      </c>
      <c r="J30" s="44">
        <v>2.5000000000000001E-2</v>
      </c>
      <c r="K30" s="44">
        <v>2.3E-2</v>
      </c>
      <c r="L30" s="44">
        <v>2.1999999999999999E-2</v>
      </c>
      <c r="M30" s="44">
        <v>0.02</v>
      </c>
    </row>
    <row r="31" spans="1:13" x14ac:dyDescent="0.25">
      <c r="A31" s="43">
        <v>54</v>
      </c>
      <c r="B31" s="44">
        <v>1.7999999999999999E-2</v>
      </c>
      <c r="C31" s="44">
        <v>1.7000000000000001E-2</v>
      </c>
      <c r="D31" s="44">
        <v>1.4999999999999999E-2</v>
      </c>
      <c r="E31" s="44">
        <v>1.4E-2</v>
      </c>
      <c r="F31" s="44">
        <v>1.2E-2</v>
      </c>
      <c r="G31" s="44">
        <v>0.01</v>
      </c>
      <c r="H31" s="44">
        <v>8.9999999999999993E-3</v>
      </c>
      <c r="I31" s="44">
        <v>7.0000000000000001E-3</v>
      </c>
      <c r="J31" s="44">
        <v>6.0000000000000001E-3</v>
      </c>
      <c r="K31" s="44">
        <v>4.0000000000000001E-3</v>
      </c>
      <c r="L31" s="44">
        <v>2E-3</v>
      </c>
      <c r="M31" s="44">
        <v>1E-3</v>
      </c>
    </row>
    <row r="32" spans="1:13" x14ac:dyDescent="0.25">
      <c r="A32" s="43">
        <v>55</v>
      </c>
      <c r="B32" s="44">
        <v>0</v>
      </c>
      <c r="C32" s="44"/>
      <c r="D32" s="44"/>
      <c r="E32" s="44"/>
      <c r="F32" s="44"/>
      <c r="G32" s="44"/>
      <c r="H32" s="44"/>
      <c r="I32" s="44"/>
      <c r="J32" s="44"/>
      <c r="K32" s="44"/>
      <c r="L32" s="44"/>
      <c r="M32" s="44"/>
    </row>
  </sheetData>
  <sheetProtection algorithmName="SHA-512" hashValue="CFZ6iptz8S7CQ4wf+OYkUbC/6dPTHAywB7Cr0ScIjS2eskh1Ry5nFeXkFJZbS8nDlsFNQluzH00nHeAD+VDtNQ==" saltValue="18HcpXYL7RAFYnK+dWQukA==" spinCount="100000" sheet="1" objects="1" scenarios="1"/>
  <conditionalFormatting sqref="A6:A21">
    <cfRule type="expression" dxfId="189" priority="1" stopIfTrue="1">
      <formula>MOD(ROW(),2)=0</formula>
    </cfRule>
    <cfRule type="expression" dxfId="188" priority="2" stopIfTrue="1">
      <formula>MOD(ROW(),2)&lt;&gt;0</formula>
    </cfRule>
  </conditionalFormatting>
  <conditionalFormatting sqref="B6:M21">
    <cfRule type="expression" dxfId="187" priority="3" stopIfTrue="1">
      <formula>MOD(ROW(),2)=0</formula>
    </cfRule>
    <cfRule type="expression" dxfId="186" priority="4" stopIfTrue="1">
      <formula>MOD(ROW(),2)&lt;&gt;0</formula>
    </cfRule>
  </conditionalFormatting>
  <conditionalFormatting sqref="A26:A32">
    <cfRule type="expression" dxfId="185" priority="5" stopIfTrue="1">
      <formula>MOD(ROW(),2)=0</formula>
    </cfRule>
    <cfRule type="expression" dxfId="184" priority="6" stopIfTrue="1">
      <formula>MOD(ROW(),2)&lt;&gt;0</formula>
    </cfRule>
  </conditionalFormatting>
  <conditionalFormatting sqref="B26:M32">
    <cfRule type="expression" dxfId="183" priority="7" stopIfTrue="1">
      <formula>MOD(ROW(),2)=0</formula>
    </cfRule>
    <cfRule type="expression" dxfId="182" priority="8" stopIfTrue="1">
      <formula>MOD(ROW(),2)&lt;&gt;0</formula>
    </cfRule>
  </conditionalFormatting>
  <pageMargins left="0.7" right="0.7" top="0.75" bottom="0.75" header="0.3" footer="0.3"/>
  <tableParts count="1">
    <tablePart r:id="rId1"/>
  </tableParts>
</worksheet>
</file>

<file path=customUI/customUI.xml><?xml version="1.0" encoding="utf-8"?>
<!--  This is example : Custom tab for your favorite macros part 1    -->
<customUI xmlns="http://schemas.microsoft.com/office/2006/01/customui">
  <!--  Add Custom tab to the ribbon with your favorite buttons -->
  <!--  The example add three groups to the new tab  -->
  <!--  On the last tab there is a menu with five options -->
  <ribbon>
    <tabs>
      <tab idMso="TabAddIns">
        <group id="GroupGAD" label="GAD">
          <button id="customButtonDisplayFormulae" label="Display Formulae" size="normal" onAction="DisplayFormulae" imageMso="FieldList"/>
        </group>
      </tab>
    </tabs>
  </ribbon>
</customUI>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GAD Document" ma:contentTypeID="0x010100F3DA492754083E45834DB37B66A75980002A3B63146CD44B419A2F18985232D5ED" ma:contentTypeVersion="42" ma:contentTypeDescription="Create a GAD Document" ma:contentTypeScope="" ma:versionID="6668bf4b4815f1cb1dc4ebf25e5b40a0">
  <xsd:schema xmlns:xsd="http://www.w3.org/2001/XMLSchema" xmlns:xs="http://www.w3.org/2001/XMLSchema" xmlns:p="http://schemas.microsoft.com/office/2006/metadata/properties" xmlns:ns1="http://schemas.microsoft.com/sharepoint/v3" xmlns:ns2="f69fd3ce-e1df-49de-b78d-1d800e75d0a3" xmlns:ns3="62c7038d-3aec-4dd4-8afa-8b92667eb25d" targetNamespace="http://schemas.microsoft.com/office/2006/metadata/properties" ma:root="true" ma:fieldsID="821363a6b231d31a92d7411216e797f3" ns1:_="" ns2:_="" ns3:_="">
    <xsd:import namespace="http://schemas.microsoft.com/sharepoint/v3"/>
    <xsd:import namespace="f69fd3ce-e1df-49de-b78d-1d800e75d0a3"/>
    <xsd:import namespace="62c7038d-3aec-4dd4-8afa-8b92667eb25d"/>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lient" minOccurs="0"/>
                <xsd:element ref="ns3:Signatory" minOccurs="0"/>
                <xsd:element ref="ns3:Peer_x0020_Reviewer" minOccurs="0"/>
                <xsd:element ref="ns3:Project_x0020_Sub_x002d_Type" minOccurs="0"/>
                <xsd:element ref="ns3:Optional_x0020_Information" minOccurs="0"/>
                <xsd:element ref="ns3:Sign_x002d_Off_x0020_Date" minOccurs="0"/>
                <xsd:element ref="ns3:MediaServiceSearchProperties" minOccurs="0"/>
                <xsd:element ref="ns2:SharedWithUsers" minOccurs="0"/>
                <xsd:element ref="ns2:SharedWithDetail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element ref="ns3:MediaServiceBillingMetadata" minOccurs="0"/>
                <xsd:element ref="ns3:MediaServiceLocation" minOccurs="0"/>
                <xsd:element ref="ns2:PrimeClassificationStatus" minOccurs="0"/>
                <xsd:element ref="ns2:PrimeClassificationStatusDetails" minOccurs="0"/>
                <xsd:element ref="ns2:PrimeLastClassified" minOccurs="0"/>
                <xsd:element ref="ns2:PrimeCorrectedByUs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default="1;#Other|150be646-4ed5-450e-b2aa-5a7d8e5fc7d1" ma:fieldId="{64e205a0-0872-4e26-9aef-64ca7bdb5848}" ma:sspId="9002b6cd-6bc3-456d-8dd0-19fe32dddaf9" ma:termSetId="c36ff786-df0b-46ec-ab35-f424d135f718" ma:anchorId="a9dfee8d-3d21-4231-9459-ba63bfdee388"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readOnly="true" ma:default="" ma:fieldId="{0727aac2-e220-4289-aa2b-5b6dcdadae03}"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readOnly="true" ma:default="" ma:fieldId="{2eefa5c6-211a-4a5e-9a50-7e1c1c1599ef}"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readOnly="true" ma:default="" ma:fieldId="{1b8bc039-1a2e-4089-a24d-47de9e4a6672}"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readOnly="true" ma:default="" ma:fieldId="{03bf77b0-a02d-47ea-8bec-4fb357d1f3ee}" ma:sspId="9002b6cd-6bc3-456d-8dd0-19fe32dddaf9" ma:termSetId="c36ff786-df0b-46ec-ab35-f424d135f718"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4d523792-ad08-4863-8ea8-0b87e9b5a2ca}" ma:internalName="TaxCatchAllLabel" ma:readOnly="true" ma:showField="CatchAllDataLabel"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4d523792-ad08-4863-8ea8-0b87e9b5a2ca}" ma:internalName="TaxCatchAll" ma:showField="CatchAllData"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readOnly="true" ma:default="" ma:fieldId="{b9c42a30-6c8b-47fc-baf8-a41a71352f3a}" ma:sspId="9002b6cd-6bc3-456d-8dd0-19fe32dddaf9" ma:termSetId="e667a8b6-8305-4bdd-87c6-980707ac166d"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dexed="true"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6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7" nillable="true" ma:displayName="Shared With Details" ma:internalName="SharedWithDetails" ma:readOnly="true">
      <xsd:simpleType>
        <xsd:restriction base="dms:Note">
          <xsd:maxLength value="255"/>
        </xsd:restriction>
      </xsd:simpleType>
    </xsd:element>
    <xsd:element name="PrimeClassificationStatus" ma:index="77" nillable="true" ma:displayName="Processing status" ma:internalName="PrimeClassificationStatus">
      <xsd:simpleType>
        <xsd:restriction base="dms:Text"/>
      </xsd:simpleType>
    </xsd:element>
    <xsd:element name="PrimeClassificationStatusDetails" ma:index="78" nillable="true" ma:displayName="Processing details" ma:internalName="PrimeClassificationStatusDetails">
      <xsd:simpleType>
        <xsd:restriction base="dms:Note">
          <xsd:maxLength value="255"/>
        </xsd:restriction>
      </xsd:simpleType>
    </xsd:element>
    <xsd:element name="PrimeLastClassified" ma:index="79" nillable="true" ma:displayName="Processed" ma:internalName="PrimeLastClassified">
      <xsd:simpleType>
        <xsd:restriction base="dms:DateTime"/>
      </xsd:simpleType>
    </xsd:element>
    <xsd:element name="PrimeCorrectedByUser" ma:index="80" nillable="true" ma:displayName="Corrected" ma:internalName="PrimeCorrectedByUser">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ObjectDetectorVersions" ma:index="56" nillable="true" ma:displayName="MediaServiceObjectDetectorVersions" ma:hidden="true" ma:indexed="true" ma:internalName="MediaServiceObjectDetectorVersions" ma:readOnly="true">
      <xsd:simpleType>
        <xsd:restriction base="dms:Text"/>
      </xsd:simpleType>
    </xsd:element>
    <xsd:element name="Client" ma:index="57" nillable="true" ma:displayName="Client" ma:format="Dropdown" ma:internalName="Client">
      <xsd:complexType>
        <xsd:complexContent>
          <xsd:extension base="dms:MultiChoiceFillIn">
            <xsd:sequence>
              <xsd:element name="Value" maxOccurs="unbounded" minOccurs="0" nillable="true">
                <xsd:simpleType>
                  <xsd:union memberTypes="dms:Text">
                    <xsd:simpleType>
                      <xsd:restriction base="dms:Choice">
                        <xsd:enumeration value="NHS EW"/>
                        <xsd:enumeration value="NHS S"/>
                        <xsd:enumeration value="NHS NI"/>
                        <xsd:enumeration value="TPS EW"/>
                        <xsd:enumeration value="TPS S"/>
                        <xsd:enumeration value="TPS NI"/>
                        <xsd:enumeration value="LGPS EW"/>
                        <xsd:enumeration value="LGPS S"/>
                        <xsd:enumeration value="LGPS NI"/>
                        <xsd:enumeration value="Fire E"/>
                        <xsd:enumeration value="Fire W"/>
                        <xsd:enumeration value="Fire S"/>
                        <xsd:enumeration value="Fire NI"/>
                        <xsd:enumeration value="Central"/>
                        <xsd:enumeration value="AFPS"/>
                        <xsd:enumeration value="CS GB"/>
                        <xsd:enumeration value="CS NI"/>
                        <xsd:enumeration value="Pol_EW"/>
                        <xsd:enumeration value="Pol S"/>
                        <xsd:enumeration value="Pol NI"/>
                      </xsd:restriction>
                    </xsd:simpleType>
                  </xsd:union>
                </xsd:simpleType>
              </xsd:element>
            </xsd:sequence>
          </xsd:extension>
        </xsd:complexContent>
      </xsd:complexType>
    </xsd:element>
    <xsd:element name="Signatory" ma:index="58" nillable="true" ma:displayName="Signatory" ma:list="UserInfo" ma:SharePointGroup="5" ma:internalName="Signator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er_x0020_Reviewer" ma:index="59" nillable="true" ma:displayName="Peer Reviewer" ma:list="UserInfo" ma:SharePointGroup="5" ma:internalName="Peer_x0020_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Sub_x002d_Type" ma:index="60" nillable="true" ma:displayName="Project Sub-Type" ma:internalName="Project_x0020_Sub_x002d_Type">
      <xsd:simpleType>
        <xsd:restriction base="dms:Text">
          <xsd:maxLength value="255"/>
        </xsd:restriction>
      </xsd:simpleType>
    </xsd:element>
    <xsd:element name="Optional_x0020_Information" ma:index="61" nillable="true" ma:displayName="Optional Information" ma:internalName="Optional_x0020_Information">
      <xsd:simpleType>
        <xsd:restriction base="dms:Text">
          <xsd:maxLength value="255"/>
        </xsd:restriction>
      </xsd:simpleType>
    </xsd:element>
    <xsd:element name="Sign_x002d_Off_x0020_Date" ma:index="62" nillable="true" ma:displayName="Sign-Off Date" ma:format="DateOnly" ma:internalName="Sign_x002d_Off_x0020_Date">
      <xsd:simpleType>
        <xsd:restriction base="dms:DateTime"/>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lcf76f155ced4ddcb4097134ff3c332f" ma:index="6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70" nillable="true" ma:displayName="MediaServiceDateTaken" ma:hidden="true" ma:indexed="true" ma:internalName="MediaServiceDateTaken" ma:readOnly="true">
      <xsd:simpleType>
        <xsd:restriction base="dms:Text"/>
      </xsd:simpleType>
    </xsd:element>
    <xsd:element name="MediaServiceGenerationTime" ma:index="71" nillable="true" ma:displayName="MediaServiceGenerationTime" ma:hidden="true" ma:internalName="MediaServiceGenerationTime" ma:readOnly="true">
      <xsd:simpleType>
        <xsd:restriction base="dms:Text"/>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OCR" ma:index="73" nillable="true" ma:displayName="Extracted Text" ma:internalName="MediaServiceOCR" ma:readOnly="true">
      <xsd:simpleType>
        <xsd:restriction base="dms:Note">
          <xsd:maxLength value="255"/>
        </xsd:restriction>
      </xsd:simpleType>
    </xsd:element>
    <xsd:element name="MediaLengthInSeconds" ma:index="74" nillable="true" ma:displayName="MediaLengthInSeconds" ma:hidden="true" ma:internalName="MediaLengthInSeconds" ma:readOnly="true">
      <xsd:simpleType>
        <xsd:restriction base="dms:Unknown"/>
      </xsd:simpleType>
    </xsd:element>
    <xsd:element name="MediaServiceBillingMetadata" ma:index="75" nillable="true" ma:displayName="MediaServiceBillingMetadata" ma:hidden="true" ma:internalName="MediaServiceBillingMetadata" ma:readOnly="true">
      <xsd:simpleType>
        <xsd:restriction base="dms:Note"/>
      </xsd:simpleType>
    </xsd:element>
    <xsd:element name="MediaServiceLocation" ma:index="76"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dlc_EmailReceivedUTC xmlns="http://schemas.microsoft.com/sharepoint/v3" xsi:nil="true"/>
    <dlc_EmailSentUTC xmlns="http://schemas.microsoft.com/sharepoint/v3" xsi:nil="true"/>
    <dlc_EmailSubject xmlns="http://schemas.microsoft.com/sharepoint/v3" xsi:nil="true"/>
    <dlc_EmailTo xmlns="http://schemas.microsoft.com/sharepoint/v3" xsi:nil="true"/>
    <dlc_EmailFrom xmlns="http://schemas.microsoft.com/sharepoint/v3" xsi:nil="true"/>
    <dlc_EmailCC xmlns="http://schemas.microsoft.com/sharepoint/v3" xsi:nil="true"/>
    <dlc_EmailMailbox xmlns="http://schemas.microsoft.com/sharepoint/v3">
      <UserInfo>
        <DisplayName/>
        <AccountId xsi:nil="true"/>
        <AccountType/>
      </UserInfo>
    </dlc_EmailMailbox>
    <HMT_DocumentTypeHTField0 xmlns="f69fd3ce-e1df-49de-b78d-1d800e75d0a3">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150be646-4ed5-450e-b2aa-5a7d8e5fc7d1</TermId>
        </TermInfo>
      </Terms>
    </HMT_DocumentTypeHTField0>
    <TaxCatchAll xmlns="f69fd3ce-e1df-49de-b78d-1d800e75d0a3">
      <Value>1</Value>
    </TaxCatchAll>
    <HMT_ClosedbyOrig xmlns="f69fd3ce-e1df-49de-b78d-1d800e75d0a3">
      <UserInfo>
        <DisplayName/>
        <AccountId xsi:nil="true"/>
        <AccountType/>
      </UserInfo>
    </HMT_ClosedbyOrig>
    <lcf76f155ced4ddcb4097134ff3c332f xmlns="62c7038d-3aec-4dd4-8afa-8b92667eb25d">
      <Terms xmlns="http://schemas.microsoft.com/office/infopath/2007/PartnerControls"/>
    </lcf76f155ced4ddcb4097134ff3c332f>
    <_dlc_DocId xmlns="f69fd3ce-e1df-49de-b78d-1d800e75d0a3">GADWRKGRPACTUA-1580777631-154744</_dlc_DocId>
    <HMT_SubTeamHTField0 xmlns="f69fd3ce-e1df-49de-b78d-1d800e75d0a3">
      <Terms xmlns="http://schemas.microsoft.com/office/infopath/2007/PartnerControls"/>
    </HMT_SubTeamHTField0>
    <HMT_TeamHTField0 xmlns="f69fd3ce-e1df-49de-b78d-1d800e75d0a3">
      <Terms xmlns="http://schemas.microsoft.com/office/infopath/2007/PartnerControls"/>
    </HMT_TeamHTField0>
    <HMT_CategoryHTField0 xmlns="f69fd3ce-e1df-49de-b78d-1d800e75d0a3">
      <Terms xmlns="http://schemas.microsoft.com/office/infopath/2007/PartnerControls"/>
    </HMT_CategoryHTField0>
    <_dlc_DocIdUrl xmlns="f69fd3ce-e1df-49de-b78d-1d800e75d0a3">
      <Url>https://tris42.sharepoint.com/sites/gad_wrkgrp_actuarial/_layouts/15/DocIdRedir.aspx?ID=GADWRKGRPACTUA-1580777631-154744</Url>
      <Description>GADWRKGRPACTUA-1580777631-154744</Description>
    </_dlc_DocIdUrl>
    <HMT_ClosedArchive xmlns="f69fd3ce-e1df-49de-b78d-1d800e75d0a3">false</HMT_ClosedArchive>
    <b9c42a306c8b47fcbaf8a41a71352f3a xmlns="f69fd3ce-e1df-49de-b78d-1d800e75d0a3">
      <Terms xmlns="http://schemas.microsoft.com/office/infopath/2007/PartnerControls"/>
    </b9c42a306c8b47fcbaf8a41a71352f3a>
    <HMT_GroupHTField0 xmlns="f69fd3ce-e1df-49de-b78d-1d800e75d0a3">
      <Terms xmlns="http://schemas.microsoft.com/office/infopath/2007/PartnerControls"/>
    </HMT_GroupHTField0>
    <HMT_LegacyRecord xmlns="f69fd3ce-e1df-49de-b78d-1d800e75d0a3">false</HMT_LegacyRecord>
    <HMT_LegacySensitive xmlns="f69fd3ce-e1df-49de-b78d-1d800e75d0a3">false</HMT_LegacySensitive>
    <HMT_ClosedOn xmlns="f69fd3ce-e1df-49de-b78d-1d800e75d0a3" xsi:nil="true"/>
    <HMT_LegacyModifiedBy xmlns="f69fd3ce-e1df-49de-b78d-1d800e75d0a3" xsi:nil="true"/>
    <HMT_Topic xmlns="f69fd3ce-e1df-49de-b78d-1d800e75d0a3" xsi:nil="true"/>
    <HMT_ArchivedOn xmlns="f69fd3ce-e1df-49de-b78d-1d800e75d0a3" xsi:nil="true"/>
    <HMT_LegacyCreatedBy xmlns="f69fd3ce-e1df-49de-b78d-1d800e75d0a3" xsi:nil="true"/>
    <HMT_Record xmlns="f69fd3ce-e1df-49de-b78d-1d800e75d0a3">false</HMT_Record>
    <HMT_LegacyItemID xmlns="f69fd3ce-e1df-49de-b78d-1d800e75d0a3" xsi:nil="true"/>
    <HMT_ClosedBy xmlns="f69fd3ce-e1df-49de-b78d-1d800e75d0a3">
      <UserInfo>
        <DisplayName/>
        <AccountId xsi:nil="true"/>
        <AccountType/>
      </UserInfo>
    </HMT_ClosedBy>
    <HMT_Theme xmlns="f69fd3ce-e1df-49de-b78d-1d800e75d0a3" xsi:nil="true"/>
    <HMT_SubTopic xmlns="f69fd3ce-e1df-49de-b78d-1d800e75d0a3" xsi:nil="true"/>
    <HMT_LegacyOrigSource xmlns="f69fd3ce-e1df-49de-b78d-1d800e75d0a3" xsi:nil="true"/>
    <HMT_DeletedOn xmlns="f69fd3ce-e1df-49de-b78d-1d800e75d0a3" xsi:nil="true"/>
    <HMT_ArchivedBy xmlns="f69fd3ce-e1df-49de-b78d-1d800e75d0a3">
      <UserInfo>
        <DisplayName/>
        <AccountId xsi:nil="true"/>
        <AccountType/>
      </UserInfo>
    </HMT_ArchivedBy>
    <HMT_ClosedOnOrig xmlns="f69fd3ce-e1df-49de-b78d-1d800e75d0a3" xsi:nil="true"/>
    <HMT_Audit xmlns="f69fd3ce-e1df-49de-b78d-1d800e75d0a3" xsi:nil="true"/>
    <HMT_LegacyExtRef xmlns="f69fd3ce-e1df-49de-b78d-1d800e75d0a3" xsi:nil="true"/>
    <Project_x0020_Sub_x002d_Type xmlns="62c7038d-3aec-4dd4-8afa-8b92667eb25d" xsi:nil="true"/>
    <Client xmlns="62c7038d-3aec-4dd4-8afa-8b92667eb25d" xsi:nil="true"/>
    <Sign_x002d_Off_x0020_Date xmlns="62c7038d-3aec-4dd4-8afa-8b92667eb25d" xsi:nil="true"/>
    <PrimeCorrectedByUser xmlns="f69fd3ce-e1df-49de-b78d-1d800e75d0a3" xsi:nil="true"/>
    <Signatory xmlns="62c7038d-3aec-4dd4-8afa-8b92667eb25d">
      <UserInfo>
        <DisplayName/>
        <AccountId xsi:nil="true"/>
        <AccountType/>
      </UserInfo>
    </Signatory>
    <PrimeClassificationStatus xmlns="f69fd3ce-e1df-49de-b78d-1d800e75d0a3" xsi:nil="true"/>
    <Peer_x0020_Reviewer xmlns="62c7038d-3aec-4dd4-8afa-8b92667eb25d">
      <UserInfo>
        <DisplayName/>
        <AccountId xsi:nil="true"/>
        <AccountType/>
      </UserInfo>
    </Peer_x0020_Reviewer>
    <PrimeClassificationStatusDetails xmlns="f69fd3ce-e1df-49de-b78d-1d800e75d0a3" xsi:nil="true"/>
    <PrimeLastClassified xmlns="f69fd3ce-e1df-49de-b78d-1d800e75d0a3" xsi:nil="true"/>
    <Optional_x0020_Information xmlns="62c7038d-3aec-4dd4-8afa-8b92667eb25d"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D9111E-CA28-47FF-869D-232DED9CC8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F46BC2-CD3C-4240-A76C-9095DD37B3C1}">
  <ds:schemaRefs>
    <ds:schemaRef ds:uri="http://schemas.microsoft.com/sharepoint/events"/>
  </ds:schemaRefs>
</ds:datastoreItem>
</file>

<file path=customXml/itemProps3.xml><?xml version="1.0" encoding="utf-8"?>
<ds:datastoreItem xmlns:ds="http://schemas.openxmlformats.org/officeDocument/2006/customXml" ds:itemID="{F32A91F8-47F2-4E1B-9942-1F23C02D827D}">
  <ds:schemaRefs>
    <ds:schemaRef ds:uri="http://purl.org/dc/elements/1.1/"/>
    <ds:schemaRef ds:uri="http://www.w3.org/XML/1998/namespace"/>
    <ds:schemaRef ds:uri="http://schemas.openxmlformats.org/package/2006/metadata/core-properties"/>
    <ds:schemaRef ds:uri="http://purl.org/dc/dcmitype/"/>
    <ds:schemaRef ds:uri="http://schemas.microsoft.com/office/infopath/2007/PartnerControls"/>
    <ds:schemaRef ds:uri="62c7038d-3aec-4dd4-8afa-8b92667eb25d"/>
    <ds:schemaRef ds:uri="http://schemas.microsoft.com/office/2006/documentManagement/types"/>
    <ds:schemaRef ds:uri="f69fd3ce-e1df-49de-b78d-1d800e75d0a3"/>
    <ds:schemaRef ds:uri="http://schemas.microsoft.com/sharepoint/v3"/>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30FAA2A5-E045-458E-A7A9-69F57C5B74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117</vt:i4>
      </vt:variant>
      <vt:variant>
        <vt:lpstr>Named Ranges</vt:lpstr>
      </vt:variant>
      <vt:variant>
        <vt:i4>2037</vt:i4>
      </vt:variant>
    </vt:vector>
  </HeadingPairs>
  <TitlesOfParts>
    <vt:vector size="2154" baseType="lpstr">
      <vt:lpstr>Cover</vt:lpstr>
      <vt:lpstr>Purpose of spreadsheet</vt:lpstr>
      <vt:lpstr>Version control</vt:lpstr>
      <vt:lpstr>Assumptions</vt:lpstr>
      <vt:lpstr>Factor List</vt:lpstr>
      <vt:lpstr>x-101</vt:lpstr>
      <vt:lpstr>x-102</vt:lpstr>
      <vt:lpstr>x-103</vt:lpstr>
      <vt:lpstr>x-104</vt:lpstr>
      <vt:lpstr>x-201</vt:lpstr>
      <vt:lpstr>x-202</vt:lpstr>
      <vt:lpstr>x-203</vt:lpstr>
      <vt:lpstr>x-204</vt:lpstr>
      <vt:lpstr>x-205</vt:lpstr>
      <vt:lpstr>x-206</vt:lpstr>
      <vt:lpstr>x-207</vt:lpstr>
      <vt:lpstr>x-208</vt:lpstr>
      <vt:lpstr>x-209</vt:lpstr>
      <vt:lpstr>x-214</vt:lpstr>
      <vt:lpstr>x-215</vt:lpstr>
      <vt:lpstr>x-216</vt:lpstr>
      <vt:lpstr>x-217</vt:lpstr>
      <vt:lpstr>x-218</vt:lpstr>
      <vt:lpstr>x-219</vt:lpstr>
      <vt:lpstr>x-301</vt:lpstr>
      <vt:lpstr>x-302</vt:lpstr>
      <vt:lpstr>x-303</vt:lpstr>
      <vt:lpstr>x-304</vt:lpstr>
      <vt:lpstr>x-305</vt:lpstr>
      <vt:lpstr>x-306</vt:lpstr>
      <vt:lpstr>x-307</vt:lpstr>
      <vt:lpstr>x-308</vt:lpstr>
      <vt:lpstr>x-401</vt:lpstr>
      <vt:lpstr>x-402</vt:lpstr>
      <vt:lpstr>x-403</vt:lpstr>
      <vt:lpstr>x-404</vt:lpstr>
      <vt:lpstr>x-405</vt:lpstr>
      <vt:lpstr>x-406</vt:lpstr>
      <vt:lpstr>x-407</vt:lpstr>
      <vt:lpstr>x-408</vt:lpstr>
      <vt:lpstr>x-409</vt:lpstr>
      <vt:lpstr>x-410</vt:lpstr>
      <vt:lpstr>x-411</vt:lpstr>
      <vt:lpstr>x-412</vt:lpstr>
      <vt:lpstr>x-413</vt:lpstr>
      <vt:lpstr>x-414</vt:lpstr>
      <vt:lpstr>x-415</vt:lpstr>
      <vt:lpstr>x-416</vt:lpstr>
      <vt:lpstr>x-417</vt:lpstr>
      <vt:lpstr>x-418</vt:lpstr>
      <vt:lpstr>x-419</vt:lpstr>
      <vt:lpstr>x-420</vt:lpstr>
      <vt:lpstr>x-421</vt:lpstr>
      <vt:lpstr>x-422</vt:lpstr>
      <vt:lpstr>x-423</vt:lpstr>
      <vt:lpstr>x-424</vt:lpstr>
      <vt:lpstr>x-501</vt:lpstr>
      <vt:lpstr>x-502</vt:lpstr>
      <vt:lpstr>x-503</vt:lpstr>
      <vt:lpstr>x-504</vt:lpstr>
      <vt:lpstr>x-505</vt:lpstr>
      <vt:lpstr>x-605</vt:lpstr>
      <vt:lpstr>x-606</vt:lpstr>
      <vt:lpstr>x-607</vt:lpstr>
      <vt:lpstr>x-608</vt:lpstr>
      <vt:lpstr>x-609</vt:lpstr>
      <vt:lpstr>x-610</vt:lpstr>
      <vt:lpstr>x-611</vt:lpstr>
      <vt:lpstr>x-612</vt:lpstr>
      <vt:lpstr>x-613</vt:lpstr>
      <vt:lpstr>x-614</vt:lpstr>
      <vt:lpstr>x-615</vt:lpstr>
      <vt:lpstr>x-703</vt:lpstr>
      <vt:lpstr>x-704</vt:lpstr>
      <vt:lpstr>x-705</vt:lpstr>
      <vt:lpstr>x-706</vt:lpstr>
      <vt:lpstr>x-707</vt:lpstr>
      <vt:lpstr>x-708</vt:lpstr>
      <vt:lpstr>x-709</vt:lpstr>
      <vt:lpstr>x-710</vt:lpstr>
      <vt:lpstr>x-711</vt:lpstr>
      <vt:lpstr>x-712</vt:lpstr>
      <vt:lpstr>x-713</vt:lpstr>
      <vt:lpstr>x-714</vt:lpstr>
      <vt:lpstr>x-715</vt:lpstr>
      <vt:lpstr>x-716</vt:lpstr>
      <vt:lpstr>x-717</vt:lpstr>
      <vt:lpstr>x-718</vt:lpstr>
      <vt:lpstr>x-719</vt:lpstr>
      <vt:lpstr>x-720</vt:lpstr>
      <vt:lpstr>x-801</vt:lpstr>
      <vt:lpstr>x-802</vt:lpstr>
      <vt:lpstr>x-803</vt:lpstr>
      <vt:lpstr>x-804</vt:lpstr>
      <vt:lpstr>x-805</vt:lpstr>
      <vt:lpstr>x-806</vt:lpstr>
      <vt:lpstr>x-807</vt:lpstr>
      <vt:lpstr>x-808</vt:lpstr>
      <vt:lpstr>x-809</vt:lpstr>
      <vt:lpstr>x-810</vt:lpstr>
      <vt:lpstr>x-811</vt:lpstr>
      <vt:lpstr>x-812</vt:lpstr>
      <vt:lpstr>x-813</vt:lpstr>
      <vt:lpstr>x-814</vt:lpstr>
      <vt:lpstr>x-815</vt:lpstr>
      <vt:lpstr>x-817</vt:lpstr>
      <vt:lpstr>x-818</vt:lpstr>
      <vt:lpstr>x-819</vt:lpstr>
      <vt:lpstr>x-820</vt:lpstr>
      <vt:lpstr>x-821</vt:lpstr>
      <vt:lpstr>x-822</vt:lpstr>
      <vt:lpstr>x-823</vt:lpstr>
      <vt:lpstr>x-824</vt:lpstr>
      <vt:lpstr>x-825</vt:lpstr>
      <vt:lpstr>x-826</vt:lpstr>
      <vt:lpstr>x-827</vt:lpstr>
      <vt:lpstr>x-template</vt:lpstr>
      <vt:lpstr>FACTOR_LIST_AGE_DEF</vt:lpstr>
      <vt:lpstr>FACTOR_LIST_ASSUMPTION_SET</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FACTOR_LIST_REFERENCE</vt:lpstr>
      <vt:lpstr>FACTOR_LIST_REFERENCE_GUIDANCE</vt:lpstr>
      <vt:lpstr>FACTOR_LIST_RELATED</vt:lpstr>
      <vt:lpstr>FACTOR_LIST_SECTION</vt:lpstr>
      <vt:lpstr>FACTOR_LIST_SECTION_NUMBER</vt:lpstr>
      <vt:lpstr>FACTOR_LIST_SERIES_NUMBER</vt:lpstr>
      <vt:lpstr>factor_table</vt:lpstr>
      <vt:lpstr>'x-101'!TABLE_AGE_DEF_1</vt:lpstr>
      <vt:lpstr>'x-102'!TABLE_AGE_DEF_1</vt:lpstr>
      <vt:lpstr>'x-103'!TABLE_AGE_DEF_1</vt:lpstr>
      <vt:lpstr>'x-104'!TABLE_AGE_DEF_1</vt:lpstr>
      <vt:lpstr>'x-201'!TABLE_AGE_DEF_1</vt:lpstr>
      <vt:lpstr>'x-202'!TABLE_AGE_DEF_1</vt:lpstr>
      <vt:lpstr>'x-203'!TABLE_AGE_DEF_1</vt:lpstr>
      <vt:lpstr>'x-204'!TABLE_AGE_DEF_1</vt:lpstr>
      <vt:lpstr>'x-205'!TABLE_AGE_DEF_1</vt:lpstr>
      <vt:lpstr>'x-206'!TABLE_AGE_DEF_1</vt:lpstr>
      <vt:lpstr>'x-207'!TABLE_AGE_DEF_1</vt:lpstr>
      <vt:lpstr>'x-208'!TABLE_AGE_DEF_1</vt:lpstr>
      <vt:lpstr>'x-209'!TABLE_AGE_DEF_1</vt:lpstr>
      <vt:lpstr>'x-214'!TABLE_AGE_DEF_1</vt:lpstr>
      <vt:lpstr>'x-215'!TABLE_AGE_DEF_1</vt:lpstr>
      <vt:lpstr>'x-216'!TABLE_AGE_DEF_1</vt:lpstr>
      <vt:lpstr>'x-217'!TABLE_AGE_DEF_1</vt:lpstr>
      <vt:lpstr>'x-218'!TABLE_AGE_DEF_1</vt:lpstr>
      <vt:lpstr>'x-219'!TABLE_AGE_DEF_1</vt:lpstr>
      <vt:lpstr>'x-301'!TABLE_AGE_DEF_1</vt:lpstr>
      <vt:lpstr>'x-302'!TABLE_AGE_DEF_1</vt:lpstr>
      <vt:lpstr>'x-303'!TABLE_AGE_DEF_1</vt:lpstr>
      <vt:lpstr>'x-304'!TABLE_AGE_DEF_1</vt:lpstr>
      <vt:lpstr>'x-305'!TABLE_AGE_DEF_1</vt:lpstr>
      <vt:lpstr>'x-306'!TABLE_AGE_DEF_1</vt:lpstr>
      <vt:lpstr>'x-307'!TABLE_AGE_DEF_1</vt:lpstr>
      <vt:lpstr>'x-308'!TABLE_AGE_DEF_1</vt:lpstr>
      <vt:lpstr>'x-401'!TABLE_AGE_DEF_1</vt:lpstr>
      <vt:lpstr>'x-402'!TABLE_AGE_DEF_1</vt:lpstr>
      <vt:lpstr>'x-403'!TABLE_AGE_DEF_1</vt:lpstr>
      <vt:lpstr>'x-404'!TABLE_AGE_DEF_1</vt:lpstr>
      <vt:lpstr>'x-405'!TABLE_AGE_DEF_1</vt:lpstr>
      <vt:lpstr>'x-406'!TABLE_AGE_DEF_1</vt:lpstr>
      <vt:lpstr>'x-407'!TABLE_AGE_DEF_1</vt:lpstr>
      <vt:lpstr>'x-408'!TABLE_AGE_DEF_1</vt:lpstr>
      <vt:lpstr>'x-409'!TABLE_AGE_DEF_1</vt:lpstr>
      <vt:lpstr>'x-410'!TABLE_AGE_DEF_1</vt:lpstr>
      <vt:lpstr>'x-411'!TABLE_AGE_DEF_1</vt:lpstr>
      <vt:lpstr>'x-412'!TABLE_AGE_DEF_1</vt:lpstr>
      <vt:lpstr>'x-413'!TABLE_AGE_DEF_1</vt:lpstr>
      <vt:lpstr>'x-414'!TABLE_AGE_DEF_1</vt:lpstr>
      <vt:lpstr>'x-415'!TABLE_AGE_DEF_1</vt:lpstr>
      <vt:lpstr>'x-416'!TABLE_AGE_DEF_1</vt:lpstr>
      <vt:lpstr>'x-417'!TABLE_AGE_DEF_1</vt:lpstr>
      <vt:lpstr>'x-418'!TABLE_AGE_DEF_1</vt:lpstr>
      <vt:lpstr>'x-419'!TABLE_AGE_DEF_1</vt:lpstr>
      <vt:lpstr>'x-420'!TABLE_AGE_DEF_1</vt:lpstr>
      <vt:lpstr>'x-421'!TABLE_AGE_DEF_1</vt:lpstr>
      <vt:lpstr>'x-422'!TABLE_AGE_DEF_1</vt:lpstr>
      <vt:lpstr>'x-423'!TABLE_AGE_DEF_1</vt:lpstr>
      <vt:lpstr>'x-424'!TABLE_AGE_DEF_1</vt:lpstr>
      <vt:lpstr>'x-501'!TABLE_AGE_DEF_1</vt:lpstr>
      <vt:lpstr>'x-502'!TABLE_AGE_DEF_1</vt:lpstr>
      <vt:lpstr>'x-503'!TABLE_AGE_DEF_1</vt:lpstr>
      <vt:lpstr>'x-504'!TABLE_AGE_DEF_1</vt:lpstr>
      <vt:lpstr>'x-505'!TABLE_AGE_DEF_1</vt:lpstr>
      <vt:lpstr>'x-605'!TABLE_AGE_DEF_1</vt:lpstr>
      <vt:lpstr>'x-606'!TABLE_AGE_DEF_1</vt:lpstr>
      <vt:lpstr>'x-607'!TABLE_AGE_DEF_1</vt:lpstr>
      <vt:lpstr>'x-608'!TABLE_AGE_DEF_1</vt:lpstr>
      <vt:lpstr>'x-609'!TABLE_AGE_DEF_1</vt:lpstr>
      <vt:lpstr>'x-610'!TABLE_AGE_DEF_1</vt:lpstr>
      <vt:lpstr>'x-611'!TABLE_AGE_DEF_1</vt:lpstr>
      <vt:lpstr>'x-612'!TABLE_AGE_DEF_1</vt:lpstr>
      <vt:lpstr>'x-613'!TABLE_AGE_DEF_1</vt:lpstr>
      <vt:lpstr>'x-614'!TABLE_AGE_DEF_1</vt:lpstr>
      <vt:lpstr>'x-615'!TABLE_AGE_DEF_1</vt:lpstr>
      <vt:lpstr>'x-703'!TABLE_AGE_DEF_1</vt:lpstr>
      <vt:lpstr>'x-704'!TABLE_AGE_DEF_1</vt:lpstr>
      <vt:lpstr>'x-705'!TABLE_AGE_DEF_1</vt:lpstr>
      <vt:lpstr>'x-706'!TABLE_AGE_DEF_1</vt:lpstr>
      <vt:lpstr>'x-707'!TABLE_AGE_DEF_1</vt:lpstr>
      <vt:lpstr>'x-708'!TABLE_AGE_DEF_1</vt:lpstr>
      <vt:lpstr>'x-709'!TABLE_AGE_DEF_1</vt:lpstr>
      <vt:lpstr>'x-710'!TABLE_AGE_DEF_1</vt:lpstr>
      <vt:lpstr>'x-711'!TABLE_AGE_DEF_1</vt:lpstr>
      <vt:lpstr>'x-712'!TABLE_AGE_DEF_1</vt:lpstr>
      <vt:lpstr>'x-713'!TABLE_AGE_DEF_1</vt:lpstr>
      <vt:lpstr>'x-714'!TABLE_AGE_DEF_1</vt:lpstr>
      <vt:lpstr>'x-715'!TABLE_AGE_DEF_1</vt:lpstr>
      <vt:lpstr>'x-716'!TABLE_AGE_DEF_1</vt:lpstr>
      <vt:lpstr>'x-717'!TABLE_AGE_DEF_1</vt:lpstr>
      <vt:lpstr>'x-718'!TABLE_AGE_DEF_1</vt:lpstr>
      <vt:lpstr>'x-719'!TABLE_AGE_DEF_1</vt:lpstr>
      <vt:lpstr>'x-720'!TABLE_AGE_DEF_1</vt:lpstr>
      <vt:lpstr>'x-801'!TABLE_AGE_DEF_1</vt:lpstr>
      <vt:lpstr>'x-802'!TABLE_AGE_DEF_1</vt:lpstr>
      <vt:lpstr>'x-803'!TABLE_AGE_DEF_1</vt:lpstr>
      <vt:lpstr>'x-804'!TABLE_AGE_DEF_1</vt:lpstr>
      <vt:lpstr>'x-805'!TABLE_AGE_DEF_1</vt:lpstr>
      <vt:lpstr>'x-806'!TABLE_AGE_DEF_1</vt:lpstr>
      <vt:lpstr>'x-807'!TABLE_AGE_DEF_1</vt:lpstr>
      <vt:lpstr>'x-808'!TABLE_AGE_DEF_1</vt:lpstr>
      <vt:lpstr>'x-809'!TABLE_AGE_DEF_1</vt:lpstr>
      <vt:lpstr>'x-810'!TABLE_AGE_DEF_1</vt:lpstr>
      <vt:lpstr>'x-811'!TABLE_AGE_DEF_1</vt:lpstr>
      <vt:lpstr>'x-812'!TABLE_AGE_DEF_1</vt:lpstr>
      <vt:lpstr>'x-813'!TABLE_AGE_DEF_1</vt:lpstr>
      <vt:lpstr>'x-814'!TABLE_AGE_DEF_1</vt:lpstr>
      <vt:lpstr>'x-815'!TABLE_AGE_DEF_1</vt:lpstr>
      <vt:lpstr>'x-817'!TABLE_AGE_DEF_1</vt:lpstr>
      <vt:lpstr>'x-818'!TABLE_AGE_DEF_1</vt:lpstr>
      <vt:lpstr>'x-819'!TABLE_AGE_DEF_1</vt:lpstr>
      <vt:lpstr>'x-820'!TABLE_AGE_DEF_1</vt:lpstr>
      <vt:lpstr>'x-821'!TABLE_AGE_DEF_1</vt:lpstr>
      <vt:lpstr>'x-822'!TABLE_AGE_DEF_1</vt:lpstr>
      <vt:lpstr>'x-823'!TABLE_AGE_DEF_1</vt:lpstr>
      <vt:lpstr>'x-824'!TABLE_AGE_DEF_1</vt:lpstr>
      <vt:lpstr>'x-825'!TABLE_AGE_DEF_1</vt:lpstr>
      <vt:lpstr>'x-826'!TABLE_AGE_DEF_1</vt:lpstr>
      <vt:lpstr>'x-827'!TABLE_AGE_DEF_1</vt:lpstr>
      <vt:lpstr>'x-template'!TABLE_AGE_DEF_1</vt:lpstr>
      <vt:lpstr>'x-204'!TABLE_AGE_DEF_2</vt:lpstr>
      <vt:lpstr>'x-403'!TABLE_AGE_DEF_2</vt:lpstr>
      <vt:lpstr>'x-404'!TABLE_AGE_DEF_2</vt:lpstr>
      <vt:lpstr>'x-409'!TABLE_AGE_DEF_2</vt:lpstr>
      <vt:lpstr>'x-410'!TABLE_AGE_DEF_2</vt:lpstr>
      <vt:lpstr>'x-415'!TABLE_AGE_DEF_2</vt:lpstr>
      <vt:lpstr>'x-810'!TABLE_AGE_DEF_2</vt:lpstr>
      <vt:lpstr>'x-101'!TABLE_AREA_1</vt:lpstr>
      <vt:lpstr>'x-102'!TABLE_AREA_1</vt:lpstr>
      <vt:lpstr>'x-103'!TABLE_AREA_1</vt:lpstr>
      <vt:lpstr>'x-104'!TABLE_AREA_1</vt:lpstr>
      <vt:lpstr>'x-201'!TABLE_AREA_1</vt:lpstr>
      <vt:lpstr>'x-202'!TABLE_AREA_1</vt:lpstr>
      <vt:lpstr>'x-203'!TABLE_AREA_1</vt:lpstr>
      <vt:lpstr>'x-204'!TABLE_AREA_1</vt:lpstr>
      <vt:lpstr>'x-205'!TABLE_AREA_1</vt:lpstr>
      <vt:lpstr>'x-206'!TABLE_AREA_1</vt:lpstr>
      <vt:lpstr>'x-207'!TABLE_AREA_1</vt:lpstr>
      <vt:lpstr>'x-208'!TABLE_AREA_1</vt:lpstr>
      <vt:lpstr>'x-209'!TABLE_AREA_1</vt:lpstr>
      <vt:lpstr>'x-214'!TABLE_AREA_1</vt:lpstr>
      <vt:lpstr>'x-215'!TABLE_AREA_1</vt:lpstr>
      <vt:lpstr>'x-216'!TABLE_AREA_1</vt:lpstr>
      <vt:lpstr>'x-217'!TABLE_AREA_1</vt:lpstr>
      <vt:lpstr>'x-218'!TABLE_AREA_1</vt:lpstr>
      <vt:lpstr>'x-219'!TABLE_AREA_1</vt:lpstr>
      <vt:lpstr>'x-301'!TABLE_AREA_1</vt:lpstr>
      <vt:lpstr>'x-302'!TABLE_AREA_1</vt:lpstr>
      <vt:lpstr>'x-303'!TABLE_AREA_1</vt:lpstr>
      <vt:lpstr>'x-304'!TABLE_AREA_1</vt:lpstr>
      <vt:lpstr>'x-305'!TABLE_AREA_1</vt:lpstr>
      <vt:lpstr>'x-306'!TABLE_AREA_1</vt:lpstr>
      <vt:lpstr>'x-307'!TABLE_AREA_1</vt:lpstr>
      <vt:lpstr>'x-308'!TABLE_AREA_1</vt:lpstr>
      <vt:lpstr>'x-401'!TABLE_AREA_1</vt:lpstr>
      <vt:lpstr>'x-402'!TABLE_AREA_1</vt:lpstr>
      <vt:lpstr>'x-403'!TABLE_AREA_1</vt:lpstr>
      <vt:lpstr>'x-404'!TABLE_AREA_1</vt:lpstr>
      <vt:lpstr>'x-405'!TABLE_AREA_1</vt:lpstr>
      <vt:lpstr>'x-406'!TABLE_AREA_1</vt:lpstr>
      <vt:lpstr>'x-407'!TABLE_AREA_1</vt:lpstr>
      <vt:lpstr>'x-408'!TABLE_AREA_1</vt:lpstr>
      <vt:lpstr>'x-409'!TABLE_AREA_1</vt:lpstr>
      <vt:lpstr>'x-410'!TABLE_AREA_1</vt:lpstr>
      <vt:lpstr>'x-411'!TABLE_AREA_1</vt:lpstr>
      <vt:lpstr>'x-412'!TABLE_AREA_1</vt:lpstr>
      <vt:lpstr>'x-413'!TABLE_AREA_1</vt:lpstr>
      <vt:lpstr>'x-414'!TABLE_AREA_1</vt:lpstr>
      <vt:lpstr>'x-415'!TABLE_AREA_1</vt:lpstr>
      <vt:lpstr>'x-416'!TABLE_AREA_1</vt:lpstr>
      <vt:lpstr>'x-417'!TABLE_AREA_1</vt:lpstr>
      <vt:lpstr>'x-418'!TABLE_AREA_1</vt:lpstr>
      <vt:lpstr>'x-419'!TABLE_AREA_1</vt:lpstr>
      <vt:lpstr>'x-420'!TABLE_AREA_1</vt:lpstr>
      <vt:lpstr>'x-421'!TABLE_AREA_1</vt:lpstr>
      <vt:lpstr>'x-422'!TABLE_AREA_1</vt:lpstr>
      <vt:lpstr>'x-423'!TABLE_AREA_1</vt:lpstr>
      <vt:lpstr>'x-424'!TABLE_AREA_1</vt:lpstr>
      <vt:lpstr>'x-501'!TABLE_AREA_1</vt:lpstr>
      <vt:lpstr>'x-502'!TABLE_AREA_1</vt:lpstr>
      <vt:lpstr>'x-503'!TABLE_AREA_1</vt:lpstr>
      <vt:lpstr>'x-504'!TABLE_AREA_1</vt:lpstr>
      <vt:lpstr>'x-505'!TABLE_AREA_1</vt:lpstr>
      <vt:lpstr>'x-607'!TABLE_AREA_1</vt:lpstr>
      <vt:lpstr>'x-608'!TABLE_AREA_1</vt:lpstr>
      <vt:lpstr>'x-609'!TABLE_AREA_1</vt:lpstr>
      <vt:lpstr>'x-610'!TABLE_AREA_1</vt:lpstr>
      <vt:lpstr>'x-611'!TABLE_AREA_1</vt:lpstr>
      <vt:lpstr>'x-612'!TABLE_AREA_1</vt:lpstr>
      <vt:lpstr>'x-613'!TABLE_AREA_1</vt:lpstr>
      <vt:lpstr>'x-614'!TABLE_AREA_1</vt:lpstr>
      <vt:lpstr>'x-615'!TABLE_AREA_1</vt:lpstr>
      <vt:lpstr>'x-703'!TABLE_AREA_1</vt:lpstr>
      <vt:lpstr>'x-704'!TABLE_AREA_1</vt:lpstr>
      <vt:lpstr>'x-705'!TABLE_AREA_1</vt:lpstr>
      <vt:lpstr>'x-706'!TABLE_AREA_1</vt:lpstr>
      <vt:lpstr>'x-707'!TABLE_AREA_1</vt:lpstr>
      <vt:lpstr>'x-708'!TABLE_AREA_1</vt:lpstr>
      <vt:lpstr>'x-709'!TABLE_AREA_1</vt:lpstr>
      <vt:lpstr>'x-710'!TABLE_AREA_1</vt:lpstr>
      <vt:lpstr>'x-711'!TABLE_AREA_1</vt:lpstr>
      <vt:lpstr>'x-712'!TABLE_AREA_1</vt:lpstr>
      <vt:lpstr>'x-713'!TABLE_AREA_1</vt:lpstr>
      <vt:lpstr>'x-714'!TABLE_AREA_1</vt:lpstr>
      <vt:lpstr>'x-715'!TABLE_AREA_1</vt:lpstr>
      <vt:lpstr>'x-716'!TABLE_AREA_1</vt:lpstr>
      <vt:lpstr>'x-717'!TABLE_AREA_1</vt:lpstr>
      <vt:lpstr>'x-718'!TABLE_AREA_1</vt:lpstr>
      <vt:lpstr>'x-719'!TABLE_AREA_1</vt:lpstr>
      <vt:lpstr>'x-720'!TABLE_AREA_1</vt:lpstr>
      <vt:lpstr>'x-801'!TABLE_AREA_1</vt:lpstr>
      <vt:lpstr>'x-802'!TABLE_AREA_1</vt:lpstr>
      <vt:lpstr>'x-803'!TABLE_AREA_1</vt:lpstr>
      <vt:lpstr>'x-804'!TABLE_AREA_1</vt:lpstr>
      <vt:lpstr>'x-805'!TABLE_AREA_1</vt:lpstr>
      <vt:lpstr>'x-806'!TABLE_AREA_1</vt:lpstr>
      <vt:lpstr>'x-807'!TABLE_AREA_1</vt:lpstr>
      <vt:lpstr>'x-808'!TABLE_AREA_1</vt:lpstr>
      <vt:lpstr>'x-809'!TABLE_AREA_1</vt:lpstr>
      <vt:lpstr>'x-810'!TABLE_AREA_1</vt:lpstr>
      <vt:lpstr>'x-811'!TABLE_AREA_1</vt:lpstr>
      <vt:lpstr>'x-812'!TABLE_AREA_1</vt:lpstr>
      <vt:lpstr>'x-813'!TABLE_AREA_1</vt:lpstr>
      <vt:lpstr>'x-814'!TABLE_AREA_1</vt:lpstr>
      <vt:lpstr>'x-815'!TABLE_AREA_1</vt:lpstr>
      <vt:lpstr>'x-817'!TABLE_AREA_1</vt:lpstr>
      <vt:lpstr>'x-818'!TABLE_AREA_1</vt:lpstr>
      <vt:lpstr>'x-819'!TABLE_AREA_1</vt:lpstr>
      <vt:lpstr>'x-820'!TABLE_AREA_1</vt:lpstr>
      <vt:lpstr>'x-821'!TABLE_AREA_1</vt:lpstr>
      <vt:lpstr>'x-822'!TABLE_AREA_1</vt:lpstr>
      <vt:lpstr>'x-823'!TABLE_AREA_1</vt:lpstr>
      <vt:lpstr>'x-824'!TABLE_AREA_1</vt:lpstr>
      <vt:lpstr>'x-825'!TABLE_AREA_1</vt:lpstr>
      <vt:lpstr>'x-826'!TABLE_AREA_1</vt:lpstr>
      <vt:lpstr>'x-827'!TABLE_AREA_1</vt:lpstr>
      <vt:lpstr>'x-204'!TABLE_AREA_2</vt:lpstr>
      <vt:lpstr>'x-403'!TABLE_AREA_2</vt:lpstr>
      <vt:lpstr>'x-404'!TABLE_AREA_2</vt:lpstr>
      <vt:lpstr>'x-409'!TABLE_AREA_2</vt:lpstr>
      <vt:lpstr>'x-410'!TABLE_AREA_2</vt:lpstr>
      <vt:lpstr>'x-415'!TABLE_AREA_2</vt:lpstr>
      <vt:lpstr>'x-810'!TABLE_AREA_2</vt:lpstr>
      <vt:lpstr>'x-101'!TABLE_ASSUMPTION_SET_1</vt:lpstr>
      <vt:lpstr>'x-102'!TABLE_ASSUMPTION_SET_1</vt:lpstr>
      <vt:lpstr>'x-103'!TABLE_ASSUMPTION_SET_1</vt:lpstr>
      <vt:lpstr>'x-104'!TABLE_ASSUMPTION_SET_1</vt:lpstr>
      <vt:lpstr>'x-201'!TABLE_ASSUMPTION_SET_1</vt:lpstr>
      <vt:lpstr>'x-202'!TABLE_ASSUMPTION_SET_1</vt:lpstr>
      <vt:lpstr>'x-203'!TABLE_ASSUMPTION_SET_1</vt:lpstr>
      <vt:lpstr>'x-204'!TABLE_ASSUMPTION_SET_1</vt:lpstr>
      <vt:lpstr>'x-205'!TABLE_ASSUMPTION_SET_1</vt:lpstr>
      <vt:lpstr>'x-206'!TABLE_ASSUMPTION_SET_1</vt:lpstr>
      <vt:lpstr>'x-207'!TABLE_ASSUMPTION_SET_1</vt:lpstr>
      <vt:lpstr>'x-208'!TABLE_ASSUMPTION_SET_1</vt:lpstr>
      <vt:lpstr>'x-209'!TABLE_ASSUMPTION_SET_1</vt:lpstr>
      <vt:lpstr>'x-214'!TABLE_ASSUMPTION_SET_1</vt:lpstr>
      <vt:lpstr>'x-215'!TABLE_ASSUMPTION_SET_1</vt:lpstr>
      <vt:lpstr>'x-216'!TABLE_ASSUMPTION_SET_1</vt:lpstr>
      <vt:lpstr>'x-217'!TABLE_ASSUMPTION_SET_1</vt:lpstr>
      <vt:lpstr>'x-218'!TABLE_ASSUMPTION_SET_1</vt:lpstr>
      <vt:lpstr>'x-219'!TABLE_ASSUMPTION_SET_1</vt:lpstr>
      <vt:lpstr>'x-301'!TABLE_ASSUMPTION_SET_1</vt:lpstr>
      <vt:lpstr>'x-302'!TABLE_ASSUMPTION_SET_1</vt:lpstr>
      <vt:lpstr>'x-303'!TABLE_ASSUMPTION_SET_1</vt:lpstr>
      <vt:lpstr>'x-304'!TABLE_ASSUMPTION_SET_1</vt:lpstr>
      <vt:lpstr>'x-305'!TABLE_ASSUMPTION_SET_1</vt:lpstr>
      <vt:lpstr>'x-306'!TABLE_ASSUMPTION_SET_1</vt:lpstr>
      <vt:lpstr>'x-307'!TABLE_ASSUMPTION_SET_1</vt:lpstr>
      <vt:lpstr>'x-308'!TABLE_ASSUMPTION_SET_1</vt:lpstr>
      <vt:lpstr>'x-401'!TABLE_ASSUMPTION_SET_1</vt:lpstr>
      <vt:lpstr>'x-402'!TABLE_ASSUMPTION_SET_1</vt:lpstr>
      <vt:lpstr>'x-403'!TABLE_ASSUMPTION_SET_1</vt:lpstr>
      <vt:lpstr>'x-404'!TABLE_ASSUMPTION_SET_1</vt:lpstr>
      <vt:lpstr>'x-405'!TABLE_ASSUMPTION_SET_1</vt:lpstr>
      <vt:lpstr>'x-406'!TABLE_ASSUMPTION_SET_1</vt:lpstr>
      <vt:lpstr>'x-407'!TABLE_ASSUMPTION_SET_1</vt:lpstr>
      <vt:lpstr>'x-408'!TABLE_ASSUMPTION_SET_1</vt:lpstr>
      <vt:lpstr>'x-409'!TABLE_ASSUMPTION_SET_1</vt:lpstr>
      <vt:lpstr>'x-410'!TABLE_ASSUMPTION_SET_1</vt:lpstr>
      <vt:lpstr>'x-411'!TABLE_ASSUMPTION_SET_1</vt:lpstr>
      <vt:lpstr>'x-412'!TABLE_ASSUMPTION_SET_1</vt:lpstr>
      <vt:lpstr>'x-413'!TABLE_ASSUMPTION_SET_1</vt:lpstr>
      <vt:lpstr>'x-414'!TABLE_ASSUMPTION_SET_1</vt:lpstr>
      <vt:lpstr>'x-415'!TABLE_ASSUMPTION_SET_1</vt:lpstr>
      <vt:lpstr>'x-416'!TABLE_ASSUMPTION_SET_1</vt:lpstr>
      <vt:lpstr>'x-417'!TABLE_ASSUMPTION_SET_1</vt:lpstr>
      <vt:lpstr>'x-418'!TABLE_ASSUMPTION_SET_1</vt:lpstr>
      <vt:lpstr>'x-419'!TABLE_ASSUMPTION_SET_1</vt:lpstr>
      <vt:lpstr>'x-420'!TABLE_ASSUMPTION_SET_1</vt:lpstr>
      <vt:lpstr>'x-421'!TABLE_ASSUMPTION_SET_1</vt:lpstr>
      <vt:lpstr>'x-422'!TABLE_ASSUMPTION_SET_1</vt:lpstr>
      <vt:lpstr>'x-423'!TABLE_ASSUMPTION_SET_1</vt:lpstr>
      <vt:lpstr>'x-424'!TABLE_ASSUMPTION_SET_1</vt:lpstr>
      <vt:lpstr>'x-501'!TABLE_ASSUMPTION_SET_1</vt:lpstr>
      <vt:lpstr>'x-502'!TABLE_ASSUMPTION_SET_1</vt:lpstr>
      <vt:lpstr>'x-503'!TABLE_ASSUMPTION_SET_1</vt:lpstr>
      <vt:lpstr>'x-504'!TABLE_ASSUMPTION_SET_1</vt:lpstr>
      <vt:lpstr>'x-505'!TABLE_ASSUMPTION_SET_1</vt:lpstr>
      <vt:lpstr>'x-605'!TABLE_ASSUMPTION_SET_1</vt:lpstr>
      <vt:lpstr>'x-606'!TABLE_ASSUMPTION_SET_1</vt:lpstr>
      <vt:lpstr>'x-607'!TABLE_ASSUMPTION_SET_1</vt:lpstr>
      <vt:lpstr>'x-608'!TABLE_ASSUMPTION_SET_1</vt:lpstr>
      <vt:lpstr>'x-609'!TABLE_ASSUMPTION_SET_1</vt:lpstr>
      <vt:lpstr>'x-610'!TABLE_ASSUMPTION_SET_1</vt:lpstr>
      <vt:lpstr>'x-611'!TABLE_ASSUMPTION_SET_1</vt:lpstr>
      <vt:lpstr>'x-612'!TABLE_ASSUMPTION_SET_1</vt:lpstr>
      <vt:lpstr>'x-613'!TABLE_ASSUMPTION_SET_1</vt:lpstr>
      <vt:lpstr>'x-614'!TABLE_ASSUMPTION_SET_1</vt:lpstr>
      <vt:lpstr>'x-615'!TABLE_ASSUMPTION_SET_1</vt:lpstr>
      <vt:lpstr>'x-703'!TABLE_ASSUMPTION_SET_1</vt:lpstr>
      <vt:lpstr>'x-704'!TABLE_ASSUMPTION_SET_1</vt:lpstr>
      <vt:lpstr>'x-705'!TABLE_ASSUMPTION_SET_1</vt:lpstr>
      <vt:lpstr>'x-706'!TABLE_ASSUMPTION_SET_1</vt:lpstr>
      <vt:lpstr>'x-707'!TABLE_ASSUMPTION_SET_1</vt:lpstr>
      <vt:lpstr>'x-708'!TABLE_ASSUMPTION_SET_1</vt:lpstr>
      <vt:lpstr>'x-709'!TABLE_ASSUMPTION_SET_1</vt:lpstr>
      <vt:lpstr>'x-710'!TABLE_ASSUMPTION_SET_1</vt:lpstr>
      <vt:lpstr>'x-711'!TABLE_ASSUMPTION_SET_1</vt:lpstr>
      <vt:lpstr>'x-712'!TABLE_ASSUMPTION_SET_1</vt:lpstr>
      <vt:lpstr>'x-713'!TABLE_ASSUMPTION_SET_1</vt:lpstr>
      <vt:lpstr>'x-714'!TABLE_ASSUMPTION_SET_1</vt:lpstr>
      <vt:lpstr>'x-715'!TABLE_ASSUMPTION_SET_1</vt:lpstr>
      <vt:lpstr>'x-716'!TABLE_ASSUMPTION_SET_1</vt:lpstr>
      <vt:lpstr>'x-717'!TABLE_ASSUMPTION_SET_1</vt:lpstr>
      <vt:lpstr>'x-718'!TABLE_ASSUMPTION_SET_1</vt:lpstr>
      <vt:lpstr>'x-719'!TABLE_ASSUMPTION_SET_1</vt:lpstr>
      <vt:lpstr>'x-720'!TABLE_ASSUMPTION_SET_1</vt:lpstr>
      <vt:lpstr>'x-801'!TABLE_ASSUMPTION_SET_1</vt:lpstr>
      <vt:lpstr>'x-802'!TABLE_ASSUMPTION_SET_1</vt:lpstr>
      <vt:lpstr>'x-803'!TABLE_ASSUMPTION_SET_1</vt:lpstr>
      <vt:lpstr>'x-804'!TABLE_ASSUMPTION_SET_1</vt:lpstr>
      <vt:lpstr>'x-805'!TABLE_ASSUMPTION_SET_1</vt:lpstr>
      <vt:lpstr>'x-806'!TABLE_ASSUMPTION_SET_1</vt:lpstr>
      <vt:lpstr>'x-807'!TABLE_ASSUMPTION_SET_1</vt:lpstr>
      <vt:lpstr>'x-808'!TABLE_ASSUMPTION_SET_1</vt:lpstr>
      <vt:lpstr>'x-809'!TABLE_ASSUMPTION_SET_1</vt:lpstr>
      <vt:lpstr>'x-810'!TABLE_ASSUMPTION_SET_1</vt:lpstr>
      <vt:lpstr>'x-811'!TABLE_ASSUMPTION_SET_1</vt:lpstr>
      <vt:lpstr>'x-812'!TABLE_ASSUMPTION_SET_1</vt:lpstr>
      <vt:lpstr>'x-813'!TABLE_ASSUMPTION_SET_1</vt:lpstr>
      <vt:lpstr>'x-814'!TABLE_ASSUMPTION_SET_1</vt:lpstr>
      <vt:lpstr>'x-815'!TABLE_ASSUMPTION_SET_1</vt:lpstr>
      <vt:lpstr>'x-817'!TABLE_ASSUMPTION_SET_1</vt:lpstr>
      <vt:lpstr>'x-818'!TABLE_ASSUMPTION_SET_1</vt:lpstr>
      <vt:lpstr>'x-819'!TABLE_ASSUMPTION_SET_1</vt:lpstr>
      <vt:lpstr>'x-820'!TABLE_ASSUMPTION_SET_1</vt:lpstr>
      <vt:lpstr>'x-821'!TABLE_ASSUMPTION_SET_1</vt:lpstr>
      <vt:lpstr>'x-822'!TABLE_ASSUMPTION_SET_1</vt:lpstr>
      <vt:lpstr>'x-823'!TABLE_ASSUMPTION_SET_1</vt:lpstr>
      <vt:lpstr>'x-824'!TABLE_ASSUMPTION_SET_1</vt:lpstr>
      <vt:lpstr>'x-825'!TABLE_ASSUMPTION_SET_1</vt:lpstr>
      <vt:lpstr>'x-826'!TABLE_ASSUMPTION_SET_1</vt:lpstr>
      <vt:lpstr>'x-827'!TABLE_ASSUMPTION_SET_1</vt:lpstr>
      <vt:lpstr>'x-template'!TABLE_ASSUMPTION_SET_1</vt:lpstr>
      <vt:lpstr>'x-204'!TABLE_ASSUMPTION_SET_2</vt:lpstr>
      <vt:lpstr>'x-403'!TABLE_ASSUMPTION_SET_2</vt:lpstr>
      <vt:lpstr>'x-404'!TABLE_ASSUMPTION_SET_2</vt:lpstr>
      <vt:lpstr>'x-409'!TABLE_ASSUMPTION_SET_2</vt:lpstr>
      <vt:lpstr>'x-410'!TABLE_ASSUMPTION_SET_2</vt:lpstr>
      <vt:lpstr>'x-415'!TABLE_ASSUMPTION_SET_2</vt:lpstr>
      <vt:lpstr>'x-810'!TABLE_ASSUMPTION_SET_2</vt:lpstr>
      <vt:lpstr>'x-101'!TABLE_CLIENT_1</vt:lpstr>
      <vt:lpstr>'x-102'!TABLE_CLIENT_1</vt:lpstr>
      <vt:lpstr>'x-103'!TABLE_CLIENT_1</vt:lpstr>
      <vt:lpstr>'x-104'!TABLE_CLIENT_1</vt:lpstr>
      <vt:lpstr>'x-201'!TABLE_CLIENT_1</vt:lpstr>
      <vt:lpstr>'x-202'!TABLE_CLIENT_1</vt:lpstr>
      <vt:lpstr>'x-203'!TABLE_CLIENT_1</vt:lpstr>
      <vt:lpstr>'x-204'!TABLE_CLIENT_1</vt:lpstr>
      <vt:lpstr>'x-205'!TABLE_CLIENT_1</vt:lpstr>
      <vt:lpstr>'x-206'!TABLE_CLIENT_1</vt:lpstr>
      <vt:lpstr>'x-207'!TABLE_CLIENT_1</vt:lpstr>
      <vt:lpstr>'x-208'!TABLE_CLIENT_1</vt:lpstr>
      <vt:lpstr>'x-209'!TABLE_CLIENT_1</vt:lpstr>
      <vt:lpstr>'x-214'!TABLE_CLIENT_1</vt:lpstr>
      <vt:lpstr>'x-215'!TABLE_CLIENT_1</vt:lpstr>
      <vt:lpstr>'x-216'!TABLE_CLIENT_1</vt:lpstr>
      <vt:lpstr>'x-217'!TABLE_CLIENT_1</vt:lpstr>
      <vt:lpstr>'x-218'!TABLE_CLIENT_1</vt:lpstr>
      <vt:lpstr>'x-219'!TABLE_CLIENT_1</vt:lpstr>
      <vt:lpstr>'x-301'!TABLE_CLIENT_1</vt:lpstr>
      <vt:lpstr>'x-302'!TABLE_CLIENT_1</vt:lpstr>
      <vt:lpstr>'x-303'!TABLE_CLIENT_1</vt:lpstr>
      <vt:lpstr>'x-304'!TABLE_CLIENT_1</vt:lpstr>
      <vt:lpstr>'x-305'!TABLE_CLIENT_1</vt:lpstr>
      <vt:lpstr>'x-306'!TABLE_CLIENT_1</vt:lpstr>
      <vt:lpstr>'x-307'!TABLE_CLIENT_1</vt:lpstr>
      <vt:lpstr>'x-308'!TABLE_CLIENT_1</vt:lpstr>
      <vt:lpstr>'x-401'!TABLE_CLIENT_1</vt:lpstr>
      <vt:lpstr>'x-402'!TABLE_CLIENT_1</vt:lpstr>
      <vt:lpstr>'x-403'!TABLE_CLIENT_1</vt:lpstr>
      <vt:lpstr>'x-404'!TABLE_CLIENT_1</vt:lpstr>
      <vt:lpstr>'x-405'!TABLE_CLIENT_1</vt:lpstr>
      <vt:lpstr>'x-406'!TABLE_CLIENT_1</vt:lpstr>
      <vt:lpstr>'x-407'!TABLE_CLIENT_1</vt:lpstr>
      <vt:lpstr>'x-408'!TABLE_CLIENT_1</vt:lpstr>
      <vt:lpstr>'x-409'!TABLE_CLIENT_1</vt:lpstr>
      <vt:lpstr>'x-410'!TABLE_CLIENT_1</vt:lpstr>
      <vt:lpstr>'x-411'!TABLE_CLIENT_1</vt:lpstr>
      <vt:lpstr>'x-412'!TABLE_CLIENT_1</vt:lpstr>
      <vt:lpstr>'x-413'!TABLE_CLIENT_1</vt:lpstr>
      <vt:lpstr>'x-414'!TABLE_CLIENT_1</vt:lpstr>
      <vt:lpstr>'x-415'!TABLE_CLIENT_1</vt:lpstr>
      <vt:lpstr>'x-416'!TABLE_CLIENT_1</vt:lpstr>
      <vt:lpstr>'x-417'!TABLE_CLIENT_1</vt:lpstr>
      <vt:lpstr>'x-418'!TABLE_CLIENT_1</vt:lpstr>
      <vt:lpstr>'x-419'!TABLE_CLIENT_1</vt:lpstr>
      <vt:lpstr>'x-420'!TABLE_CLIENT_1</vt:lpstr>
      <vt:lpstr>'x-421'!TABLE_CLIENT_1</vt:lpstr>
      <vt:lpstr>'x-422'!TABLE_CLIENT_1</vt:lpstr>
      <vt:lpstr>'x-423'!TABLE_CLIENT_1</vt:lpstr>
      <vt:lpstr>'x-424'!TABLE_CLIENT_1</vt:lpstr>
      <vt:lpstr>'x-501'!TABLE_CLIENT_1</vt:lpstr>
      <vt:lpstr>'x-502'!TABLE_CLIENT_1</vt:lpstr>
      <vt:lpstr>'x-503'!TABLE_CLIENT_1</vt:lpstr>
      <vt:lpstr>'x-504'!TABLE_CLIENT_1</vt:lpstr>
      <vt:lpstr>'x-505'!TABLE_CLIENT_1</vt:lpstr>
      <vt:lpstr>'x-605'!TABLE_CLIENT_1</vt:lpstr>
      <vt:lpstr>'x-606'!TABLE_CLIENT_1</vt:lpstr>
      <vt:lpstr>'x-607'!TABLE_CLIENT_1</vt:lpstr>
      <vt:lpstr>'x-608'!TABLE_CLIENT_1</vt:lpstr>
      <vt:lpstr>'x-609'!TABLE_CLIENT_1</vt:lpstr>
      <vt:lpstr>'x-610'!TABLE_CLIENT_1</vt:lpstr>
      <vt:lpstr>'x-611'!TABLE_CLIENT_1</vt:lpstr>
      <vt:lpstr>'x-612'!TABLE_CLIENT_1</vt:lpstr>
      <vt:lpstr>'x-613'!TABLE_CLIENT_1</vt:lpstr>
      <vt:lpstr>'x-614'!TABLE_CLIENT_1</vt:lpstr>
      <vt:lpstr>'x-615'!TABLE_CLIENT_1</vt:lpstr>
      <vt:lpstr>'x-703'!TABLE_CLIENT_1</vt:lpstr>
      <vt:lpstr>'x-704'!TABLE_CLIENT_1</vt:lpstr>
      <vt:lpstr>'x-705'!TABLE_CLIENT_1</vt:lpstr>
      <vt:lpstr>'x-706'!TABLE_CLIENT_1</vt:lpstr>
      <vt:lpstr>'x-707'!TABLE_CLIENT_1</vt:lpstr>
      <vt:lpstr>'x-708'!TABLE_CLIENT_1</vt:lpstr>
      <vt:lpstr>'x-709'!TABLE_CLIENT_1</vt:lpstr>
      <vt:lpstr>'x-710'!TABLE_CLIENT_1</vt:lpstr>
      <vt:lpstr>'x-711'!TABLE_CLIENT_1</vt:lpstr>
      <vt:lpstr>'x-712'!TABLE_CLIENT_1</vt:lpstr>
      <vt:lpstr>'x-713'!TABLE_CLIENT_1</vt:lpstr>
      <vt:lpstr>'x-714'!TABLE_CLIENT_1</vt:lpstr>
      <vt:lpstr>'x-715'!TABLE_CLIENT_1</vt:lpstr>
      <vt:lpstr>'x-716'!TABLE_CLIENT_1</vt:lpstr>
      <vt:lpstr>'x-717'!TABLE_CLIENT_1</vt:lpstr>
      <vt:lpstr>'x-718'!TABLE_CLIENT_1</vt:lpstr>
      <vt:lpstr>'x-719'!TABLE_CLIENT_1</vt:lpstr>
      <vt:lpstr>'x-720'!TABLE_CLIENT_1</vt:lpstr>
      <vt:lpstr>'x-801'!TABLE_CLIENT_1</vt:lpstr>
      <vt:lpstr>'x-802'!TABLE_CLIENT_1</vt:lpstr>
      <vt:lpstr>'x-803'!TABLE_CLIENT_1</vt:lpstr>
      <vt:lpstr>'x-804'!TABLE_CLIENT_1</vt:lpstr>
      <vt:lpstr>'x-805'!TABLE_CLIENT_1</vt:lpstr>
      <vt:lpstr>'x-806'!TABLE_CLIENT_1</vt:lpstr>
      <vt:lpstr>'x-807'!TABLE_CLIENT_1</vt:lpstr>
      <vt:lpstr>'x-808'!TABLE_CLIENT_1</vt:lpstr>
      <vt:lpstr>'x-809'!TABLE_CLIENT_1</vt:lpstr>
      <vt:lpstr>'x-810'!TABLE_CLIENT_1</vt:lpstr>
      <vt:lpstr>'x-811'!TABLE_CLIENT_1</vt:lpstr>
      <vt:lpstr>'x-812'!TABLE_CLIENT_1</vt:lpstr>
      <vt:lpstr>'x-813'!TABLE_CLIENT_1</vt:lpstr>
      <vt:lpstr>'x-814'!TABLE_CLIENT_1</vt:lpstr>
      <vt:lpstr>'x-815'!TABLE_CLIENT_1</vt:lpstr>
      <vt:lpstr>'x-817'!TABLE_CLIENT_1</vt:lpstr>
      <vt:lpstr>'x-818'!TABLE_CLIENT_1</vt:lpstr>
      <vt:lpstr>'x-819'!TABLE_CLIENT_1</vt:lpstr>
      <vt:lpstr>'x-820'!TABLE_CLIENT_1</vt:lpstr>
      <vt:lpstr>'x-821'!TABLE_CLIENT_1</vt:lpstr>
      <vt:lpstr>'x-822'!TABLE_CLIENT_1</vt:lpstr>
      <vt:lpstr>'x-823'!TABLE_CLIENT_1</vt:lpstr>
      <vt:lpstr>'x-824'!TABLE_CLIENT_1</vt:lpstr>
      <vt:lpstr>'x-825'!TABLE_CLIENT_1</vt:lpstr>
      <vt:lpstr>'x-826'!TABLE_CLIENT_1</vt:lpstr>
      <vt:lpstr>'x-827'!TABLE_CLIENT_1</vt:lpstr>
      <vt:lpstr>'x-template'!TABLE_CLIENT_1</vt:lpstr>
      <vt:lpstr>'x-204'!TABLE_CLIENT_2</vt:lpstr>
      <vt:lpstr>'x-403'!TABLE_CLIENT_2</vt:lpstr>
      <vt:lpstr>'x-404'!TABLE_CLIENT_2</vt:lpstr>
      <vt:lpstr>'x-409'!TABLE_CLIENT_2</vt:lpstr>
      <vt:lpstr>'x-410'!TABLE_CLIENT_2</vt:lpstr>
      <vt:lpstr>'x-415'!TABLE_CLIENT_2</vt:lpstr>
      <vt:lpstr>'x-810'!TABLE_CLIENT_2</vt:lpstr>
      <vt:lpstr>'x-101'!TABLE_DATE_IMPLEMENTED_1</vt:lpstr>
      <vt:lpstr>'x-102'!TABLE_DATE_IMPLEMENTED_1</vt:lpstr>
      <vt:lpstr>'x-103'!TABLE_DATE_IMPLEMENTED_1</vt:lpstr>
      <vt:lpstr>'x-104'!TABLE_DATE_IMPLEMENTED_1</vt:lpstr>
      <vt:lpstr>'x-201'!TABLE_DATE_IMPLEMENTED_1</vt:lpstr>
      <vt:lpstr>'x-202'!TABLE_DATE_IMPLEMENTED_1</vt:lpstr>
      <vt:lpstr>'x-203'!TABLE_DATE_IMPLEMENTED_1</vt:lpstr>
      <vt:lpstr>'x-204'!TABLE_DATE_IMPLEMENTED_1</vt:lpstr>
      <vt:lpstr>'x-205'!TABLE_DATE_IMPLEMENTED_1</vt:lpstr>
      <vt:lpstr>'x-206'!TABLE_DATE_IMPLEMENTED_1</vt:lpstr>
      <vt:lpstr>'x-207'!TABLE_DATE_IMPLEMENTED_1</vt:lpstr>
      <vt:lpstr>'x-208'!TABLE_DATE_IMPLEMENTED_1</vt:lpstr>
      <vt:lpstr>'x-209'!TABLE_DATE_IMPLEMENTED_1</vt:lpstr>
      <vt:lpstr>'x-214'!TABLE_DATE_IMPLEMENTED_1</vt:lpstr>
      <vt:lpstr>'x-215'!TABLE_DATE_IMPLEMENTED_1</vt:lpstr>
      <vt:lpstr>'x-216'!TABLE_DATE_IMPLEMENTED_1</vt:lpstr>
      <vt:lpstr>'x-217'!TABLE_DATE_IMPLEMENTED_1</vt:lpstr>
      <vt:lpstr>'x-218'!TABLE_DATE_IMPLEMENTED_1</vt:lpstr>
      <vt:lpstr>'x-219'!TABLE_DATE_IMPLEMENTED_1</vt:lpstr>
      <vt:lpstr>'x-301'!TABLE_DATE_IMPLEMENTED_1</vt:lpstr>
      <vt:lpstr>'x-302'!TABLE_DATE_IMPLEMENTED_1</vt:lpstr>
      <vt:lpstr>'x-303'!TABLE_DATE_IMPLEMENTED_1</vt:lpstr>
      <vt:lpstr>'x-304'!TABLE_DATE_IMPLEMENTED_1</vt:lpstr>
      <vt:lpstr>'x-305'!TABLE_DATE_IMPLEMENTED_1</vt:lpstr>
      <vt:lpstr>'x-306'!TABLE_DATE_IMPLEMENTED_1</vt:lpstr>
      <vt:lpstr>'x-307'!TABLE_DATE_IMPLEMENTED_1</vt:lpstr>
      <vt:lpstr>'x-308'!TABLE_DATE_IMPLEMENTED_1</vt:lpstr>
      <vt:lpstr>'x-401'!TABLE_DATE_IMPLEMENTED_1</vt:lpstr>
      <vt:lpstr>'x-402'!TABLE_DATE_IMPLEMENTED_1</vt:lpstr>
      <vt:lpstr>'x-403'!TABLE_DATE_IMPLEMENTED_1</vt:lpstr>
      <vt:lpstr>'x-404'!TABLE_DATE_IMPLEMENTED_1</vt:lpstr>
      <vt:lpstr>'x-405'!TABLE_DATE_IMPLEMENTED_1</vt:lpstr>
      <vt:lpstr>'x-406'!TABLE_DATE_IMPLEMENTED_1</vt:lpstr>
      <vt:lpstr>'x-407'!TABLE_DATE_IMPLEMENTED_1</vt:lpstr>
      <vt:lpstr>'x-408'!TABLE_DATE_IMPLEMENTED_1</vt:lpstr>
      <vt:lpstr>'x-409'!TABLE_DATE_IMPLEMENTED_1</vt:lpstr>
      <vt:lpstr>'x-410'!TABLE_DATE_IMPLEMENTED_1</vt:lpstr>
      <vt:lpstr>'x-411'!TABLE_DATE_IMPLEMENTED_1</vt:lpstr>
      <vt:lpstr>'x-412'!TABLE_DATE_IMPLEMENTED_1</vt:lpstr>
      <vt:lpstr>'x-413'!TABLE_DATE_IMPLEMENTED_1</vt:lpstr>
      <vt:lpstr>'x-414'!TABLE_DATE_IMPLEMENTED_1</vt:lpstr>
      <vt:lpstr>'x-415'!TABLE_DATE_IMPLEMENTED_1</vt:lpstr>
      <vt:lpstr>'x-416'!TABLE_DATE_IMPLEMENTED_1</vt:lpstr>
      <vt:lpstr>'x-417'!TABLE_DATE_IMPLEMENTED_1</vt:lpstr>
      <vt:lpstr>'x-418'!TABLE_DATE_IMPLEMENTED_1</vt:lpstr>
      <vt:lpstr>'x-419'!TABLE_DATE_IMPLEMENTED_1</vt:lpstr>
      <vt:lpstr>'x-420'!TABLE_DATE_IMPLEMENTED_1</vt:lpstr>
      <vt:lpstr>'x-421'!TABLE_DATE_IMPLEMENTED_1</vt:lpstr>
      <vt:lpstr>'x-422'!TABLE_DATE_IMPLEMENTED_1</vt:lpstr>
      <vt:lpstr>'x-423'!TABLE_DATE_IMPLEMENTED_1</vt:lpstr>
      <vt:lpstr>'x-424'!TABLE_DATE_IMPLEMENTED_1</vt:lpstr>
      <vt:lpstr>'x-501'!TABLE_DATE_IMPLEMENTED_1</vt:lpstr>
      <vt:lpstr>'x-502'!TABLE_DATE_IMPLEMENTED_1</vt:lpstr>
      <vt:lpstr>'x-503'!TABLE_DATE_IMPLEMENTED_1</vt:lpstr>
      <vt:lpstr>'x-504'!TABLE_DATE_IMPLEMENTED_1</vt:lpstr>
      <vt:lpstr>'x-505'!TABLE_DATE_IMPLEMENTED_1</vt:lpstr>
      <vt:lpstr>'x-605'!TABLE_DATE_IMPLEMENTED_1</vt:lpstr>
      <vt:lpstr>'x-606'!TABLE_DATE_IMPLEMENTED_1</vt:lpstr>
      <vt:lpstr>'x-607'!TABLE_DATE_IMPLEMENTED_1</vt:lpstr>
      <vt:lpstr>'x-608'!TABLE_DATE_IMPLEMENTED_1</vt:lpstr>
      <vt:lpstr>'x-609'!TABLE_DATE_IMPLEMENTED_1</vt:lpstr>
      <vt:lpstr>'x-610'!TABLE_DATE_IMPLEMENTED_1</vt:lpstr>
      <vt:lpstr>'x-611'!TABLE_DATE_IMPLEMENTED_1</vt:lpstr>
      <vt:lpstr>'x-612'!TABLE_DATE_IMPLEMENTED_1</vt:lpstr>
      <vt:lpstr>'x-613'!TABLE_DATE_IMPLEMENTED_1</vt:lpstr>
      <vt:lpstr>'x-614'!TABLE_DATE_IMPLEMENTED_1</vt:lpstr>
      <vt:lpstr>'x-615'!TABLE_DATE_IMPLEMENTED_1</vt:lpstr>
      <vt:lpstr>'x-703'!TABLE_DATE_IMPLEMENTED_1</vt:lpstr>
      <vt:lpstr>'x-704'!TABLE_DATE_IMPLEMENTED_1</vt:lpstr>
      <vt:lpstr>'x-705'!TABLE_DATE_IMPLEMENTED_1</vt:lpstr>
      <vt:lpstr>'x-706'!TABLE_DATE_IMPLEMENTED_1</vt:lpstr>
      <vt:lpstr>'x-707'!TABLE_DATE_IMPLEMENTED_1</vt:lpstr>
      <vt:lpstr>'x-708'!TABLE_DATE_IMPLEMENTED_1</vt:lpstr>
      <vt:lpstr>'x-709'!TABLE_DATE_IMPLEMENTED_1</vt:lpstr>
      <vt:lpstr>'x-710'!TABLE_DATE_IMPLEMENTED_1</vt:lpstr>
      <vt:lpstr>'x-711'!TABLE_DATE_IMPLEMENTED_1</vt:lpstr>
      <vt:lpstr>'x-712'!TABLE_DATE_IMPLEMENTED_1</vt:lpstr>
      <vt:lpstr>'x-713'!TABLE_DATE_IMPLEMENTED_1</vt:lpstr>
      <vt:lpstr>'x-714'!TABLE_DATE_IMPLEMENTED_1</vt:lpstr>
      <vt:lpstr>'x-715'!TABLE_DATE_IMPLEMENTED_1</vt:lpstr>
      <vt:lpstr>'x-716'!TABLE_DATE_IMPLEMENTED_1</vt:lpstr>
      <vt:lpstr>'x-717'!TABLE_DATE_IMPLEMENTED_1</vt:lpstr>
      <vt:lpstr>'x-718'!TABLE_DATE_IMPLEMENTED_1</vt:lpstr>
      <vt:lpstr>'x-719'!TABLE_DATE_IMPLEMENTED_1</vt:lpstr>
      <vt:lpstr>'x-720'!TABLE_DATE_IMPLEMENTED_1</vt:lpstr>
      <vt:lpstr>'x-801'!TABLE_DATE_IMPLEMENTED_1</vt:lpstr>
      <vt:lpstr>'x-802'!TABLE_DATE_IMPLEMENTED_1</vt:lpstr>
      <vt:lpstr>'x-803'!TABLE_DATE_IMPLEMENTED_1</vt:lpstr>
      <vt:lpstr>'x-804'!TABLE_DATE_IMPLEMENTED_1</vt:lpstr>
      <vt:lpstr>'x-805'!TABLE_DATE_IMPLEMENTED_1</vt:lpstr>
      <vt:lpstr>'x-806'!TABLE_DATE_IMPLEMENTED_1</vt:lpstr>
      <vt:lpstr>'x-807'!TABLE_DATE_IMPLEMENTED_1</vt:lpstr>
      <vt:lpstr>'x-808'!TABLE_DATE_IMPLEMENTED_1</vt:lpstr>
      <vt:lpstr>'x-809'!TABLE_DATE_IMPLEMENTED_1</vt:lpstr>
      <vt:lpstr>'x-810'!TABLE_DATE_IMPLEMENTED_1</vt:lpstr>
      <vt:lpstr>'x-811'!TABLE_DATE_IMPLEMENTED_1</vt:lpstr>
      <vt:lpstr>'x-812'!TABLE_DATE_IMPLEMENTED_1</vt:lpstr>
      <vt:lpstr>'x-813'!TABLE_DATE_IMPLEMENTED_1</vt:lpstr>
      <vt:lpstr>'x-814'!TABLE_DATE_IMPLEMENTED_1</vt:lpstr>
      <vt:lpstr>'x-815'!TABLE_DATE_IMPLEMENTED_1</vt:lpstr>
      <vt:lpstr>'x-817'!TABLE_DATE_IMPLEMENTED_1</vt:lpstr>
      <vt:lpstr>'x-818'!TABLE_DATE_IMPLEMENTED_1</vt:lpstr>
      <vt:lpstr>'x-819'!TABLE_DATE_IMPLEMENTED_1</vt:lpstr>
      <vt:lpstr>'x-820'!TABLE_DATE_IMPLEMENTED_1</vt:lpstr>
      <vt:lpstr>'x-821'!TABLE_DATE_IMPLEMENTED_1</vt:lpstr>
      <vt:lpstr>'x-822'!TABLE_DATE_IMPLEMENTED_1</vt:lpstr>
      <vt:lpstr>'x-823'!TABLE_DATE_IMPLEMENTED_1</vt:lpstr>
      <vt:lpstr>'x-824'!TABLE_DATE_IMPLEMENTED_1</vt:lpstr>
      <vt:lpstr>'x-825'!TABLE_DATE_IMPLEMENTED_1</vt:lpstr>
      <vt:lpstr>'x-826'!TABLE_DATE_IMPLEMENTED_1</vt:lpstr>
      <vt:lpstr>'x-827'!TABLE_DATE_IMPLEMENTED_1</vt:lpstr>
      <vt:lpstr>'x-template'!TABLE_DATE_IMPLEMENTED_1</vt:lpstr>
      <vt:lpstr>'x-204'!TABLE_DATE_IMPLEMENTED_2</vt:lpstr>
      <vt:lpstr>'x-403'!TABLE_DATE_IMPLEMENTED_2</vt:lpstr>
      <vt:lpstr>'x-404'!TABLE_DATE_IMPLEMENTED_2</vt:lpstr>
      <vt:lpstr>'x-409'!TABLE_DATE_IMPLEMENTED_2</vt:lpstr>
      <vt:lpstr>'x-410'!TABLE_DATE_IMPLEMENTED_2</vt:lpstr>
      <vt:lpstr>'x-415'!TABLE_DATE_IMPLEMENTED_2</vt:lpstr>
      <vt:lpstr>'x-810'!TABLE_DATE_IMPLEMENTED_2</vt:lpstr>
      <vt:lpstr>'x-101'!TABLE_DATE_ISSUED_1</vt:lpstr>
      <vt:lpstr>'x-102'!TABLE_DATE_ISSUED_1</vt:lpstr>
      <vt:lpstr>'x-103'!TABLE_DATE_ISSUED_1</vt:lpstr>
      <vt:lpstr>'x-104'!TABLE_DATE_ISSUED_1</vt:lpstr>
      <vt:lpstr>'x-201'!TABLE_DATE_ISSUED_1</vt:lpstr>
      <vt:lpstr>'x-202'!TABLE_DATE_ISSUED_1</vt:lpstr>
      <vt:lpstr>'x-203'!TABLE_DATE_ISSUED_1</vt:lpstr>
      <vt:lpstr>'x-204'!TABLE_DATE_ISSUED_1</vt:lpstr>
      <vt:lpstr>'x-205'!TABLE_DATE_ISSUED_1</vt:lpstr>
      <vt:lpstr>'x-206'!TABLE_DATE_ISSUED_1</vt:lpstr>
      <vt:lpstr>'x-207'!TABLE_DATE_ISSUED_1</vt:lpstr>
      <vt:lpstr>'x-208'!TABLE_DATE_ISSUED_1</vt:lpstr>
      <vt:lpstr>'x-209'!TABLE_DATE_ISSUED_1</vt:lpstr>
      <vt:lpstr>'x-214'!TABLE_DATE_ISSUED_1</vt:lpstr>
      <vt:lpstr>'x-215'!TABLE_DATE_ISSUED_1</vt:lpstr>
      <vt:lpstr>'x-216'!TABLE_DATE_ISSUED_1</vt:lpstr>
      <vt:lpstr>'x-217'!TABLE_DATE_ISSUED_1</vt:lpstr>
      <vt:lpstr>'x-218'!TABLE_DATE_ISSUED_1</vt:lpstr>
      <vt:lpstr>'x-219'!TABLE_DATE_ISSUED_1</vt:lpstr>
      <vt:lpstr>'x-301'!TABLE_DATE_ISSUED_1</vt:lpstr>
      <vt:lpstr>'x-302'!TABLE_DATE_ISSUED_1</vt:lpstr>
      <vt:lpstr>'x-303'!TABLE_DATE_ISSUED_1</vt:lpstr>
      <vt:lpstr>'x-304'!TABLE_DATE_ISSUED_1</vt:lpstr>
      <vt:lpstr>'x-305'!TABLE_DATE_ISSUED_1</vt:lpstr>
      <vt:lpstr>'x-306'!TABLE_DATE_ISSUED_1</vt:lpstr>
      <vt:lpstr>'x-307'!TABLE_DATE_ISSUED_1</vt:lpstr>
      <vt:lpstr>'x-308'!TABLE_DATE_ISSUED_1</vt:lpstr>
      <vt:lpstr>'x-401'!TABLE_DATE_ISSUED_1</vt:lpstr>
      <vt:lpstr>'x-402'!TABLE_DATE_ISSUED_1</vt:lpstr>
      <vt:lpstr>'x-403'!TABLE_DATE_ISSUED_1</vt:lpstr>
      <vt:lpstr>'x-404'!TABLE_DATE_ISSUED_1</vt:lpstr>
      <vt:lpstr>'x-405'!TABLE_DATE_ISSUED_1</vt:lpstr>
      <vt:lpstr>'x-406'!TABLE_DATE_ISSUED_1</vt:lpstr>
      <vt:lpstr>'x-407'!TABLE_DATE_ISSUED_1</vt:lpstr>
      <vt:lpstr>'x-408'!TABLE_DATE_ISSUED_1</vt:lpstr>
      <vt:lpstr>'x-409'!TABLE_DATE_ISSUED_1</vt:lpstr>
      <vt:lpstr>'x-410'!TABLE_DATE_ISSUED_1</vt:lpstr>
      <vt:lpstr>'x-411'!TABLE_DATE_ISSUED_1</vt:lpstr>
      <vt:lpstr>'x-412'!TABLE_DATE_ISSUED_1</vt:lpstr>
      <vt:lpstr>'x-413'!TABLE_DATE_ISSUED_1</vt:lpstr>
      <vt:lpstr>'x-414'!TABLE_DATE_ISSUED_1</vt:lpstr>
      <vt:lpstr>'x-415'!TABLE_DATE_ISSUED_1</vt:lpstr>
      <vt:lpstr>'x-416'!TABLE_DATE_ISSUED_1</vt:lpstr>
      <vt:lpstr>'x-417'!TABLE_DATE_ISSUED_1</vt:lpstr>
      <vt:lpstr>'x-418'!TABLE_DATE_ISSUED_1</vt:lpstr>
      <vt:lpstr>'x-419'!TABLE_DATE_ISSUED_1</vt:lpstr>
      <vt:lpstr>'x-420'!TABLE_DATE_ISSUED_1</vt:lpstr>
      <vt:lpstr>'x-421'!TABLE_DATE_ISSUED_1</vt:lpstr>
      <vt:lpstr>'x-422'!TABLE_DATE_ISSUED_1</vt:lpstr>
      <vt:lpstr>'x-423'!TABLE_DATE_ISSUED_1</vt:lpstr>
      <vt:lpstr>'x-424'!TABLE_DATE_ISSUED_1</vt:lpstr>
      <vt:lpstr>'x-501'!TABLE_DATE_ISSUED_1</vt:lpstr>
      <vt:lpstr>'x-502'!TABLE_DATE_ISSUED_1</vt:lpstr>
      <vt:lpstr>'x-503'!TABLE_DATE_ISSUED_1</vt:lpstr>
      <vt:lpstr>'x-504'!TABLE_DATE_ISSUED_1</vt:lpstr>
      <vt:lpstr>'x-505'!TABLE_DATE_ISSUED_1</vt:lpstr>
      <vt:lpstr>'x-605'!TABLE_DATE_ISSUED_1</vt:lpstr>
      <vt:lpstr>'x-606'!TABLE_DATE_ISSUED_1</vt:lpstr>
      <vt:lpstr>'x-607'!TABLE_DATE_ISSUED_1</vt:lpstr>
      <vt:lpstr>'x-608'!TABLE_DATE_ISSUED_1</vt:lpstr>
      <vt:lpstr>'x-609'!TABLE_DATE_ISSUED_1</vt:lpstr>
      <vt:lpstr>'x-610'!TABLE_DATE_ISSUED_1</vt:lpstr>
      <vt:lpstr>'x-611'!TABLE_DATE_ISSUED_1</vt:lpstr>
      <vt:lpstr>'x-612'!TABLE_DATE_ISSUED_1</vt:lpstr>
      <vt:lpstr>'x-613'!TABLE_DATE_ISSUED_1</vt:lpstr>
      <vt:lpstr>'x-614'!TABLE_DATE_ISSUED_1</vt:lpstr>
      <vt:lpstr>'x-615'!TABLE_DATE_ISSUED_1</vt:lpstr>
      <vt:lpstr>'x-703'!TABLE_DATE_ISSUED_1</vt:lpstr>
      <vt:lpstr>'x-704'!TABLE_DATE_ISSUED_1</vt:lpstr>
      <vt:lpstr>'x-705'!TABLE_DATE_ISSUED_1</vt:lpstr>
      <vt:lpstr>'x-706'!TABLE_DATE_ISSUED_1</vt:lpstr>
      <vt:lpstr>'x-707'!TABLE_DATE_ISSUED_1</vt:lpstr>
      <vt:lpstr>'x-708'!TABLE_DATE_ISSUED_1</vt:lpstr>
      <vt:lpstr>'x-709'!TABLE_DATE_ISSUED_1</vt:lpstr>
      <vt:lpstr>'x-710'!TABLE_DATE_ISSUED_1</vt:lpstr>
      <vt:lpstr>'x-711'!TABLE_DATE_ISSUED_1</vt:lpstr>
      <vt:lpstr>'x-712'!TABLE_DATE_ISSUED_1</vt:lpstr>
      <vt:lpstr>'x-713'!TABLE_DATE_ISSUED_1</vt:lpstr>
      <vt:lpstr>'x-714'!TABLE_DATE_ISSUED_1</vt:lpstr>
      <vt:lpstr>'x-715'!TABLE_DATE_ISSUED_1</vt:lpstr>
      <vt:lpstr>'x-716'!TABLE_DATE_ISSUED_1</vt:lpstr>
      <vt:lpstr>'x-717'!TABLE_DATE_ISSUED_1</vt:lpstr>
      <vt:lpstr>'x-718'!TABLE_DATE_ISSUED_1</vt:lpstr>
      <vt:lpstr>'x-719'!TABLE_DATE_ISSUED_1</vt:lpstr>
      <vt:lpstr>'x-720'!TABLE_DATE_ISSUED_1</vt:lpstr>
      <vt:lpstr>'x-801'!TABLE_DATE_ISSUED_1</vt:lpstr>
      <vt:lpstr>'x-802'!TABLE_DATE_ISSUED_1</vt:lpstr>
      <vt:lpstr>'x-803'!TABLE_DATE_ISSUED_1</vt:lpstr>
      <vt:lpstr>'x-804'!TABLE_DATE_ISSUED_1</vt:lpstr>
      <vt:lpstr>'x-805'!TABLE_DATE_ISSUED_1</vt:lpstr>
      <vt:lpstr>'x-806'!TABLE_DATE_ISSUED_1</vt:lpstr>
      <vt:lpstr>'x-807'!TABLE_DATE_ISSUED_1</vt:lpstr>
      <vt:lpstr>'x-808'!TABLE_DATE_ISSUED_1</vt:lpstr>
      <vt:lpstr>'x-809'!TABLE_DATE_ISSUED_1</vt:lpstr>
      <vt:lpstr>'x-810'!TABLE_DATE_ISSUED_1</vt:lpstr>
      <vt:lpstr>'x-811'!TABLE_DATE_ISSUED_1</vt:lpstr>
      <vt:lpstr>'x-812'!TABLE_DATE_ISSUED_1</vt:lpstr>
      <vt:lpstr>'x-813'!TABLE_DATE_ISSUED_1</vt:lpstr>
      <vt:lpstr>'x-814'!TABLE_DATE_ISSUED_1</vt:lpstr>
      <vt:lpstr>'x-815'!TABLE_DATE_ISSUED_1</vt:lpstr>
      <vt:lpstr>'x-817'!TABLE_DATE_ISSUED_1</vt:lpstr>
      <vt:lpstr>'x-818'!TABLE_DATE_ISSUED_1</vt:lpstr>
      <vt:lpstr>'x-819'!TABLE_DATE_ISSUED_1</vt:lpstr>
      <vt:lpstr>'x-820'!TABLE_DATE_ISSUED_1</vt:lpstr>
      <vt:lpstr>'x-821'!TABLE_DATE_ISSUED_1</vt:lpstr>
      <vt:lpstr>'x-822'!TABLE_DATE_ISSUED_1</vt:lpstr>
      <vt:lpstr>'x-823'!TABLE_DATE_ISSUED_1</vt:lpstr>
      <vt:lpstr>'x-824'!TABLE_DATE_ISSUED_1</vt:lpstr>
      <vt:lpstr>'x-825'!TABLE_DATE_ISSUED_1</vt:lpstr>
      <vt:lpstr>'x-826'!TABLE_DATE_ISSUED_1</vt:lpstr>
      <vt:lpstr>'x-827'!TABLE_DATE_ISSUED_1</vt:lpstr>
      <vt:lpstr>'x-template'!TABLE_DATE_ISSUED_1</vt:lpstr>
      <vt:lpstr>'x-204'!TABLE_DATE_ISSUED_2</vt:lpstr>
      <vt:lpstr>'x-403'!TABLE_DATE_ISSUED_2</vt:lpstr>
      <vt:lpstr>'x-404'!TABLE_DATE_ISSUED_2</vt:lpstr>
      <vt:lpstr>'x-409'!TABLE_DATE_ISSUED_2</vt:lpstr>
      <vt:lpstr>'x-410'!TABLE_DATE_ISSUED_2</vt:lpstr>
      <vt:lpstr>'x-415'!TABLE_DATE_ISSUED_2</vt:lpstr>
      <vt:lpstr>'x-810'!TABLE_DATE_ISSUED_2</vt:lpstr>
      <vt:lpstr>'x-101'!TABLE_DESCRIPTION_1</vt:lpstr>
      <vt:lpstr>'x-102'!TABLE_DESCRIPTION_1</vt:lpstr>
      <vt:lpstr>'x-103'!TABLE_DESCRIPTION_1</vt:lpstr>
      <vt:lpstr>'x-104'!TABLE_DESCRIPTION_1</vt:lpstr>
      <vt:lpstr>'x-201'!TABLE_DESCRIPTION_1</vt:lpstr>
      <vt:lpstr>'x-202'!TABLE_DESCRIPTION_1</vt:lpstr>
      <vt:lpstr>'x-203'!TABLE_DESCRIPTION_1</vt:lpstr>
      <vt:lpstr>'x-204'!TABLE_DESCRIPTION_1</vt:lpstr>
      <vt:lpstr>'x-205'!TABLE_DESCRIPTION_1</vt:lpstr>
      <vt:lpstr>'x-206'!TABLE_DESCRIPTION_1</vt:lpstr>
      <vt:lpstr>'x-207'!TABLE_DESCRIPTION_1</vt:lpstr>
      <vt:lpstr>'x-208'!TABLE_DESCRIPTION_1</vt:lpstr>
      <vt:lpstr>'x-209'!TABLE_DESCRIPTION_1</vt:lpstr>
      <vt:lpstr>'x-214'!TABLE_DESCRIPTION_1</vt:lpstr>
      <vt:lpstr>'x-215'!TABLE_DESCRIPTION_1</vt:lpstr>
      <vt:lpstr>'x-216'!TABLE_DESCRIPTION_1</vt:lpstr>
      <vt:lpstr>'x-217'!TABLE_DESCRIPTION_1</vt:lpstr>
      <vt:lpstr>'x-218'!TABLE_DESCRIPTION_1</vt:lpstr>
      <vt:lpstr>'x-219'!TABLE_DESCRIPTION_1</vt:lpstr>
      <vt:lpstr>'x-301'!TABLE_DESCRIPTION_1</vt:lpstr>
      <vt:lpstr>'x-302'!TABLE_DESCRIPTION_1</vt:lpstr>
      <vt:lpstr>'x-303'!TABLE_DESCRIPTION_1</vt:lpstr>
      <vt:lpstr>'x-304'!TABLE_DESCRIPTION_1</vt:lpstr>
      <vt:lpstr>'x-305'!TABLE_DESCRIPTION_1</vt:lpstr>
      <vt:lpstr>'x-306'!TABLE_DESCRIPTION_1</vt:lpstr>
      <vt:lpstr>'x-307'!TABLE_DESCRIPTION_1</vt:lpstr>
      <vt:lpstr>'x-308'!TABLE_DESCRIPTION_1</vt:lpstr>
      <vt:lpstr>'x-401'!TABLE_DESCRIPTION_1</vt:lpstr>
      <vt:lpstr>'x-402'!TABLE_DESCRIPTION_1</vt:lpstr>
      <vt:lpstr>'x-403'!TABLE_DESCRIPTION_1</vt:lpstr>
      <vt:lpstr>'x-404'!TABLE_DESCRIPTION_1</vt:lpstr>
      <vt:lpstr>'x-405'!TABLE_DESCRIPTION_1</vt:lpstr>
      <vt:lpstr>'x-406'!TABLE_DESCRIPTION_1</vt:lpstr>
      <vt:lpstr>'x-407'!TABLE_DESCRIPTION_1</vt:lpstr>
      <vt:lpstr>'x-408'!TABLE_DESCRIPTION_1</vt:lpstr>
      <vt:lpstr>'x-409'!TABLE_DESCRIPTION_1</vt:lpstr>
      <vt:lpstr>'x-410'!TABLE_DESCRIPTION_1</vt:lpstr>
      <vt:lpstr>'x-411'!TABLE_DESCRIPTION_1</vt:lpstr>
      <vt:lpstr>'x-412'!TABLE_DESCRIPTION_1</vt:lpstr>
      <vt:lpstr>'x-413'!TABLE_DESCRIPTION_1</vt:lpstr>
      <vt:lpstr>'x-414'!TABLE_DESCRIPTION_1</vt:lpstr>
      <vt:lpstr>'x-415'!TABLE_DESCRIPTION_1</vt:lpstr>
      <vt:lpstr>'x-416'!TABLE_DESCRIPTION_1</vt:lpstr>
      <vt:lpstr>'x-417'!TABLE_DESCRIPTION_1</vt:lpstr>
      <vt:lpstr>'x-418'!TABLE_DESCRIPTION_1</vt:lpstr>
      <vt:lpstr>'x-419'!TABLE_DESCRIPTION_1</vt:lpstr>
      <vt:lpstr>'x-420'!TABLE_DESCRIPTION_1</vt:lpstr>
      <vt:lpstr>'x-421'!TABLE_DESCRIPTION_1</vt:lpstr>
      <vt:lpstr>'x-422'!TABLE_DESCRIPTION_1</vt:lpstr>
      <vt:lpstr>'x-423'!TABLE_DESCRIPTION_1</vt:lpstr>
      <vt:lpstr>'x-424'!TABLE_DESCRIPTION_1</vt:lpstr>
      <vt:lpstr>'x-501'!TABLE_DESCRIPTION_1</vt:lpstr>
      <vt:lpstr>'x-502'!TABLE_DESCRIPTION_1</vt:lpstr>
      <vt:lpstr>'x-503'!TABLE_DESCRIPTION_1</vt:lpstr>
      <vt:lpstr>'x-504'!TABLE_DESCRIPTION_1</vt:lpstr>
      <vt:lpstr>'x-505'!TABLE_DESCRIPTION_1</vt:lpstr>
      <vt:lpstr>'x-605'!TABLE_DESCRIPTION_1</vt:lpstr>
      <vt:lpstr>'x-606'!TABLE_DESCRIPTION_1</vt:lpstr>
      <vt:lpstr>'x-607'!TABLE_DESCRIPTION_1</vt:lpstr>
      <vt:lpstr>'x-608'!TABLE_DESCRIPTION_1</vt:lpstr>
      <vt:lpstr>'x-609'!TABLE_DESCRIPTION_1</vt:lpstr>
      <vt:lpstr>'x-610'!TABLE_DESCRIPTION_1</vt:lpstr>
      <vt:lpstr>'x-611'!TABLE_DESCRIPTION_1</vt:lpstr>
      <vt:lpstr>'x-612'!TABLE_DESCRIPTION_1</vt:lpstr>
      <vt:lpstr>'x-613'!TABLE_DESCRIPTION_1</vt:lpstr>
      <vt:lpstr>'x-614'!TABLE_DESCRIPTION_1</vt:lpstr>
      <vt:lpstr>'x-615'!TABLE_DESCRIPTION_1</vt:lpstr>
      <vt:lpstr>'x-703'!TABLE_DESCRIPTION_1</vt:lpstr>
      <vt:lpstr>'x-704'!TABLE_DESCRIPTION_1</vt:lpstr>
      <vt:lpstr>'x-705'!TABLE_DESCRIPTION_1</vt:lpstr>
      <vt:lpstr>'x-706'!TABLE_DESCRIPTION_1</vt:lpstr>
      <vt:lpstr>'x-707'!TABLE_DESCRIPTION_1</vt:lpstr>
      <vt:lpstr>'x-708'!TABLE_DESCRIPTION_1</vt:lpstr>
      <vt:lpstr>'x-709'!TABLE_DESCRIPTION_1</vt:lpstr>
      <vt:lpstr>'x-710'!TABLE_DESCRIPTION_1</vt:lpstr>
      <vt:lpstr>'x-711'!TABLE_DESCRIPTION_1</vt:lpstr>
      <vt:lpstr>'x-712'!TABLE_DESCRIPTION_1</vt:lpstr>
      <vt:lpstr>'x-713'!TABLE_DESCRIPTION_1</vt:lpstr>
      <vt:lpstr>'x-714'!TABLE_DESCRIPTION_1</vt:lpstr>
      <vt:lpstr>'x-715'!TABLE_DESCRIPTION_1</vt:lpstr>
      <vt:lpstr>'x-716'!TABLE_DESCRIPTION_1</vt:lpstr>
      <vt:lpstr>'x-717'!TABLE_DESCRIPTION_1</vt:lpstr>
      <vt:lpstr>'x-718'!TABLE_DESCRIPTION_1</vt:lpstr>
      <vt:lpstr>'x-719'!TABLE_DESCRIPTION_1</vt:lpstr>
      <vt:lpstr>'x-720'!TABLE_DESCRIPTION_1</vt:lpstr>
      <vt:lpstr>'x-801'!TABLE_DESCRIPTION_1</vt:lpstr>
      <vt:lpstr>'x-802'!TABLE_DESCRIPTION_1</vt:lpstr>
      <vt:lpstr>'x-803'!TABLE_DESCRIPTION_1</vt:lpstr>
      <vt:lpstr>'x-804'!TABLE_DESCRIPTION_1</vt:lpstr>
      <vt:lpstr>'x-805'!TABLE_DESCRIPTION_1</vt:lpstr>
      <vt:lpstr>'x-806'!TABLE_DESCRIPTION_1</vt:lpstr>
      <vt:lpstr>'x-807'!TABLE_DESCRIPTION_1</vt:lpstr>
      <vt:lpstr>'x-808'!TABLE_DESCRIPTION_1</vt:lpstr>
      <vt:lpstr>'x-809'!TABLE_DESCRIPTION_1</vt:lpstr>
      <vt:lpstr>'x-810'!TABLE_DESCRIPTION_1</vt:lpstr>
      <vt:lpstr>'x-811'!TABLE_DESCRIPTION_1</vt:lpstr>
      <vt:lpstr>'x-812'!TABLE_DESCRIPTION_1</vt:lpstr>
      <vt:lpstr>'x-813'!TABLE_DESCRIPTION_1</vt:lpstr>
      <vt:lpstr>'x-814'!TABLE_DESCRIPTION_1</vt:lpstr>
      <vt:lpstr>'x-815'!TABLE_DESCRIPTION_1</vt:lpstr>
      <vt:lpstr>'x-817'!TABLE_DESCRIPTION_1</vt:lpstr>
      <vt:lpstr>'x-818'!TABLE_DESCRIPTION_1</vt:lpstr>
      <vt:lpstr>'x-819'!TABLE_DESCRIPTION_1</vt:lpstr>
      <vt:lpstr>'x-820'!TABLE_DESCRIPTION_1</vt:lpstr>
      <vt:lpstr>'x-821'!TABLE_DESCRIPTION_1</vt:lpstr>
      <vt:lpstr>'x-822'!TABLE_DESCRIPTION_1</vt:lpstr>
      <vt:lpstr>'x-823'!TABLE_DESCRIPTION_1</vt:lpstr>
      <vt:lpstr>'x-824'!TABLE_DESCRIPTION_1</vt:lpstr>
      <vt:lpstr>'x-825'!TABLE_DESCRIPTION_1</vt:lpstr>
      <vt:lpstr>'x-826'!TABLE_DESCRIPTION_1</vt:lpstr>
      <vt:lpstr>'x-827'!TABLE_DESCRIPTION_1</vt:lpstr>
      <vt:lpstr>'x-template'!TABLE_DESCRIPTION_1</vt:lpstr>
      <vt:lpstr>'x-204'!TABLE_DESCRIPTION_2</vt:lpstr>
      <vt:lpstr>'x-403'!TABLE_DESCRIPTION_2</vt:lpstr>
      <vt:lpstr>'x-404'!TABLE_DESCRIPTION_2</vt:lpstr>
      <vt:lpstr>'x-409'!TABLE_DESCRIPTION_2</vt:lpstr>
      <vt:lpstr>'x-410'!TABLE_DESCRIPTION_2</vt:lpstr>
      <vt:lpstr>'x-415'!TABLE_DESCRIPTION_2</vt:lpstr>
      <vt:lpstr>'x-810'!TABLE_DESCRIPTION_2</vt:lpstr>
      <vt:lpstr>'x-101'!TABLE_FACTOR_STATUS_1</vt:lpstr>
      <vt:lpstr>'x-102'!TABLE_FACTOR_STATUS_1</vt:lpstr>
      <vt:lpstr>'x-103'!TABLE_FACTOR_STATUS_1</vt:lpstr>
      <vt:lpstr>'x-104'!TABLE_FACTOR_STATUS_1</vt:lpstr>
      <vt:lpstr>'x-201'!TABLE_FACTOR_STATUS_1</vt:lpstr>
      <vt:lpstr>'x-202'!TABLE_FACTOR_STATUS_1</vt:lpstr>
      <vt:lpstr>'x-203'!TABLE_FACTOR_STATUS_1</vt:lpstr>
      <vt:lpstr>'x-204'!TABLE_FACTOR_STATUS_1</vt:lpstr>
      <vt:lpstr>'x-205'!TABLE_FACTOR_STATUS_1</vt:lpstr>
      <vt:lpstr>'x-206'!TABLE_FACTOR_STATUS_1</vt:lpstr>
      <vt:lpstr>'x-207'!TABLE_FACTOR_STATUS_1</vt:lpstr>
      <vt:lpstr>'x-208'!TABLE_FACTOR_STATUS_1</vt:lpstr>
      <vt:lpstr>'x-209'!TABLE_FACTOR_STATUS_1</vt:lpstr>
      <vt:lpstr>'x-214'!TABLE_FACTOR_STATUS_1</vt:lpstr>
      <vt:lpstr>'x-215'!TABLE_FACTOR_STATUS_1</vt:lpstr>
      <vt:lpstr>'x-216'!TABLE_FACTOR_STATUS_1</vt:lpstr>
      <vt:lpstr>'x-217'!TABLE_FACTOR_STATUS_1</vt:lpstr>
      <vt:lpstr>'x-218'!TABLE_FACTOR_STATUS_1</vt:lpstr>
      <vt:lpstr>'x-219'!TABLE_FACTOR_STATUS_1</vt:lpstr>
      <vt:lpstr>'x-301'!TABLE_FACTOR_STATUS_1</vt:lpstr>
      <vt:lpstr>'x-302'!TABLE_FACTOR_STATUS_1</vt:lpstr>
      <vt:lpstr>'x-303'!TABLE_FACTOR_STATUS_1</vt:lpstr>
      <vt:lpstr>'x-304'!TABLE_FACTOR_STATUS_1</vt:lpstr>
      <vt:lpstr>'x-305'!TABLE_FACTOR_STATUS_1</vt:lpstr>
      <vt:lpstr>'x-306'!TABLE_FACTOR_STATUS_1</vt:lpstr>
      <vt:lpstr>'x-307'!TABLE_FACTOR_STATUS_1</vt:lpstr>
      <vt:lpstr>'x-308'!TABLE_FACTOR_STATUS_1</vt:lpstr>
      <vt:lpstr>'x-401'!TABLE_FACTOR_STATUS_1</vt:lpstr>
      <vt:lpstr>'x-402'!TABLE_FACTOR_STATUS_1</vt:lpstr>
      <vt:lpstr>'x-403'!TABLE_FACTOR_STATUS_1</vt:lpstr>
      <vt:lpstr>'x-404'!TABLE_FACTOR_STATUS_1</vt:lpstr>
      <vt:lpstr>'x-405'!TABLE_FACTOR_STATUS_1</vt:lpstr>
      <vt:lpstr>'x-406'!TABLE_FACTOR_STATUS_1</vt:lpstr>
      <vt:lpstr>'x-407'!TABLE_FACTOR_STATUS_1</vt:lpstr>
      <vt:lpstr>'x-408'!TABLE_FACTOR_STATUS_1</vt:lpstr>
      <vt:lpstr>'x-409'!TABLE_FACTOR_STATUS_1</vt:lpstr>
      <vt:lpstr>'x-410'!TABLE_FACTOR_STATUS_1</vt:lpstr>
      <vt:lpstr>'x-411'!TABLE_FACTOR_STATUS_1</vt:lpstr>
      <vt:lpstr>'x-412'!TABLE_FACTOR_STATUS_1</vt:lpstr>
      <vt:lpstr>'x-413'!TABLE_FACTOR_STATUS_1</vt:lpstr>
      <vt:lpstr>'x-414'!TABLE_FACTOR_STATUS_1</vt:lpstr>
      <vt:lpstr>'x-415'!TABLE_FACTOR_STATUS_1</vt:lpstr>
      <vt:lpstr>'x-416'!TABLE_FACTOR_STATUS_1</vt:lpstr>
      <vt:lpstr>'x-417'!TABLE_FACTOR_STATUS_1</vt:lpstr>
      <vt:lpstr>'x-418'!TABLE_FACTOR_STATUS_1</vt:lpstr>
      <vt:lpstr>'x-419'!TABLE_FACTOR_STATUS_1</vt:lpstr>
      <vt:lpstr>'x-420'!TABLE_FACTOR_STATUS_1</vt:lpstr>
      <vt:lpstr>'x-421'!TABLE_FACTOR_STATUS_1</vt:lpstr>
      <vt:lpstr>'x-422'!TABLE_FACTOR_STATUS_1</vt:lpstr>
      <vt:lpstr>'x-423'!TABLE_FACTOR_STATUS_1</vt:lpstr>
      <vt:lpstr>'x-424'!TABLE_FACTOR_STATUS_1</vt:lpstr>
      <vt:lpstr>'x-501'!TABLE_FACTOR_STATUS_1</vt:lpstr>
      <vt:lpstr>'x-502'!TABLE_FACTOR_STATUS_1</vt:lpstr>
      <vt:lpstr>'x-503'!TABLE_FACTOR_STATUS_1</vt:lpstr>
      <vt:lpstr>'x-504'!TABLE_FACTOR_STATUS_1</vt:lpstr>
      <vt:lpstr>'x-505'!TABLE_FACTOR_STATUS_1</vt:lpstr>
      <vt:lpstr>'x-605'!TABLE_FACTOR_STATUS_1</vt:lpstr>
      <vt:lpstr>'x-606'!TABLE_FACTOR_STATUS_1</vt:lpstr>
      <vt:lpstr>'x-607'!TABLE_FACTOR_STATUS_1</vt:lpstr>
      <vt:lpstr>'x-608'!TABLE_FACTOR_STATUS_1</vt:lpstr>
      <vt:lpstr>'x-609'!TABLE_FACTOR_STATUS_1</vt:lpstr>
      <vt:lpstr>'x-610'!TABLE_FACTOR_STATUS_1</vt:lpstr>
      <vt:lpstr>'x-611'!TABLE_FACTOR_STATUS_1</vt:lpstr>
      <vt:lpstr>'x-612'!TABLE_FACTOR_STATUS_1</vt:lpstr>
      <vt:lpstr>'x-613'!TABLE_FACTOR_STATUS_1</vt:lpstr>
      <vt:lpstr>'x-614'!TABLE_FACTOR_STATUS_1</vt:lpstr>
      <vt:lpstr>'x-615'!TABLE_FACTOR_STATUS_1</vt:lpstr>
      <vt:lpstr>'x-703'!TABLE_FACTOR_STATUS_1</vt:lpstr>
      <vt:lpstr>'x-704'!TABLE_FACTOR_STATUS_1</vt:lpstr>
      <vt:lpstr>'x-705'!TABLE_FACTOR_STATUS_1</vt:lpstr>
      <vt:lpstr>'x-706'!TABLE_FACTOR_STATUS_1</vt:lpstr>
      <vt:lpstr>'x-707'!TABLE_FACTOR_STATUS_1</vt:lpstr>
      <vt:lpstr>'x-708'!TABLE_FACTOR_STATUS_1</vt:lpstr>
      <vt:lpstr>'x-709'!TABLE_FACTOR_STATUS_1</vt:lpstr>
      <vt:lpstr>'x-710'!TABLE_FACTOR_STATUS_1</vt:lpstr>
      <vt:lpstr>'x-711'!TABLE_FACTOR_STATUS_1</vt:lpstr>
      <vt:lpstr>'x-712'!TABLE_FACTOR_STATUS_1</vt:lpstr>
      <vt:lpstr>'x-713'!TABLE_FACTOR_STATUS_1</vt:lpstr>
      <vt:lpstr>'x-714'!TABLE_FACTOR_STATUS_1</vt:lpstr>
      <vt:lpstr>'x-715'!TABLE_FACTOR_STATUS_1</vt:lpstr>
      <vt:lpstr>'x-716'!TABLE_FACTOR_STATUS_1</vt:lpstr>
      <vt:lpstr>'x-717'!TABLE_FACTOR_STATUS_1</vt:lpstr>
      <vt:lpstr>'x-718'!TABLE_FACTOR_STATUS_1</vt:lpstr>
      <vt:lpstr>'x-719'!TABLE_FACTOR_STATUS_1</vt:lpstr>
      <vt:lpstr>'x-720'!TABLE_FACTOR_STATUS_1</vt:lpstr>
      <vt:lpstr>'x-801'!TABLE_FACTOR_STATUS_1</vt:lpstr>
      <vt:lpstr>'x-802'!TABLE_FACTOR_STATUS_1</vt:lpstr>
      <vt:lpstr>'x-803'!TABLE_FACTOR_STATUS_1</vt:lpstr>
      <vt:lpstr>'x-804'!TABLE_FACTOR_STATUS_1</vt:lpstr>
      <vt:lpstr>'x-805'!TABLE_FACTOR_STATUS_1</vt:lpstr>
      <vt:lpstr>'x-806'!TABLE_FACTOR_STATUS_1</vt:lpstr>
      <vt:lpstr>'x-807'!TABLE_FACTOR_STATUS_1</vt:lpstr>
      <vt:lpstr>'x-808'!TABLE_FACTOR_STATUS_1</vt:lpstr>
      <vt:lpstr>'x-809'!TABLE_FACTOR_STATUS_1</vt:lpstr>
      <vt:lpstr>'x-810'!TABLE_FACTOR_STATUS_1</vt:lpstr>
      <vt:lpstr>'x-811'!TABLE_FACTOR_STATUS_1</vt:lpstr>
      <vt:lpstr>'x-812'!TABLE_FACTOR_STATUS_1</vt:lpstr>
      <vt:lpstr>'x-813'!TABLE_FACTOR_STATUS_1</vt:lpstr>
      <vt:lpstr>'x-814'!TABLE_FACTOR_STATUS_1</vt:lpstr>
      <vt:lpstr>'x-815'!TABLE_FACTOR_STATUS_1</vt:lpstr>
      <vt:lpstr>'x-817'!TABLE_FACTOR_STATUS_1</vt:lpstr>
      <vt:lpstr>'x-818'!TABLE_FACTOR_STATUS_1</vt:lpstr>
      <vt:lpstr>'x-819'!TABLE_FACTOR_STATUS_1</vt:lpstr>
      <vt:lpstr>'x-820'!TABLE_FACTOR_STATUS_1</vt:lpstr>
      <vt:lpstr>'x-821'!TABLE_FACTOR_STATUS_1</vt:lpstr>
      <vt:lpstr>'x-822'!TABLE_FACTOR_STATUS_1</vt:lpstr>
      <vt:lpstr>'x-823'!TABLE_FACTOR_STATUS_1</vt:lpstr>
      <vt:lpstr>'x-824'!TABLE_FACTOR_STATUS_1</vt:lpstr>
      <vt:lpstr>'x-825'!TABLE_FACTOR_STATUS_1</vt:lpstr>
      <vt:lpstr>'x-826'!TABLE_FACTOR_STATUS_1</vt:lpstr>
      <vt:lpstr>'x-827'!TABLE_FACTOR_STATUS_1</vt:lpstr>
      <vt:lpstr>'x-template'!TABLE_FACTOR_STATUS_1</vt:lpstr>
      <vt:lpstr>'x-204'!TABLE_FACTOR_STATUS_2</vt:lpstr>
      <vt:lpstr>'x-403'!TABLE_FACTOR_STATUS_2</vt:lpstr>
      <vt:lpstr>'x-404'!TABLE_FACTOR_STATUS_2</vt:lpstr>
      <vt:lpstr>'x-409'!TABLE_FACTOR_STATUS_2</vt:lpstr>
      <vt:lpstr>'x-410'!TABLE_FACTOR_STATUS_2</vt:lpstr>
      <vt:lpstr>'x-415'!TABLE_FACTOR_STATUS_2</vt:lpstr>
      <vt:lpstr>'x-810'!TABLE_FACTOR_STATUS_2</vt:lpstr>
      <vt:lpstr>'x-101'!TABLE_FACTOR_TYPE_1</vt:lpstr>
      <vt:lpstr>'x-102'!TABLE_FACTOR_TYPE_1</vt:lpstr>
      <vt:lpstr>'x-103'!TABLE_FACTOR_TYPE_1</vt:lpstr>
      <vt:lpstr>'x-104'!TABLE_FACTOR_TYPE_1</vt:lpstr>
      <vt:lpstr>'x-201'!TABLE_FACTOR_TYPE_1</vt:lpstr>
      <vt:lpstr>'x-202'!TABLE_FACTOR_TYPE_1</vt:lpstr>
      <vt:lpstr>'x-203'!TABLE_FACTOR_TYPE_1</vt:lpstr>
      <vt:lpstr>'x-204'!TABLE_FACTOR_TYPE_1</vt:lpstr>
      <vt:lpstr>'x-205'!TABLE_FACTOR_TYPE_1</vt:lpstr>
      <vt:lpstr>'x-206'!TABLE_FACTOR_TYPE_1</vt:lpstr>
      <vt:lpstr>'x-207'!TABLE_FACTOR_TYPE_1</vt:lpstr>
      <vt:lpstr>'x-208'!TABLE_FACTOR_TYPE_1</vt:lpstr>
      <vt:lpstr>'x-209'!TABLE_FACTOR_TYPE_1</vt:lpstr>
      <vt:lpstr>'x-214'!TABLE_FACTOR_TYPE_1</vt:lpstr>
      <vt:lpstr>'x-215'!TABLE_FACTOR_TYPE_1</vt:lpstr>
      <vt:lpstr>'x-216'!TABLE_FACTOR_TYPE_1</vt:lpstr>
      <vt:lpstr>'x-217'!TABLE_FACTOR_TYPE_1</vt:lpstr>
      <vt:lpstr>'x-218'!TABLE_FACTOR_TYPE_1</vt:lpstr>
      <vt:lpstr>'x-219'!TABLE_FACTOR_TYPE_1</vt:lpstr>
      <vt:lpstr>'x-301'!TABLE_FACTOR_TYPE_1</vt:lpstr>
      <vt:lpstr>'x-302'!TABLE_FACTOR_TYPE_1</vt:lpstr>
      <vt:lpstr>'x-303'!TABLE_FACTOR_TYPE_1</vt:lpstr>
      <vt:lpstr>'x-304'!TABLE_FACTOR_TYPE_1</vt:lpstr>
      <vt:lpstr>'x-305'!TABLE_FACTOR_TYPE_1</vt:lpstr>
      <vt:lpstr>'x-306'!TABLE_FACTOR_TYPE_1</vt:lpstr>
      <vt:lpstr>'x-307'!TABLE_FACTOR_TYPE_1</vt:lpstr>
      <vt:lpstr>'x-308'!TABLE_FACTOR_TYPE_1</vt:lpstr>
      <vt:lpstr>'x-401'!TABLE_FACTOR_TYPE_1</vt:lpstr>
      <vt:lpstr>'x-402'!TABLE_FACTOR_TYPE_1</vt:lpstr>
      <vt:lpstr>'x-403'!TABLE_FACTOR_TYPE_1</vt:lpstr>
      <vt:lpstr>'x-404'!TABLE_FACTOR_TYPE_1</vt:lpstr>
      <vt:lpstr>'x-405'!TABLE_FACTOR_TYPE_1</vt:lpstr>
      <vt:lpstr>'x-406'!TABLE_FACTOR_TYPE_1</vt:lpstr>
      <vt:lpstr>'x-407'!TABLE_FACTOR_TYPE_1</vt:lpstr>
      <vt:lpstr>'x-408'!TABLE_FACTOR_TYPE_1</vt:lpstr>
      <vt:lpstr>'x-409'!TABLE_FACTOR_TYPE_1</vt:lpstr>
      <vt:lpstr>'x-410'!TABLE_FACTOR_TYPE_1</vt:lpstr>
      <vt:lpstr>'x-411'!TABLE_FACTOR_TYPE_1</vt:lpstr>
      <vt:lpstr>'x-412'!TABLE_FACTOR_TYPE_1</vt:lpstr>
      <vt:lpstr>'x-413'!TABLE_FACTOR_TYPE_1</vt:lpstr>
      <vt:lpstr>'x-414'!TABLE_FACTOR_TYPE_1</vt:lpstr>
      <vt:lpstr>'x-415'!TABLE_FACTOR_TYPE_1</vt:lpstr>
      <vt:lpstr>'x-416'!TABLE_FACTOR_TYPE_1</vt:lpstr>
      <vt:lpstr>'x-417'!TABLE_FACTOR_TYPE_1</vt:lpstr>
      <vt:lpstr>'x-418'!TABLE_FACTOR_TYPE_1</vt:lpstr>
      <vt:lpstr>'x-419'!TABLE_FACTOR_TYPE_1</vt:lpstr>
      <vt:lpstr>'x-420'!TABLE_FACTOR_TYPE_1</vt:lpstr>
      <vt:lpstr>'x-421'!TABLE_FACTOR_TYPE_1</vt:lpstr>
      <vt:lpstr>'x-422'!TABLE_FACTOR_TYPE_1</vt:lpstr>
      <vt:lpstr>'x-423'!TABLE_FACTOR_TYPE_1</vt:lpstr>
      <vt:lpstr>'x-424'!TABLE_FACTOR_TYPE_1</vt:lpstr>
      <vt:lpstr>'x-501'!TABLE_FACTOR_TYPE_1</vt:lpstr>
      <vt:lpstr>'x-502'!TABLE_FACTOR_TYPE_1</vt:lpstr>
      <vt:lpstr>'x-503'!TABLE_FACTOR_TYPE_1</vt:lpstr>
      <vt:lpstr>'x-504'!TABLE_FACTOR_TYPE_1</vt:lpstr>
      <vt:lpstr>'x-505'!TABLE_FACTOR_TYPE_1</vt:lpstr>
      <vt:lpstr>'x-605'!TABLE_FACTOR_TYPE_1</vt:lpstr>
      <vt:lpstr>'x-606'!TABLE_FACTOR_TYPE_1</vt:lpstr>
      <vt:lpstr>'x-607'!TABLE_FACTOR_TYPE_1</vt:lpstr>
      <vt:lpstr>'x-608'!TABLE_FACTOR_TYPE_1</vt:lpstr>
      <vt:lpstr>'x-609'!TABLE_FACTOR_TYPE_1</vt:lpstr>
      <vt:lpstr>'x-610'!TABLE_FACTOR_TYPE_1</vt:lpstr>
      <vt:lpstr>'x-611'!TABLE_FACTOR_TYPE_1</vt:lpstr>
      <vt:lpstr>'x-612'!TABLE_FACTOR_TYPE_1</vt:lpstr>
      <vt:lpstr>'x-613'!TABLE_FACTOR_TYPE_1</vt:lpstr>
      <vt:lpstr>'x-614'!TABLE_FACTOR_TYPE_1</vt:lpstr>
      <vt:lpstr>'x-615'!TABLE_FACTOR_TYPE_1</vt:lpstr>
      <vt:lpstr>'x-703'!TABLE_FACTOR_TYPE_1</vt:lpstr>
      <vt:lpstr>'x-704'!TABLE_FACTOR_TYPE_1</vt:lpstr>
      <vt:lpstr>'x-705'!TABLE_FACTOR_TYPE_1</vt:lpstr>
      <vt:lpstr>'x-706'!TABLE_FACTOR_TYPE_1</vt:lpstr>
      <vt:lpstr>'x-707'!TABLE_FACTOR_TYPE_1</vt:lpstr>
      <vt:lpstr>'x-708'!TABLE_FACTOR_TYPE_1</vt:lpstr>
      <vt:lpstr>'x-709'!TABLE_FACTOR_TYPE_1</vt:lpstr>
      <vt:lpstr>'x-710'!TABLE_FACTOR_TYPE_1</vt:lpstr>
      <vt:lpstr>'x-711'!TABLE_FACTOR_TYPE_1</vt:lpstr>
      <vt:lpstr>'x-712'!TABLE_FACTOR_TYPE_1</vt:lpstr>
      <vt:lpstr>'x-713'!TABLE_FACTOR_TYPE_1</vt:lpstr>
      <vt:lpstr>'x-714'!TABLE_FACTOR_TYPE_1</vt:lpstr>
      <vt:lpstr>'x-715'!TABLE_FACTOR_TYPE_1</vt:lpstr>
      <vt:lpstr>'x-716'!TABLE_FACTOR_TYPE_1</vt:lpstr>
      <vt:lpstr>'x-717'!TABLE_FACTOR_TYPE_1</vt:lpstr>
      <vt:lpstr>'x-718'!TABLE_FACTOR_TYPE_1</vt:lpstr>
      <vt:lpstr>'x-719'!TABLE_FACTOR_TYPE_1</vt:lpstr>
      <vt:lpstr>'x-720'!TABLE_FACTOR_TYPE_1</vt:lpstr>
      <vt:lpstr>'x-801'!TABLE_FACTOR_TYPE_1</vt:lpstr>
      <vt:lpstr>'x-802'!TABLE_FACTOR_TYPE_1</vt:lpstr>
      <vt:lpstr>'x-803'!TABLE_FACTOR_TYPE_1</vt:lpstr>
      <vt:lpstr>'x-804'!TABLE_FACTOR_TYPE_1</vt:lpstr>
      <vt:lpstr>'x-805'!TABLE_FACTOR_TYPE_1</vt:lpstr>
      <vt:lpstr>'x-806'!TABLE_FACTOR_TYPE_1</vt:lpstr>
      <vt:lpstr>'x-807'!TABLE_FACTOR_TYPE_1</vt:lpstr>
      <vt:lpstr>'x-808'!TABLE_FACTOR_TYPE_1</vt:lpstr>
      <vt:lpstr>'x-809'!TABLE_FACTOR_TYPE_1</vt:lpstr>
      <vt:lpstr>'x-810'!TABLE_FACTOR_TYPE_1</vt:lpstr>
      <vt:lpstr>'x-811'!TABLE_FACTOR_TYPE_1</vt:lpstr>
      <vt:lpstr>'x-812'!TABLE_FACTOR_TYPE_1</vt:lpstr>
      <vt:lpstr>'x-813'!TABLE_FACTOR_TYPE_1</vt:lpstr>
      <vt:lpstr>'x-814'!TABLE_FACTOR_TYPE_1</vt:lpstr>
      <vt:lpstr>'x-815'!TABLE_FACTOR_TYPE_1</vt:lpstr>
      <vt:lpstr>'x-817'!TABLE_FACTOR_TYPE_1</vt:lpstr>
      <vt:lpstr>'x-818'!TABLE_FACTOR_TYPE_1</vt:lpstr>
      <vt:lpstr>'x-819'!TABLE_FACTOR_TYPE_1</vt:lpstr>
      <vt:lpstr>'x-820'!TABLE_FACTOR_TYPE_1</vt:lpstr>
      <vt:lpstr>'x-821'!TABLE_FACTOR_TYPE_1</vt:lpstr>
      <vt:lpstr>'x-822'!TABLE_FACTOR_TYPE_1</vt:lpstr>
      <vt:lpstr>'x-823'!TABLE_FACTOR_TYPE_1</vt:lpstr>
      <vt:lpstr>'x-824'!TABLE_FACTOR_TYPE_1</vt:lpstr>
      <vt:lpstr>'x-825'!TABLE_FACTOR_TYPE_1</vt:lpstr>
      <vt:lpstr>'x-826'!TABLE_FACTOR_TYPE_1</vt:lpstr>
      <vt:lpstr>'x-827'!TABLE_FACTOR_TYPE_1</vt:lpstr>
      <vt:lpstr>'x-template'!TABLE_FACTOR_TYPE_1</vt:lpstr>
      <vt:lpstr>'x-204'!TABLE_FACTOR_TYPE_2</vt:lpstr>
      <vt:lpstr>'x-403'!TABLE_FACTOR_TYPE_2</vt:lpstr>
      <vt:lpstr>'x-404'!TABLE_FACTOR_TYPE_2</vt:lpstr>
      <vt:lpstr>'x-409'!TABLE_FACTOR_TYPE_2</vt:lpstr>
      <vt:lpstr>'x-410'!TABLE_FACTOR_TYPE_2</vt:lpstr>
      <vt:lpstr>'x-415'!TABLE_FACTOR_TYPE_2</vt:lpstr>
      <vt:lpstr>'x-810'!TABLE_FACTOR_TYPE_2</vt:lpstr>
      <vt:lpstr>'x-101'!TABLE_GENDER_1</vt:lpstr>
      <vt:lpstr>'x-102'!TABLE_GENDER_1</vt:lpstr>
      <vt:lpstr>'x-103'!TABLE_GENDER_1</vt:lpstr>
      <vt:lpstr>'x-104'!TABLE_GENDER_1</vt:lpstr>
      <vt:lpstr>'x-201'!TABLE_GENDER_1</vt:lpstr>
      <vt:lpstr>'x-202'!TABLE_GENDER_1</vt:lpstr>
      <vt:lpstr>'x-203'!TABLE_GENDER_1</vt:lpstr>
      <vt:lpstr>'x-204'!TABLE_GENDER_1</vt:lpstr>
      <vt:lpstr>'x-205'!TABLE_GENDER_1</vt:lpstr>
      <vt:lpstr>'x-206'!TABLE_GENDER_1</vt:lpstr>
      <vt:lpstr>'x-207'!TABLE_GENDER_1</vt:lpstr>
      <vt:lpstr>'x-208'!TABLE_GENDER_1</vt:lpstr>
      <vt:lpstr>'x-209'!TABLE_GENDER_1</vt:lpstr>
      <vt:lpstr>'x-214'!TABLE_GENDER_1</vt:lpstr>
      <vt:lpstr>'x-215'!TABLE_GENDER_1</vt:lpstr>
      <vt:lpstr>'x-216'!TABLE_GENDER_1</vt:lpstr>
      <vt:lpstr>'x-217'!TABLE_GENDER_1</vt:lpstr>
      <vt:lpstr>'x-218'!TABLE_GENDER_1</vt:lpstr>
      <vt:lpstr>'x-219'!TABLE_GENDER_1</vt:lpstr>
      <vt:lpstr>'x-301'!TABLE_GENDER_1</vt:lpstr>
      <vt:lpstr>'x-302'!TABLE_GENDER_1</vt:lpstr>
      <vt:lpstr>'x-303'!TABLE_GENDER_1</vt:lpstr>
      <vt:lpstr>'x-304'!TABLE_GENDER_1</vt:lpstr>
      <vt:lpstr>'x-305'!TABLE_GENDER_1</vt:lpstr>
      <vt:lpstr>'x-306'!TABLE_GENDER_1</vt:lpstr>
      <vt:lpstr>'x-307'!TABLE_GENDER_1</vt:lpstr>
      <vt:lpstr>'x-308'!TABLE_GENDER_1</vt:lpstr>
      <vt:lpstr>'x-401'!TABLE_GENDER_1</vt:lpstr>
      <vt:lpstr>'x-402'!TABLE_GENDER_1</vt:lpstr>
      <vt:lpstr>'x-403'!TABLE_GENDER_1</vt:lpstr>
      <vt:lpstr>'x-404'!TABLE_GENDER_1</vt:lpstr>
      <vt:lpstr>'x-405'!TABLE_GENDER_1</vt:lpstr>
      <vt:lpstr>'x-406'!TABLE_GENDER_1</vt:lpstr>
      <vt:lpstr>'x-407'!TABLE_GENDER_1</vt:lpstr>
      <vt:lpstr>'x-408'!TABLE_GENDER_1</vt:lpstr>
      <vt:lpstr>'x-409'!TABLE_GENDER_1</vt:lpstr>
      <vt:lpstr>'x-410'!TABLE_GENDER_1</vt:lpstr>
      <vt:lpstr>'x-411'!TABLE_GENDER_1</vt:lpstr>
      <vt:lpstr>'x-412'!TABLE_GENDER_1</vt:lpstr>
      <vt:lpstr>'x-413'!TABLE_GENDER_1</vt:lpstr>
      <vt:lpstr>'x-414'!TABLE_GENDER_1</vt:lpstr>
      <vt:lpstr>'x-415'!TABLE_GENDER_1</vt:lpstr>
      <vt:lpstr>'x-416'!TABLE_GENDER_1</vt:lpstr>
      <vt:lpstr>'x-417'!TABLE_GENDER_1</vt:lpstr>
      <vt:lpstr>'x-418'!TABLE_GENDER_1</vt:lpstr>
      <vt:lpstr>'x-419'!TABLE_GENDER_1</vt:lpstr>
      <vt:lpstr>'x-420'!TABLE_GENDER_1</vt:lpstr>
      <vt:lpstr>'x-421'!TABLE_GENDER_1</vt:lpstr>
      <vt:lpstr>'x-422'!TABLE_GENDER_1</vt:lpstr>
      <vt:lpstr>'x-423'!TABLE_GENDER_1</vt:lpstr>
      <vt:lpstr>'x-424'!TABLE_GENDER_1</vt:lpstr>
      <vt:lpstr>'x-501'!TABLE_GENDER_1</vt:lpstr>
      <vt:lpstr>'x-502'!TABLE_GENDER_1</vt:lpstr>
      <vt:lpstr>'x-503'!TABLE_GENDER_1</vt:lpstr>
      <vt:lpstr>'x-504'!TABLE_GENDER_1</vt:lpstr>
      <vt:lpstr>'x-505'!TABLE_GENDER_1</vt:lpstr>
      <vt:lpstr>'x-605'!TABLE_GENDER_1</vt:lpstr>
      <vt:lpstr>'x-606'!TABLE_GENDER_1</vt:lpstr>
      <vt:lpstr>'x-607'!TABLE_GENDER_1</vt:lpstr>
      <vt:lpstr>'x-608'!TABLE_GENDER_1</vt:lpstr>
      <vt:lpstr>'x-609'!TABLE_GENDER_1</vt:lpstr>
      <vt:lpstr>'x-610'!TABLE_GENDER_1</vt:lpstr>
      <vt:lpstr>'x-611'!TABLE_GENDER_1</vt:lpstr>
      <vt:lpstr>'x-612'!TABLE_GENDER_1</vt:lpstr>
      <vt:lpstr>'x-613'!TABLE_GENDER_1</vt:lpstr>
      <vt:lpstr>'x-614'!TABLE_GENDER_1</vt:lpstr>
      <vt:lpstr>'x-615'!TABLE_GENDER_1</vt:lpstr>
      <vt:lpstr>'x-703'!TABLE_GENDER_1</vt:lpstr>
      <vt:lpstr>'x-704'!TABLE_GENDER_1</vt:lpstr>
      <vt:lpstr>'x-705'!TABLE_GENDER_1</vt:lpstr>
      <vt:lpstr>'x-706'!TABLE_GENDER_1</vt:lpstr>
      <vt:lpstr>'x-707'!TABLE_GENDER_1</vt:lpstr>
      <vt:lpstr>'x-708'!TABLE_GENDER_1</vt:lpstr>
      <vt:lpstr>'x-709'!TABLE_GENDER_1</vt:lpstr>
      <vt:lpstr>'x-710'!TABLE_GENDER_1</vt:lpstr>
      <vt:lpstr>'x-711'!TABLE_GENDER_1</vt:lpstr>
      <vt:lpstr>'x-712'!TABLE_GENDER_1</vt:lpstr>
      <vt:lpstr>'x-713'!TABLE_GENDER_1</vt:lpstr>
      <vt:lpstr>'x-714'!TABLE_GENDER_1</vt:lpstr>
      <vt:lpstr>'x-715'!TABLE_GENDER_1</vt:lpstr>
      <vt:lpstr>'x-716'!TABLE_GENDER_1</vt:lpstr>
      <vt:lpstr>'x-717'!TABLE_GENDER_1</vt:lpstr>
      <vt:lpstr>'x-718'!TABLE_GENDER_1</vt:lpstr>
      <vt:lpstr>'x-719'!TABLE_GENDER_1</vt:lpstr>
      <vt:lpstr>'x-720'!TABLE_GENDER_1</vt:lpstr>
      <vt:lpstr>'x-801'!TABLE_GENDER_1</vt:lpstr>
      <vt:lpstr>'x-802'!TABLE_GENDER_1</vt:lpstr>
      <vt:lpstr>'x-803'!TABLE_GENDER_1</vt:lpstr>
      <vt:lpstr>'x-804'!TABLE_GENDER_1</vt:lpstr>
      <vt:lpstr>'x-805'!TABLE_GENDER_1</vt:lpstr>
      <vt:lpstr>'x-806'!TABLE_GENDER_1</vt:lpstr>
      <vt:lpstr>'x-807'!TABLE_GENDER_1</vt:lpstr>
      <vt:lpstr>'x-808'!TABLE_GENDER_1</vt:lpstr>
      <vt:lpstr>'x-809'!TABLE_GENDER_1</vt:lpstr>
      <vt:lpstr>'x-810'!TABLE_GENDER_1</vt:lpstr>
      <vt:lpstr>'x-811'!TABLE_GENDER_1</vt:lpstr>
      <vt:lpstr>'x-812'!TABLE_GENDER_1</vt:lpstr>
      <vt:lpstr>'x-813'!TABLE_GENDER_1</vt:lpstr>
      <vt:lpstr>'x-814'!TABLE_GENDER_1</vt:lpstr>
      <vt:lpstr>'x-815'!TABLE_GENDER_1</vt:lpstr>
      <vt:lpstr>'x-817'!TABLE_GENDER_1</vt:lpstr>
      <vt:lpstr>'x-818'!TABLE_GENDER_1</vt:lpstr>
      <vt:lpstr>'x-819'!TABLE_GENDER_1</vt:lpstr>
      <vt:lpstr>'x-820'!TABLE_GENDER_1</vt:lpstr>
      <vt:lpstr>'x-821'!TABLE_GENDER_1</vt:lpstr>
      <vt:lpstr>'x-822'!TABLE_GENDER_1</vt:lpstr>
      <vt:lpstr>'x-823'!TABLE_GENDER_1</vt:lpstr>
      <vt:lpstr>'x-824'!TABLE_GENDER_1</vt:lpstr>
      <vt:lpstr>'x-825'!TABLE_GENDER_1</vt:lpstr>
      <vt:lpstr>'x-826'!TABLE_GENDER_1</vt:lpstr>
      <vt:lpstr>'x-827'!TABLE_GENDER_1</vt:lpstr>
      <vt:lpstr>'x-template'!TABLE_GENDER_1</vt:lpstr>
      <vt:lpstr>'x-204'!TABLE_GENDER_2</vt:lpstr>
      <vt:lpstr>'x-403'!TABLE_GENDER_2</vt:lpstr>
      <vt:lpstr>'x-404'!TABLE_GENDER_2</vt:lpstr>
      <vt:lpstr>'x-409'!TABLE_GENDER_2</vt:lpstr>
      <vt:lpstr>'x-410'!TABLE_GENDER_2</vt:lpstr>
      <vt:lpstr>'x-415'!TABLE_GENDER_2</vt:lpstr>
      <vt:lpstr>'x-810'!TABLE_GENDER_2</vt:lpstr>
      <vt:lpstr>'x-101'!TABLE_INFO_1</vt:lpstr>
      <vt:lpstr>'x-102'!TABLE_INFO_1</vt:lpstr>
      <vt:lpstr>'x-103'!TABLE_INFO_1</vt:lpstr>
      <vt:lpstr>'x-104'!TABLE_INFO_1</vt:lpstr>
      <vt:lpstr>'x-201'!TABLE_INFO_1</vt:lpstr>
      <vt:lpstr>'x-202'!TABLE_INFO_1</vt:lpstr>
      <vt:lpstr>'x-203'!TABLE_INFO_1</vt:lpstr>
      <vt:lpstr>'x-204'!TABLE_INFO_1</vt:lpstr>
      <vt:lpstr>'x-205'!TABLE_INFO_1</vt:lpstr>
      <vt:lpstr>'x-206'!TABLE_INFO_1</vt:lpstr>
      <vt:lpstr>'x-207'!TABLE_INFO_1</vt:lpstr>
      <vt:lpstr>'x-208'!TABLE_INFO_1</vt:lpstr>
      <vt:lpstr>'x-209'!TABLE_INFO_1</vt:lpstr>
      <vt:lpstr>'x-214'!TABLE_INFO_1</vt:lpstr>
      <vt:lpstr>'x-215'!TABLE_INFO_1</vt:lpstr>
      <vt:lpstr>'x-216'!TABLE_INFO_1</vt:lpstr>
      <vt:lpstr>'x-217'!TABLE_INFO_1</vt:lpstr>
      <vt:lpstr>'x-218'!TABLE_INFO_1</vt:lpstr>
      <vt:lpstr>'x-219'!TABLE_INFO_1</vt:lpstr>
      <vt:lpstr>'x-301'!TABLE_INFO_1</vt:lpstr>
      <vt:lpstr>'x-302'!TABLE_INFO_1</vt:lpstr>
      <vt:lpstr>'x-303'!TABLE_INFO_1</vt:lpstr>
      <vt:lpstr>'x-304'!TABLE_INFO_1</vt:lpstr>
      <vt:lpstr>'x-305'!TABLE_INFO_1</vt:lpstr>
      <vt:lpstr>'x-306'!TABLE_INFO_1</vt:lpstr>
      <vt:lpstr>'x-307'!TABLE_INFO_1</vt:lpstr>
      <vt:lpstr>'x-308'!TABLE_INFO_1</vt:lpstr>
      <vt:lpstr>'x-401'!TABLE_INFO_1</vt:lpstr>
      <vt:lpstr>'x-402'!TABLE_INFO_1</vt:lpstr>
      <vt:lpstr>'x-403'!TABLE_INFO_1</vt:lpstr>
      <vt:lpstr>'x-404'!TABLE_INFO_1</vt:lpstr>
      <vt:lpstr>'x-405'!TABLE_INFO_1</vt:lpstr>
      <vt:lpstr>'x-406'!TABLE_INFO_1</vt:lpstr>
      <vt:lpstr>'x-407'!TABLE_INFO_1</vt:lpstr>
      <vt:lpstr>'x-408'!TABLE_INFO_1</vt:lpstr>
      <vt:lpstr>'x-409'!TABLE_INFO_1</vt:lpstr>
      <vt:lpstr>'x-410'!TABLE_INFO_1</vt:lpstr>
      <vt:lpstr>'x-411'!TABLE_INFO_1</vt:lpstr>
      <vt:lpstr>'x-412'!TABLE_INFO_1</vt:lpstr>
      <vt:lpstr>'x-413'!TABLE_INFO_1</vt:lpstr>
      <vt:lpstr>'x-414'!TABLE_INFO_1</vt:lpstr>
      <vt:lpstr>'x-415'!TABLE_INFO_1</vt:lpstr>
      <vt:lpstr>'x-416'!TABLE_INFO_1</vt:lpstr>
      <vt:lpstr>'x-417'!TABLE_INFO_1</vt:lpstr>
      <vt:lpstr>'x-418'!TABLE_INFO_1</vt:lpstr>
      <vt:lpstr>'x-419'!TABLE_INFO_1</vt:lpstr>
      <vt:lpstr>'x-420'!TABLE_INFO_1</vt:lpstr>
      <vt:lpstr>'x-421'!TABLE_INFO_1</vt:lpstr>
      <vt:lpstr>'x-422'!TABLE_INFO_1</vt:lpstr>
      <vt:lpstr>'x-423'!TABLE_INFO_1</vt:lpstr>
      <vt:lpstr>'x-424'!TABLE_INFO_1</vt:lpstr>
      <vt:lpstr>'x-501'!TABLE_INFO_1</vt:lpstr>
      <vt:lpstr>'x-502'!TABLE_INFO_1</vt:lpstr>
      <vt:lpstr>'x-503'!TABLE_INFO_1</vt:lpstr>
      <vt:lpstr>'x-504'!TABLE_INFO_1</vt:lpstr>
      <vt:lpstr>'x-505'!TABLE_INFO_1</vt:lpstr>
      <vt:lpstr>'x-605'!TABLE_INFO_1</vt:lpstr>
      <vt:lpstr>'x-606'!TABLE_INFO_1</vt:lpstr>
      <vt:lpstr>'x-607'!TABLE_INFO_1</vt:lpstr>
      <vt:lpstr>'x-608'!TABLE_INFO_1</vt:lpstr>
      <vt:lpstr>'x-609'!TABLE_INFO_1</vt:lpstr>
      <vt:lpstr>'x-610'!TABLE_INFO_1</vt:lpstr>
      <vt:lpstr>'x-611'!TABLE_INFO_1</vt:lpstr>
      <vt:lpstr>'x-612'!TABLE_INFO_1</vt:lpstr>
      <vt:lpstr>'x-613'!TABLE_INFO_1</vt:lpstr>
      <vt:lpstr>'x-614'!TABLE_INFO_1</vt:lpstr>
      <vt:lpstr>'x-615'!TABLE_INFO_1</vt:lpstr>
      <vt:lpstr>'x-703'!TABLE_INFO_1</vt:lpstr>
      <vt:lpstr>'x-704'!TABLE_INFO_1</vt:lpstr>
      <vt:lpstr>'x-705'!TABLE_INFO_1</vt:lpstr>
      <vt:lpstr>'x-706'!TABLE_INFO_1</vt:lpstr>
      <vt:lpstr>'x-707'!TABLE_INFO_1</vt:lpstr>
      <vt:lpstr>'x-708'!TABLE_INFO_1</vt:lpstr>
      <vt:lpstr>'x-709'!TABLE_INFO_1</vt:lpstr>
      <vt:lpstr>'x-710'!TABLE_INFO_1</vt:lpstr>
      <vt:lpstr>'x-711'!TABLE_INFO_1</vt:lpstr>
      <vt:lpstr>'x-712'!TABLE_INFO_1</vt:lpstr>
      <vt:lpstr>'x-713'!TABLE_INFO_1</vt:lpstr>
      <vt:lpstr>'x-714'!TABLE_INFO_1</vt:lpstr>
      <vt:lpstr>'x-715'!TABLE_INFO_1</vt:lpstr>
      <vt:lpstr>'x-716'!TABLE_INFO_1</vt:lpstr>
      <vt:lpstr>'x-717'!TABLE_INFO_1</vt:lpstr>
      <vt:lpstr>'x-718'!TABLE_INFO_1</vt:lpstr>
      <vt:lpstr>'x-719'!TABLE_INFO_1</vt:lpstr>
      <vt:lpstr>'x-720'!TABLE_INFO_1</vt:lpstr>
      <vt:lpstr>'x-801'!TABLE_INFO_1</vt:lpstr>
      <vt:lpstr>'x-802'!TABLE_INFO_1</vt:lpstr>
      <vt:lpstr>'x-803'!TABLE_INFO_1</vt:lpstr>
      <vt:lpstr>'x-804'!TABLE_INFO_1</vt:lpstr>
      <vt:lpstr>'x-805'!TABLE_INFO_1</vt:lpstr>
      <vt:lpstr>'x-806'!TABLE_INFO_1</vt:lpstr>
      <vt:lpstr>'x-807'!TABLE_INFO_1</vt:lpstr>
      <vt:lpstr>'x-808'!TABLE_INFO_1</vt:lpstr>
      <vt:lpstr>'x-809'!TABLE_INFO_1</vt:lpstr>
      <vt:lpstr>'x-810'!TABLE_INFO_1</vt:lpstr>
      <vt:lpstr>'x-811'!TABLE_INFO_1</vt:lpstr>
      <vt:lpstr>'x-812'!TABLE_INFO_1</vt:lpstr>
      <vt:lpstr>'x-813'!TABLE_INFO_1</vt:lpstr>
      <vt:lpstr>'x-814'!TABLE_INFO_1</vt:lpstr>
      <vt:lpstr>'x-815'!TABLE_INFO_1</vt:lpstr>
      <vt:lpstr>'x-817'!TABLE_INFO_1</vt:lpstr>
      <vt:lpstr>'x-818'!TABLE_INFO_1</vt:lpstr>
      <vt:lpstr>'x-819'!TABLE_INFO_1</vt:lpstr>
      <vt:lpstr>'x-820'!TABLE_INFO_1</vt:lpstr>
      <vt:lpstr>'x-821'!TABLE_INFO_1</vt:lpstr>
      <vt:lpstr>'x-822'!TABLE_INFO_1</vt:lpstr>
      <vt:lpstr>'x-823'!TABLE_INFO_1</vt:lpstr>
      <vt:lpstr>'x-824'!TABLE_INFO_1</vt:lpstr>
      <vt:lpstr>'x-825'!TABLE_INFO_1</vt:lpstr>
      <vt:lpstr>'x-826'!TABLE_INFO_1</vt:lpstr>
      <vt:lpstr>'x-827'!TABLE_INFO_1</vt:lpstr>
      <vt:lpstr>'x-template'!TABLE_INFO_1</vt:lpstr>
      <vt:lpstr>'x-204'!TABLE_INFO_2</vt:lpstr>
      <vt:lpstr>'x-403'!TABLE_INFO_2</vt:lpstr>
      <vt:lpstr>'x-404'!TABLE_INFO_2</vt:lpstr>
      <vt:lpstr>'x-409'!TABLE_INFO_2</vt:lpstr>
      <vt:lpstr>'x-410'!TABLE_INFO_2</vt:lpstr>
      <vt:lpstr>'x-415'!TABLE_INFO_2</vt:lpstr>
      <vt:lpstr>'x-810'!TABLE_INFO_2</vt:lpstr>
      <vt:lpstr>'x-101'!TABLE_REFERENCE_1</vt:lpstr>
      <vt:lpstr>'x-102'!TABLE_REFERENCE_1</vt:lpstr>
      <vt:lpstr>'x-103'!TABLE_REFERENCE_1</vt:lpstr>
      <vt:lpstr>'x-104'!TABLE_REFERENCE_1</vt:lpstr>
      <vt:lpstr>'x-201'!TABLE_REFERENCE_1</vt:lpstr>
      <vt:lpstr>'x-202'!TABLE_REFERENCE_1</vt:lpstr>
      <vt:lpstr>'x-203'!TABLE_REFERENCE_1</vt:lpstr>
      <vt:lpstr>'x-204'!TABLE_REFERENCE_1</vt:lpstr>
      <vt:lpstr>'x-205'!TABLE_REFERENCE_1</vt:lpstr>
      <vt:lpstr>'x-206'!TABLE_REFERENCE_1</vt:lpstr>
      <vt:lpstr>'x-207'!TABLE_REFERENCE_1</vt:lpstr>
      <vt:lpstr>'x-208'!TABLE_REFERENCE_1</vt:lpstr>
      <vt:lpstr>'x-209'!TABLE_REFERENCE_1</vt:lpstr>
      <vt:lpstr>'x-214'!TABLE_REFERENCE_1</vt:lpstr>
      <vt:lpstr>'x-215'!TABLE_REFERENCE_1</vt:lpstr>
      <vt:lpstr>'x-216'!TABLE_REFERENCE_1</vt:lpstr>
      <vt:lpstr>'x-217'!TABLE_REFERENCE_1</vt:lpstr>
      <vt:lpstr>'x-218'!TABLE_REFERENCE_1</vt:lpstr>
      <vt:lpstr>'x-219'!TABLE_REFERENCE_1</vt:lpstr>
      <vt:lpstr>'x-301'!TABLE_REFERENCE_1</vt:lpstr>
      <vt:lpstr>'x-302'!TABLE_REFERENCE_1</vt:lpstr>
      <vt:lpstr>'x-303'!TABLE_REFERENCE_1</vt:lpstr>
      <vt:lpstr>'x-304'!TABLE_REFERENCE_1</vt:lpstr>
      <vt:lpstr>'x-305'!TABLE_REFERENCE_1</vt:lpstr>
      <vt:lpstr>'x-306'!TABLE_REFERENCE_1</vt:lpstr>
      <vt:lpstr>'x-307'!TABLE_REFERENCE_1</vt:lpstr>
      <vt:lpstr>'x-308'!TABLE_REFERENCE_1</vt:lpstr>
      <vt:lpstr>'x-401'!TABLE_REFERENCE_1</vt:lpstr>
      <vt:lpstr>'x-402'!TABLE_REFERENCE_1</vt:lpstr>
      <vt:lpstr>'x-403'!TABLE_REFERENCE_1</vt:lpstr>
      <vt:lpstr>'x-404'!TABLE_REFERENCE_1</vt:lpstr>
      <vt:lpstr>'x-405'!TABLE_REFERENCE_1</vt:lpstr>
      <vt:lpstr>'x-406'!TABLE_REFERENCE_1</vt:lpstr>
      <vt:lpstr>'x-407'!TABLE_REFERENCE_1</vt:lpstr>
      <vt:lpstr>'x-408'!TABLE_REFERENCE_1</vt:lpstr>
      <vt:lpstr>'x-409'!TABLE_REFERENCE_1</vt:lpstr>
      <vt:lpstr>'x-410'!TABLE_REFERENCE_1</vt:lpstr>
      <vt:lpstr>'x-411'!TABLE_REFERENCE_1</vt:lpstr>
      <vt:lpstr>'x-412'!TABLE_REFERENCE_1</vt:lpstr>
      <vt:lpstr>'x-413'!TABLE_REFERENCE_1</vt:lpstr>
      <vt:lpstr>'x-414'!TABLE_REFERENCE_1</vt:lpstr>
      <vt:lpstr>'x-415'!TABLE_REFERENCE_1</vt:lpstr>
      <vt:lpstr>'x-416'!TABLE_REFERENCE_1</vt:lpstr>
      <vt:lpstr>'x-417'!TABLE_REFERENCE_1</vt:lpstr>
      <vt:lpstr>'x-418'!TABLE_REFERENCE_1</vt:lpstr>
      <vt:lpstr>'x-419'!TABLE_REFERENCE_1</vt:lpstr>
      <vt:lpstr>'x-420'!TABLE_REFERENCE_1</vt:lpstr>
      <vt:lpstr>'x-421'!TABLE_REFERENCE_1</vt:lpstr>
      <vt:lpstr>'x-422'!TABLE_REFERENCE_1</vt:lpstr>
      <vt:lpstr>'x-423'!TABLE_REFERENCE_1</vt:lpstr>
      <vt:lpstr>'x-424'!TABLE_REFERENCE_1</vt:lpstr>
      <vt:lpstr>'x-501'!TABLE_REFERENCE_1</vt:lpstr>
      <vt:lpstr>'x-502'!TABLE_REFERENCE_1</vt:lpstr>
      <vt:lpstr>'x-503'!TABLE_REFERENCE_1</vt:lpstr>
      <vt:lpstr>'x-504'!TABLE_REFERENCE_1</vt:lpstr>
      <vt:lpstr>'x-505'!TABLE_REFERENCE_1</vt:lpstr>
      <vt:lpstr>'x-605'!TABLE_REFERENCE_1</vt:lpstr>
      <vt:lpstr>'x-606'!TABLE_REFERENCE_1</vt:lpstr>
      <vt:lpstr>'x-607'!TABLE_REFERENCE_1</vt:lpstr>
      <vt:lpstr>'x-608'!TABLE_REFERENCE_1</vt:lpstr>
      <vt:lpstr>'x-609'!TABLE_REFERENCE_1</vt:lpstr>
      <vt:lpstr>'x-610'!TABLE_REFERENCE_1</vt:lpstr>
      <vt:lpstr>'x-611'!TABLE_REFERENCE_1</vt:lpstr>
      <vt:lpstr>'x-612'!TABLE_REFERENCE_1</vt:lpstr>
      <vt:lpstr>'x-613'!TABLE_REFERENCE_1</vt:lpstr>
      <vt:lpstr>'x-614'!TABLE_REFERENCE_1</vt:lpstr>
      <vt:lpstr>'x-615'!TABLE_REFERENCE_1</vt:lpstr>
      <vt:lpstr>'x-703'!TABLE_REFERENCE_1</vt:lpstr>
      <vt:lpstr>'x-704'!TABLE_REFERENCE_1</vt:lpstr>
      <vt:lpstr>'x-705'!TABLE_REFERENCE_1</vt:lpstr>
      <vt:lpstr>'x-706'!TABLE_REFERENCE_1</vt:lpstr>
      <vt:lpstr>'x-707'!TABLE_REFERENCE_1</vt:lpstr>
      <vt:lpstr>'x-708'!TABLE_REFERENCE_1</vt:lpstr>
      <vt:lpstr>'x-709'!TABLE_REFERENCE_1</vt:lpstr>
      <vt:lpstr>'x-710'!TABLE_REFERENCE_1</vt:lpstr>
      <vt:lpstr>'x-711'!TABLE_REFERENCE_1</vt:lpstr>
      <vt:lpstr>'x-712'!TABLE_REFERENCE_1</vt:lpstr>
      <vt:lpstr>'x-713'!TABLE_REFERENCE_1</vt:lpstr>
      <vt:lpstr>'x-714'!TABLE_REFERENCE_1</vt:lpstr>
      <vt:lpstr>'x-715'!TABLE_REFERENCE_1</vt:lpstr>
      <vt:lpstr>'x-716'!TABLE_REFERENCE_1</vt:lpstr>
      <vt:lpstr>'x-717'!TABLE_REFERENCE_1</vt:lpstr>
      <vt:lpstr>'x-718'!TABLE_REFERENCE_1</vt:lpstr>
      <vt:lpstr>'x-719'!TABLE_REFERENCE_1</vt:lpstr>
      <vt:lpstr>'x-720'!TABLE_REFERENCE_1</vt:lpstr>
      <vt:lpstr>'x-801'!TABLE_REFERENCE_1</vt:lpstr>
      <vt:lpstr>'x-802'!TABLE_REFERENCE_1</vt:lpstr>
      <vt:lpstr>'x-803'!TABLE_REFERENCE_1</vt:lpstr>
      <vt:lpstr>'x-804'!TABLE_REFERENCE_1</vt:lpstr>
      <vt:lpstr>'x-805'!TABLE_REFERENCE_1</vt:lpstr>
      <vt:lpstr>'x-806'!TABLE_REFERENCE_1</vt:lpstr>
      <vt:lpstr>'x-807'!TABLE_REFERENCE_1</vt:lpstr>
      <vt:lpstr>'x-808'!TABLE_REFERENCE_1</vt:lpstr>
      <vt:lpstr>'x-809'!TABLE_REFERENCE_1</vt:lpstr>
      <vt:lpstr>'x-810'!TABLE_REFERENCE_1</vt:lpstr>
      <vt:lpstr>'x-811'!TABLE_REFERENCE_1</vt:lpstr>
      <vt:lpstr>'x-812'!TABLE_REFERENCE_1</vt:lpstr>
      <vt:lpstr>'x-813'!TABLE_REFERENCE_1</vt:lpstr>
      <vt:lpstr>'x-814'!TABLE_REFERENCE_1</vt:lpstr>
      <vt:lpstr>'x-815'!TABLE_REFERENCE_1</vt:lpstr>
      <vt:lpstr>'x-817'!TABLE_REFERENCE_1</vt:lpstr>
      <vt:lpstr>'x-818'!TABLE_REFERENCE_1</vt:lpstr>
      <vt:lpstr>'x-819'!TABLE_REFERENCE_1</vt:lpstr>
      <vt:lpstr>'x-820'!TABLE_REFERENCE_1</vt:lpstr>
      <vt:lpstr>'x-821'!TABLE_REFERENCE_1</vt:lpstr>
      <vt:lpstr>'x-822'!TABLE_REFERENCE_1</vt:lpstr>
      <vt:lpstr>'x-823'!TABLE_REFERENCE_1</vt:lpstr>
      <vt:lpstr>'x-824'!TABLE_REFERENCE_1</vt:lpstr>
      <vt:lpstr>'x-825'!TABLE_REFERENCE_1</vt:lpstr>
      <vt:lpstr>'x-826'!TABLE_REFERENCE_1</vt:lpstr>
      <vt:lpstr>'x-827'!TABLE_REFERENCE_1</vt:lpstr>
      <vt:lpstr>'x-template'!TABLE_REFERENCE_1</vt:lpstr>
      <vt:lpstr>'x-204'!TABLE_REFERENCE_2</vt:lpstr>
      <vt:lpstr>'x-403'!TABLE_REFERENCE_2</vt:lpstr>
      <vt:lpstr>'x-404'!TABLE_REFERENCE_2</vt:lpstr>
      <vt:lpstr>'x-409'!TABLE_REFERENCE_2</vt:lpstr>
      <vt:lpstr>'x-410'!TABLE_REFERENCE_2</vt:lpstr>
      <vt:lpstr>'x-415'!TABLE_REFERENCE_2</vt:lpstr>
      <vt:lpstr>'x-810'!TABLE_REFERENCE_2</vt:lpstr>
      <vt:lpstr>'x-101'!TABLE_REFERENCE_GUIDANCE_1</vt:lpstr>
      <vt:lpstr>'x-102'!TABLE_REFERENCE_GUIDANCE_1</vt:lpstr>
      <vt:lpstr>'x-103'!TABLE_REFERENCE_GUIDANCE_1</vt:lpstr>
      <vt:lpstr>'x-104'!TABLE_REFERENCE_GUIDANCE_1</vt:lpstr>
      <vt:lpstr>'x-201'!TABLE_REFERENCE_GUIDANCE_1</vt:lpstr>
      <vt:lpstr>'x-202'!TABLE_REFERENCE_GUIDANCE_1</vt:lpstr>
      <vt:lpstr>'x-203'!TABLE_REFERENCE_GUIDANCE_1</vt:lpstr>
      <vt:lpstr>'x-204'!TABLE_REFERENCE_GUIDANCE_1</vt:lpstr>
      <vt:lpstr>'x-205'!TABLE_REFERENCE_GUIDANCE_1</vt:lpstr>
      <vt:lpstr>'x-206'!TABLE_REFERENCE_GUIDANCE_1</vt:lpstr>
      <vt:lpstr>'x-207'!TABLE_REFERENCE_GUIDANCE_1</vt:lpstr>
      <vt:lpstr>'x-208'!TABLE_REFERENCE_GUIDANCE_1</vt:lpstr>
      <vt:lpstr>'x-209'!TABLE_REFERENCE_GUIDANCE_1</vt:lpstr>
      <vt:lpstr>'x-214'!TABLE_REFERENCE_GUIDANCE_1</vt:lpstr>
      <vt:lpstr>'x-215'!TABLE_REFERENCE_GUIDANCE_1</vt:lpstr>
      <vt:lpstr>'x-216'!TABLE_REFERENCE_GUIDANCE_1</vt:lpstr>
      <vt:lpstr>'x-217'!TABLE_REFERENCE_GUIDANCE_1</vt:lpstr>
      <vt:lpstr>'x-218'!TABLE_REFERENCE_GUIDANCE_1</vt:lpstr>
      <vt:lpstr>'x-219'!TABLE_REFERENCE_GUIDANCE_1</vt:lpstr>
      <vt:lpstr>'x-301'!TABLE_REFERENCE_GUIDANCE_1</vt:lpstr>
      <vt:lpstr>'x-302'!TABLE_REFERENCE_GUIDANCE_1</vt:lpstr>
      <vt:lpstr>'x-303'!TABLE_REFERENCE_GUIDANCE_1</vt:lpstr>
      <vt:lpstr>'x-304'!TABLE_REFERENCE_GUIDANCE_1</vt:lpstr>
      <vt:lpstr>'x-305'!TABLE_REFERENCE_GUIDANCE_1</vt:lpstr>
      <vt:lpstr>'x-306'!TABLE_REFERENCE_GUIDANCE_1</vt:lpstr>
      <vt:lpstr>'x-307'!TABLE_REFERENCE_GUIDANCE_1</vt:lpstr>
      <vt:lpstr>'x-308'!TABLE_REFERENCE_GUIDANCE_1</vt:lpstr>
      <vt:lpstr>'x-401'!TABLE_REFERENCE_GUIDANCE_1</vt:lpstr>
      <vt:lpstr>'x-402'!TABLE_REFERENCE_GUIDANCE_1</vt:lpstr>
      <vt:lpstr>'x-403'!TABLE_REFERENCE_GUIDANCE_1</vt:lpstr>
      <vt:lpstr>'x-404'!TABLE_REFERENCE_GUIDANCE_1</vt:lpstr>
      <vt:lpstr>'x-405'!TABLE_REFERENCE_GUIDANCE_1</vt:lpstr>
      <vt:lpstr>'x-406'!TABLE_REFERENCE_GUIDANCE_1</vt:lpstr>
      <vt:lpstr>'x-407'!TABLE_REFERENCE_GUIDANCE_1</vt:lpstr>
      <vt:lpstr>'x-408'!TABLE_REFERENCE_GUIDANCE_1</vt:lpstr>
      <vt:lpstr>'x-409'!TABLE_REFERENCE_GUIDANCE_1</vt:lpstr>
      <vt:lpstr>'x-410'!TABLE_REFERENCE_GUIDANCE_1</vt:lpstr>
      <vt:lpstr>'x-411'!TABLE_REFERENCE_GUIDANCE_1</vt:lpstr>
      <vt:lpstr>'x-412'!TABLE_REFERENCE_GUIDANCE_1</vt:lpstr>
      <vt:lpstr>'x-413'!TABLE_REFERENCE_GUIDANCE_1</vt:lpstr>
      <vt:lpstr>'x-414'!TABLE_REFERENCE_GUIDANCE_1</vt:lpstr>
      <vt:lpstr>'x-415'!TABLE_REFERENCE_GUIDANCE_1</vt:lpstr>
      <vt:lpstr>'x-416'!TABLE_REFERENCE_GUIDANCE_1</vt:lpstr>
      <vt:lpstr>'x-417'!TABLE_REFERENCE_GUIDANCE_1</vt:lpstr>
      <vt:lpstr>'x-418'!TABLE_REFERENCE_GUIDANCE_1</vt:lpstr>
      <vt:lpstr>'x-419'!TABLE_REFERENCE_GUIDANCE_1</vt:lpstr>
      <vt:lpstr>'x-420'!TABLE_REFERENCE_GUIDANCE_1</vt:lpstr>
      <vt:lpstr>'x-421'!TABLE_REFERENCE_GUIDANCE_1</vt:lpstr>
      <vt:lpstr>'x-422'!TABLE_REFERENCE_GUIDANCE_1</vt:lpstr>
      <vt:lpstr>'x-423'!TABLE_REFERENCE_GUIDANCE_1</vt:lpstr>
      <vt:lpstr>'x-424'!TABLE_REFERENCE_GUIDANCE_1</vt:lpstr>
      <vt:lpstr>'x-501'!TABLE_REFERENCE_GUIDANCE_1</vt:lpstr>
      <vt:lpstr>'x-502'!TABLE_REFERENCE_GUIDANCE_1</vt:lpstr>
      <vt:lpstr>'x-503'!TABLE_REFERENCE_GUIDANCE_1</vt:lpstr>
      <vt:lpstr>'x-504'!TABLE_REFERENCE_GUIDANCE_1</vt:lpstr>
      <vt:lpstr>'x-505'!TABLE_REFERENCE_GUIDANCE_1</vt:lpstr>
      <vt:lpstr>'x-605'!TABLE_REFERENCE_GUIDANCE_1</vt:lpstr>
      <vt:lpstr>'x-606'!TABLE_REFERENCE_GUIDANCE_1</vt:lpstr>
      <vt:lpstr>'x-607'!TABLE_REFERENCE_GUIDANCE_1</vt:lpstr>
      <vt:lpstr>'x-608'!TABLE_REFERENCE_GUIDANCE_1</vt:lpstr>
      <vt:lpstr>'x-609'!TABLE_REFERENCE_GUIDANCE_1</vt:lpstr>
      <vt:lpstr>'x-610'!TABLE_REFERENCE_GUIDANCE_1</vt:lpstr>
      <vt:lpstr>'x-611'!TABLE_REFERENCE_GUIDANCE_1</vt:lpstr>
      <vt:lpstr>'x-612'!TABLE_REFERENCE_GUIDANCE_1</vt:lpstr>
      <vt:lpstr>'x-613'!TABLE_REFERENCE_GUIDANCE_1</vt:lpstr>
      <vt:lpstr>'x-614'!TABLE_REFERENCE_GUIDANCE_1</vt:lpstr>
      <vt:lpstr>'x-615'!TABLE_REFERENCE_GUIDANCE_1</vt:lpstr>
      <vt:lpstr>'x-703'!TABLE_REFERENCE_GUIDANCE_1</vt:lpstr>
      <vt:lpstr>'x-704'!TABLE_REFERENCE_GUIDANCE_1</vt:lpstr>
      <vt:lpstr>'x-705'!TABLE_REFERENCE_GUIDANCE_1</vt:lpstr>
      <vt:lpstr>'x-706'!TABLE_REFERENCE_GUIDANCE_1</vt:lpstr>
      <vt:lpstr>'x-707'!TABLE_REFERENCE_GUIDANCE_1</vt:lpstr>
      <vt:lpstr>'x-708'!TABLE_REFERENCE_GUIDANCE_1</vt:lpstr>
      <vt:lpstr>'x-709'!TABLE_REFERENCE_GUIDANCE_1</vt:lpstr>
      <vt:lpstr>'x-710'!TABLE_REFERENCE_GUIDANCE_1</vt:lpstr>
      <vt:lpstr>'x-711'!TABLE_REFERENCE_GUIDANCE_1</vt:lpstr>
      <vt:lpstr>'x-712'!TABLE_REFERENCE_GUIDANCE_1</vt:lpstr>
      <vt:lpstr>'x-713'!TABLE_REFERENCE_GUIDANCE_1</vt:lpstr>
      <vt:lpstr>'x-714'!TABLE_REFERENCE_GUIDANCE_1</vt:lpstr>
      <vt:lpstr>'x-715'!TABLE_REFERENCE_GUIDANCE_1</vt:lpstr>
      <vt:lpstr>'x-716'!TABLE_REFERENCE_GUIDANCE_1</vt:lpstr>
      <vt:lpstr>'x-717'!TABLE_REFERENCE_GUIDANCE_1</vt:lpstr>
      <vt:lpstr>'x-718'!TABLE_REFERENCE_GUIDANCE_1</vt:lpstr>
      <vt:lpstr>'x-719'!TABLE_REFERENCE_GUIDANCE_1</vt:lpstr>
      <vt:lpstr>'x-720'!TABLE_REFERENCE_GUIDANCE_1</vt:lpstr>
      <vt:lpstr>'x-801'!TABLE_REFERENCE_GUIDANCE_1</vt:lpstr>
      <vt:lpstr>'x-802'!TABLE_REFERENCE_GUIDANCE_1</vt:lpstr>
      <vt:lpstr>'x-803'!TABLE_REFERENCE_GUIDANCE_1</vt:lpstr>
      <vt:lpstr>'x-804'!TABLE_REFERENCE_GUIDANCE_1</vt:lpstr>
      <vt:lpstr>'x-805'!TABLE_REFERENCE_GUIDANCE_1</vt:lpstr>
      <vt:lpstr>'x-806'!TABLE_REFERENCE_GUIDANCE_1</vt:lpstr>
      <vt:lpstr>'x-807'!TABLE_REFERENCE_GUIDANCE_1</vt:lpstr>
      <vt:lpstr>'x-808'!TABLE_REFERENCE_GUIDANCE_1</vt:lpstr>
      <vt:lpstr>'x-809'!TABLE_REFERENCE_GUIDANCE_1</vt:lpstr>
      <vt:lpstr>'x-810'!TABLE_REFERENCE_GUIDANCE_1</vt:lpstr>
      <vt:lpstr>'x-811'!TABLE_REFERENCE_GUIDANCE_1</vt:lpstr>
      <vt:lpstr>'x-812'!TABLE_REFERENCE_GUIDANCE_1</vt:lpstr>
      <vt:lpstr>'x-813'!TABLE_REFERENCE_GUIDANCE_1</vt:lpstr>
      <vt:lpstr>'x-814'!TABLE_REFERENCE_GUIDANCE_1</vt:lpstr>
      <vt:lpstr>'x-815'!TABLE_REFERENCE_GUIDANCE_1</vt:lpstr>
      <vt:lpstr>'x-817'!TABLE_REFERENCE_GUIDANCE_1</vt:lpstr>
      <vt:lpstr>'x-818'!TABLE_REFERENCE_GUIDANCE_1</vt:lpstr>
      <vt:lpstr>'x-819'!TABLE_REFERENCE_GUIDANCE_1</vt:lpstr>
      <vt:lpstr>'x-820'!TABLE_REFERENCE_GUIDANCE_1</vt:lpstr>
      <vt:lpstr>'x-821'!TABLE_REFERENCE_GUIDANCE_1</vt:lpstr>
      <vt:lpstr>'x-822'!TABLE_REFERENCE_GUIDANCE_1</vt:lpstr>
      <vt:lpstr>'x-823'!TABLE_REFERENCE_GUIDANCE_1</vt:lpstr>
      <vt:lpstr>'x-824'!TABLE_REFERENCE_GUIDANCE_1</vt:lpstr>
      <vt:lpstr>'x-825'!TABLE_REFERENCE_GUIDANCE_1</vt:lpstr>
      <vt:lpstr>'x-826'!TABLE_REFERENCE_GUIDANCE_1</vt:lpstr>
      <vt:lpstr>'x-827'!TABLE_REFERENCE_GUIDANCE_1</vt:lpstr>
      <vt:lpstr>'x-template'!TABLE_REFERENCE_GUIDANCE_1</vt:lpstr>
      <vt:lpstr>'x-204'!TABLE_REFERENCE_GUIDANCE_2</vt:lpstr>
      <vt:lpstr>'x-403'!TABLE_REFERENCE_GUIDANCE_2</vt:lpstr>
      <vt:lpstr>'x-404'!TABLE_REFERENCE_GUIDANCE_2</vt:lpstr>
      <vt:lpstr>'x-409'!TABLE_REFERENCE_GUIDANCE_2</vt:lpstr>
      <vt:lpstr>'x-410'!TABLE_REFERENCE_GUIDANCE_2</vt:lpstr>
      <vt:lpstr>'x-415'!TABLE_REFERENCE_GUIDANCE_2</vt:lpstr>
      <vt:lpstr>'x-810'!TABLE_REFERENCE_GUIDANCE_2</vt:lpstr>
      <vt:lpstr>'x-101'!TABLE_RELATED_1</vt:lpstr>
      <vt:lpstr>'x-102'!TABLE_RELATED_1</vt:lpstr>
      <vt:lpstr>'x-103'!TABLE_RELATED_1</vt:lpstr>
      <vt:lpstr>'x-104'!TABLE_RELATED_1</vt:lpstr>
      <vt:lpstr>'x-201'!TABLE_RELATED_1</vt:lpstr>
      <vt:lpstr>'x-202'!TABLE_RELATED_1</vt:lpstr>
      <vt:lpstr>'x-203'!TABLE_RELATED_1</vt:lpstr>
      <vt:lpstr>'x-204'!TABLE_RELATED_1</vt:lpstr>
      <vt:lpstr>'x-205'!TABLE_RELATED_1</vt:lpstr>
      <vt:lpstr>'x-206'!TABLE_RELATED_1</vt:lpstr>
      <vt:lpstr>'x-207'!TABLE_RELATED_1</vt:lpstr>
      <vt:lpstr>'x-208'!TABLE_RELATED_1</vt:lpstr>
      <vt:lpstr>'x-209'!TABLE_RELATED_1</vt:lpstr>
      <vt:lpstr>'x-214'!TABLE_RELATED_1</vt:lpstr>
      <vt:lpstr>'x-215'!TABLE_RELATED_1</vt:lpstr>
      <vt:lpstr>'x-216'!TABLE_RELATED_1</vt:lpstr>
      <vt:lpstr>'x-217'!TABLE_RELATED_1</vt:lpstr>
      <vt:lpstr>'x-218'!TABLE_RELATED_1</vt:lpstr>
      <vt:lpstr>'x-219'!TABLE_RELATED_1</vt:lpstr>
      <vt:lpstr>'x-301'!TABLE_RELATED_1</vt:lpstr>
      <vt:lpstr>'x-302'!TABLE_RELATED_1</vt:lpstr>
      <vt:lpstr>'x-303'!TABLE_RELATED_1</vt:lpstr>
      <vt:lpstr>'x-304'!TABLE_RELATED_1</vt:lpstr>
      <vt:lpstr>'x-305'!TABLE_RELATED_1</vt:lpstr>
      <vt:lpstr>'x-306'!TABLE_RELATED_1</vt:lpstr>
      <vt:lpstr>'x-307'!TABLE_RELATED_1</vt:lpstr>
      <vt:lpstr>'x-308'!TABLE_RELATED_1</vt:lpstr>
      <vt:lpstr>'x-401'!TABLE_RELATED_1</vt:lpstr>
      <vt:lpstr>'x-402'!TABLE_RELATED_1</vt:lpstr>
      <vt:lpstr>'x-403'!TABLE_RELATED_1</vt:lpstr>
      <vt:lpstr>'x-404'!TABLE_RELATED_1</vt:lpstr>
      <vt:lpstr>'x-405'!TABLE_RELATED_1</vt:lpstr>
      <vt:lpstr>'x-406'!TABLE_RELATED_1</vt:lpstr>
      <vt:lpstr>'x-407'!TABLE_RELATED_1</vt:lpstr>
      <vt:lpstr>'x-408'!TABLE_RELATED_1</vt:lpstr>
      <vt:lpstr>'x-409'!TABLE_RELATED_1</vt:lpstr>
      <vt:lpstr>'x-410'!TABLE_RELATED_1</vt:lpstr>
      <vt:lpstr>'x-411'!TABLE_RELATED_1</vt:lpstr>
      <vt:lpstr>'x-412'!TABLE_RELATED_1</vt:lpstr>
      <vt:lpstr>'x-413'!TABLE_RELATED_1</vt:lpstr>
      <vt:lpstr>'x-414'!TABLE_RELATED_1</vt:lpstr>
      <vt:lpstr>'x-415'!TABLE_RELATED_1</vt:lpstr>
      <vt:lpstr>'x-416'!TABLE_RELATED_1</vt:lpstr>
      <vt:lpstr>'x-417'!TABLE_RELATED_1</vt:lpstr>
      <vt:lpstr>'x-418'!TABLE_RELATED_1</vt:lpstr>
      <vt:lpstr>'x-419'!TABLE_RELATED_1</vt:lpstr>
      <vt:lpstr>'x-420'!TABLE_RELATED_1</vt:lpstr>
      <vt:lpstr>'x-421'!TABLE_RELATED_1</vt:lpstr>
      <vt:lpstr>'x-422'!TABLE_RELATED_1</vt:lpstr>
      <vt:lpstr>'x-423'!TABLE_RELATED_1</vt:lpstr>
      <vt:lpstr>'x-424'!TABLE_RELATED_1</vt:lpstr>
      <vt:lpstr>'x-501'!TABLE_RELATED_1</vt:lpstr>
      <vt:lpstr>'x-502'!TABLE_RELATED_1</vt:lpstr>
      <vt:lpstr>'x-503'!TABLE_RELATED_1</vt:lpstr>
      <vt:lpstr>'x-504'!TABLE_RELATED_1</vt:lpstr>
      <vt:lpstr>'x-505'!TABLE_RELATED_1</vt:lpstr>
      <vt:lpstr>'x-605'!TABLE_RELATED_1</vt:lpstr>
      <vt:lpstr>'x-606'!TABLE_RELATED_1</vt:lpstr>
      <vt:lpstr>'x-607'!TABLE_RELATED_1</vt:lpstr>
      <vt:lpstr>'x-608'!TABLE_RELATED_1</vt:lpstr>
      <vt:lpstr>'x-609'!TABLE_RELATED_1</vt:lpstr>
      <vt:lpstr>'x-610'!TABLE_RELATED_1</vt:lpstr>
      <vt:lpstr>'x-611'!TABLE_RELATED_1</vt:lpstr>
      <vt:lpstr>'x-612'!TABLE_RELATED_1</vt:lpstr>
      <vt:lpstr>'x-613'!TABLE_RELATED_1</vt:lpstr>
      <vt:lpstr>'x-614'!TABLE_RELATED_1</vt:lpstr>
      <vt:lpstr>'x-615'!TABLE_RELATED_1</vt:lpstr>
      <vt:lpstr>'x-703'!TABLE_RELATED_1</vt:lpstr>
      <vt:lpstr>'x-704'!TABLE_RELATED_1</vt:lpstr>
      <vt:lpstr>'x-705'!TABLE_RELATED_1</vt:lpstr>
      <vt:lpstr>'x-706'!TABLE_RELATED_1</vt:lpstr>
      <vt:lpstr>'x-707'!TABLE_RELATED_1</vt:lpstr>
      <vt:lpstr>'x-708'!TABLE_RELATED_1</vt:lpstr>
      <vt:lpstr>'x-709'!TABLE_RELATED_1</vt:lpstr>
      <vt:lpstr>'x-710'!TABLE_RELATED_1</vt:lpstr>
      <vt:lpstr>'x-711'!TABLE_RELATED_1</vt:lpstr>
      <vt:lpstr>'x-712'!TABLE_RELATED_1</vt:lpstr>
      <vt:lpstr>'x-713'!TABLE_RELATED_1</vt:lpstr>
      <vt:lpstr>'x-714'!TABLE_RELATED_1</vt:lpstr>
      <vt:lpstr>'x-715'!TABLE_RELATED_1</vt:lpstr>
      <vt:lpstr>'x-716'!TABLE_RELATED_1</vt:lpstr>
      <vt:lpstr>'x-717'!TABLE_RELATED_1</vt:lpstr>
      <vt:lpstr>'x-718'!TABLE_RELATED_1</vt:lpstr>
      <vt:lpstr>'x-719'!TABLE_RELATED_1</vt:lpstr>
      <vt:lpstr>'x-720'!TABLE_RELATED_1</vt:lpstr>
      <vt:lpstr>'x-801'!TABLE_RELATED_1</vt:lpstr>
      <vt:lpstr>'x-802'!TABLE_RELATED_1</vt:lpstr>
      <vt:lpstr>'x-803'!TABLE_RELATED_1</vt:lpstr>
      <vt:lpstr>'x-804'!TABLE_RELATED_1</vt:lpstr>
      <vt:lpstr>'x-805'!TABLE_RELATED_1</vt:lpstr>
      <vt:lpstr>'x-806'!TABLE_RELATED_1</vt:lpstr>
      <vt:lpstr>'x-807'!TABLE_RELATED_1</vt:lpstr>
      <vt:lpstr>'x-808'!TABLE_RELATED_1</vt:lpstr>
      <vt:lpstr>'x-809'!TABLE_RELATED_1</vt:lpstr>
      <vt:lpstr>'x-810'!TABLE_RELATED_1</vt:lpstr>
      <vt:lpstr>'x-811'!TABLE_RELATED_1</vt:lpstr>
      <vt:lpstr>'x-812'!TABLE_RELATED_1</vt:lpstr>
      <vt:lpstr>'x-813'!TABLE_RELATED_1</vt:lpstr>
      <vt:lpstr>'x-814'!TABLE_RELATED_1</vt:lpstr>
      <vt:lpstr>'x-815'!TABLE_RELATED_1</vt:lpstr>
      <vt:lpstr>'x-817'!TABLE_RELATED_1</vt:lpstr>
      <vt:lpstr>'x-818'!TABLE_RELATED_1</vt:lpstr>
      <vt:lpstr>'x-819'!TABLE_RELATED_1</vt:lpstr>
      <vt:lpstr>'x-820'!TABLE_RELATED_1</vt:lpstr>
      <vt:lpstr>'x-821'!TABLE_RELATED_1</vt:lpstr>
      <vt:lpstr>'x-822'!TABLE_RELATED_1</vt:lpstr>
      <vt:lpstr>'x-823'!TABLE_RELATED_1</vt:lpstr>
      <vt:lpstr>'x-824'!TABLE_RELATED_1</vt:lpstr>
      <vt:lpstr>'x-825'!TABLE_RELATED_1</vt:lpstr>
      <vt:lpstr>'x-826'!TABLE_RELATED_1</vt:lpstr>
      <vt:lpstr>'x-827'!TABLE_RELATED_1</vt:lpstr>
      <vt:lpstr>'x-template'!TABLE_RELATED_1</vt:lpstr>
      <vt:lpstr>'x-204'!TABLE_RELATED_2</vt:lpstr>
      <vt:lpstr>'x-403'!TABLE_RELATED_2</vt:lpstr>
      <vt:lpstr>'x-404'!TABLE_RELATED_2</vt:lpstr>
      <vt:lpstr>'x-409'!TABLE_RELATED_2</vt:lpstr>
      <vt:lpstr>'x-410'!TABLE_RELATED_2</vt:lpstr>
      <vt:lpstr>'x-415'!TABLE_RELATED_2</vt:lpstr>
      <vt:lpstr>'x-810'!TABLE_RELATED_2</vt:lpstr>
      <vt:lpstr>'x-101'!TABLE_SECTION_1</vt:lpstr>
      <vt:lpstr>'x-102'!TABLE_SECTION_1</vt:lpstr>
      <vt:lpstr>'x-103'!TABLE_SECTION_1</vt:lpstr>
      <vt:lpstr>'x-104'!TABLE_SECTION_1</vt:lpstr>
      <vt:lpstr>'x-201'!TABLE_SECTION_1</vt:lpstr>
      <vt:lpstr>'x-202'!TABLE_SECTION_1</vt:lpstr>
      <vt:lpstr>'x-203'!TABLE_SECTION_1</vt:lpstr>
      <vt:lpstr>'x-204'!TABLE_SECTION_1</vt:lpstr>
      <vt:lpstr>'x-205'!TABLE_SECTION_1</vt:lpstr>
      <vt:lpstr>'x-206'!TABLE_SECTION_1</vt:lpstr>
      <vt:lpstr>'x-207'!TABLE_SECTION_1</vt:lpstr>
      <vt:lpstr>'x-208'!TABLE_SECTION_1</vt:lpstr>
      <vt:lpstr>'x-209'!TABLE_SECTION_1</vt:lpstr>
      <vt:lpstr>'x-214'!TABLE_SECTION_1</vt:lpstr>
      <vt:lpstr>'x-215'!TABLE_SECTION_1</vt:lpstr>
      <vt:lpstr>'x-216'!TABLE_SECTION_1</vt:lpstr>
      <vt:lpstr>'x-217'!TABLE_SECTION_1</vt:lpstr>
      <vt:lpstr>'x-218'!TABLE_SECTION_1</vt:lpstr>
      <vt:lpstr>'x-219'!TABLE_SECTION_1</vt:lpstr>
      <vt:lpstr>'x-301'!TABLE_SECTION_1</vt:lpstr>
      <vt:lpstr>'x-302'!TABLE_SECTION_1</vt:lpstr>
      <vt:lpstr>'x-303'!TABLE_SECTION_1</vt:lpstr>
      <vt:lpstr>'x-304'!TABLE_SECTION_1</vt:lpstr>
      <vt:lpstr>'x-305'!TABLE_SECTION_1</vt:lpstr>
      <vt:lpstr>'x-306'!TABLE_SECTION_1</vt:lpstr>
      <vt:lpstr>'x-307'!TABLE_SECTION_1</vt:lpstr>
      <vt:lpstr>'x-308'!TABLE_SECTION_1</vt:lpstr>
      <vt:lpstr>'x-401'!TABLE_SECTION_1</vt:lpstr>
      <vt:lpstr>'x-402'!TABLE_SECTION_1</vt:lpstr>
      <vt:lpstr>'x-403'!TABLE_SECTION_1</vt:lpstr>
      <vt:lpstr>'x-404'!TABLE_SECTION_1</vt:lpstr>
      <vt:lpstr>'x-405'!TABLE_SECTION_1</vt:lpstr>
      <vt:lpstr>'x-406'!TABLE_SECTION_1</vt:lpstr>
      <vt:lpstr>'x-407'!TABLE_SECTION_1</vt:lpstr>
      <vt:lpstr>'x-408'!TABLE_SECTION_1</vt:lpstr>
      <vt:lpstr>'x-409'!TABLE_SECTION_1</vt:lpstr>
      <vt:lpstr>'x-410'!TABLE_SECTION_1</vt:lpstr>
      <vt:lpstr>'x-411'!TABLE_SECTION_1</vt:lpstr>
      <vt:lpstr>'x-412'!TABLE_SECTION_1</vt:lpstr>
      <vt:lpstr>'x-413'!TABLE_SECTION_1</vt:lpstr>
      <vt:lpstr>'x-414'!TABLE_SECTION_1</vt:lpstr>
      <vt:lpstr>'x-415'!TABLE_SECTION_1</vt:lpstr>
      <vt:lpstr>'x-416'!TABLE_SECTION_1</vt:lpstr>
      <vt:lpstr>'x-417'!TABLE_SECTION_1</vt:lpstr>
      <vt:lpstr>'x-418'!TABLE_SECTION_1</vt:lpstr>
      <vt:lpstr>'x-419'!TABLE_SECTION_1</vt:lpstr>
      <vt:lpstr>'x-420'!TABLE_SECTION_1</vt:lpstr>
      <vt:lpstr>'x-421'!TABLE_SECTION_1</vt:lpstr>
      <vt:lpstr>'x-422'!TABLE_SECTION_1</vt:lpstr>
      <vt:lpstr>'x-423'!TABLE_SECTION_1</vt:lpstr>
      <vt:lpstr>'x-424'!TABLE_SECTION_1</vt:lpstr>
      <vt:lpstr>'x-501'!TABLE_SECTION_1</vt:lpstr>
      <vt:lpstr>'x-502'!TABLE_SECTION_1</vt:lpstr>
      <vt:lpstr>'x-503'!TABLE_SECTION_1</vt:lpstr>
      <vt:lpstr>'x-504'!TABLE_SECTION_1</vt:lpstr>
      <vt:lpstr>'x-505'!TABLE_SECTION_1</vt:lpstr>
      <vt:lpstr>'x-605'!TABLE_SECTION_1</vt:lpstr>
      <vt:lpstr>'x-606'!TABLE_SECTION_1</vt:lpstr>
      <vt:lpstr>'x-607'!TABLE_SECTION_1</vt:lpstr>
      <vt:lpstr>'x-608'!TABLE_SECTION_1</vt:lpstr>
      <vt:lpstr>'x-609'!TABLE_SECTION_1</vt:lpstr>
      <vt:lpstr>'x-610'!TABLE_SECTION_1</vt:lpstr>
      <vt:lpstr>'x-611'!TABLE_SECTION_1</vt:lpstr>
      <vt:lpstr>'x-612'!TABLE_SECTION_1</vt:lpstr>
      <vt:lpstr>'x-613'!TABLE_SECTION_1</vt:lpstr>
      <vt:lpstr>'x-614'!TABLE_SECTION_1</vt:lpstr>
      <vt:lpstr>'x-615'!TABLE_SECTION_1</vt:lpstr>
      <vt:lpstr>'x-703'!TABLE_SECTION_1</vt:lpstr>
      <vt:lpstr>'x-704'!TABLE_SECTION_1</vt:lpstr>
      <vt:lpstr>'x-705'!TABLE_SECTION_1</vt:lpstr>
      <vt:lpstr>'x-706'!TABLE_SECTION_1</vt:lpstr>
      <vt:lpstr>'x-707'!TABLE_SECTION_1</vt:lpstr>
      <vt:lpstr>'x-708'!TABLE_SECTION_1</vt:lpstr>
      <vt:lpstr>'x-709'!TABLE_SECTION_1</vt:lpstr>
      <vt:lpstr>'x-710'!TABLE_SECTION_1</vt:lpstr>
      <vt:lpstr>'x-711'!TABLE_SECTION_1</vt:lpstr>
      <vt:lpstr>'x-712'!TABLE_SECTION_1</vt:lpstr>
      <vt:lpstr>'x-713'!TABLE_SECTION_1</vt:lpstr>
      <vt:lpstr>'x-714'!TABLE_SECTION_1</vt:lpstr>
      <vt:lpstr>'x-715'!TABLE_SECTION_1</vt:lpstr>
      <vt:lpstr>'x-716'!TABLE_SECTION_1</vt:lpstr>
      <vt:lpstr>'x-717'!TABLE_SECTION_1</vt:lpstr>
      <vt:lpstr>'x-718'!TABLE_SECTION_1</vt:lpstr>
      <vt:lpstr>'x-719'!TABLE_SECTION_1</vt:lpstr>
      <vt:lpstr>'x-720'!TABLE_SECTION_1</vt:lpstr>
      <vt:lpstr>'x-801'!TABLE_SECTION_1</vt:lpstr>
      <vt:lpstr>'x-802'!TABLE_SECTION_1</vt:lpstr>
      <vt:lpstr>'x-803'!TABLE_SECTION_1</vt:lpstr>
      <vt:lpstr>'x-804'!TABLE_SECTION_1</vt:lpstr>
      <vt:lpstr>'x-805'!TABLE_SECTION_1</vt:lpstr>
      <vt:lpstr>'x-806'!TABLE_SECTION_1</vt:lpstr>
      <vt:lpstr>'x-807'!TABLE_SECTION_1</vt:lpstr>
      <vt:lpstr>'x-808'!TABLE_SECTION_1</vt:lpstr>
      <vt:lpstr>'x-809'!TABLE_SECTION_1</vt:lpstr>
      <vt:lpstr>'x-810'!TABLE_SECTION_1</vt:lpstr>
      <vt:lpstr>'x-811'!TABLE_SECTION_1</vt:lpstr>
      <vt:lpstr>'x-812'!TABLE_SECTION_1</vt:lpstr>
      <vt:lpstr>'x-813'!TABLE_SECTION_1</vt:lpstr>
      <vt:lpstr>'x-814'!TABLE_SECTION_1</vt:lpstr>
      <vt:lpstr>'x-815'!TABLE_SECTION_1</vt:lpstr>
      <vt:lpstr>'x-817'!TABLE_SECTION_1</vt:lpstr>
      <vt:lpstr>'x-818'!TABLE_SECTION_1</vt:lpstr>
      <vt:lpstr>'x-819'!TABLE_SECTION_1</vt:lpstr>
      <vt:lpstr>'x-820'!TABLE_SECTION_1</vt:lpstr>
      <vt:lpstr>'x-821'!TABLE_SECTION_1</vt:lpstr>
      <vt:lpstr>'x-822'!TABLE_SECTION_1</vt:lpstr>
      <vt:lpstr>'x-823'!TABLE_SECTION_1</vt:lpstr>
      <vt:lpstr>'x-824'!TABLE_SECTION_1</vt:lpstr>
      <vt:lpstr>'x-825'!TABLE_SECTION_1</vt:lpstr>
      <vt:lpstr>'x-826'!TABLE_SECTION_1</vt:lpstr>
      <vt:lpstr>'x-827'!TABLE_SECTION_1</vt:lpstr>
      <vt:lpstr>'x-template'!TABLE_SECTION_1</vt:lpstr>
      <vt:lpstr>'x-204'!TABLE_SECTION_2</vt:lpstr>
      <vt:lpstr>'x-403'!TABLE_SECTION_2</vt:lpstr>
      <vt:lpstr>'x-404'!TABLE_SECTION_2</vt:lpstr>
      <vt:lpstr>'x-409'!TABLE_SECTION_2</vt:lpstr>
      <vt:lpstr>'x-410'!TABLE_SECTION_2</vt:lpstr>
      <vt:lpstr>'x-415'!TABLE_SECTION_2</vt:lpstr>
      <vt:lpstr>'x-810'!TABLE_SECTION_2</vt:lpstr>
      <vt:lpstr>'x-101'!TABLE_SECTION_NUMBER_1</vt:lpstr>
      <vt:lpstr>'x-102'!TABLE_SECTION_NUMBER_1</vt:lpstr>
      <vt:lpstr>'x-103'!TABLE_SECTION_NUMBER_1</vt:lpstr>
      <vt:lpstr>'x-104'!TABLE_SECTION_NUMBER_1</vt:lpstr>
      <vt:lpstr>'x-201'!TABLE_SECTION_NUMBER_1</vt:lpstr>
      <vt:lpstr>'x-202'!TABLE_SECTION_NUMBER_1</vt:lpstr>
      <vt:lpstr>'x-203'!TABLE_SECTION_NUMBER_1</vt:lpstr>
      <vt:lpstr>'x-204'!TABLE_SECTION_NUMBER_1</vt:lpstr>
      <vt:lpstr>'x-205'!TABLE_SECTION_NUMBER_1</vt:lpstr>
      <vt:lpstr>'x-206'!TABLE_SECTION_NUMBER_1</vt:lpstr>
      <vt:lpstr>'x-207'!TABLE_SECTION_NUMBER_1</vt:lpstr>
      <vt:lpstr>'x-208'!TABLE_SECTION_NUMBER_1</vt:lpstr>
      <vt:lpstr>'x-209'!TABLE_SECTION_NUMBER_1</vt:lpstr>
      <vt:lpstr>'x-214'!TABLE_SECTION_NUMBER_1</vt:lpstr>
      <vt:lpstr>'x-215'!TABLE_SECTION_NUMBER_1</vt:lpstr>
      <vt:lpstr>'x-216'!TABLE_SECTION_NUMBER_1</vt:lpstr>
      <vt:lpstr>'x-217'!TABLE_SECTION_NUMBER_1</vt:lpstr>
      <vt:lpstr>'x-218'!TABLE_SECTION_NUMBER_1</vt:lpstr>
      <vt:lpstr>'x-219'!TABLE_SECTION_NUMBER_1</vt:lpstr>
      <vt:lpstr>'x-301'!TABLE_SECTION_NUMBER_1</vt:lpstr>
      <vt:lpstr>'x-302'!TABLE_SECTION_NUMBER_1</vt:lpstr>
      <vt:lpstr>'x-303'!TABLE_SECTION_NUMBER_1</vt:lpstr>
      <vt:lpstr>'x-304'!TABLE_SECTION_NUMBER_1</vt:lpstr>
      <vt:lpstr>'x-305'!TABLE_SECTION_NUMBER_1</vt:lpstr>
      <vt:lpstr>'x-306'!TABLE_SECTION_NUMBER_1</vt:lpstr>
      <vt:lpstr>'x-307'!TABLE_SECTION_NUMBER_1</vt:lpstr>
      <vt:lpstr>'x-308'!TABLE_SECTION_NUMBER_1</vt:lpstr>
      <vt:lpstr>'x-401'!TABLE_SECTION_NUMBER_1</vt:lpstr>
      <vt:lpstr>'x-402'!TABLE_SECTION_NUMBER_1</vt:lpstr>
      <vt:lpstr>'x-403'!TABLE_SECTION_NUMBER_1</vt:lpstr>
      <vt:lpstr>'x-404'!TABLE_SECTION_NUMBER_1</vt:lpstr>
      <vt:lpstr>'x-405'!TABLE_SECTION_NUMBER_1</vt:lpstr>
      <vt:lpstr>'x-406'!TABLE_SECTION_NUMBER_1</vt:lpstr>
      <vt:lpstr>'x-407'!TABLE_SECTION_NUMBER_1</vt:lpstr>
      <vt:lpstr>'x-408'!TABLE_SECTION_NUMBER_1</vt:lpstr>
      <vt:lpstr>'x-409'!TABLE_SECTION_NUMBER_1</vt:lpstr>
      <vt:lpstr>'x-410'!TABLE_SECTION_NUMBER_1</vt:lpstr>
      <vt:lpstr>'x-411'!TABLE_SECTION_NUMBER_1</vt:lpstr>
      <vt:lpstr>'x-412'!TABLE_SECTION_NUMBER_1</vt:lpstr>
      <vt:lpstr>'x-413'!TABLE_SECTION_NUMBER_1</vt:lpstr>
      <vt:lpstr>'x-414'!TABLE_SECTION_NUMBER_1</vt:lpstr>
      <vt:lpstr>'x-415'!TABLE_SECTION_NUMBER_1</vt:lpstr>
      <vt:lpstr>'x-416'!TABLE_SECTION_NUMBER_1</vt:lpstr>
      <vt:lpstr>'x-417'!TABLE_SECTION_NUMBER_1</vt:lpstr>
      <vt:lpstr>'x-418'!TABLE_SECTION_NUMBER_1</vt:lpstr>
      <vt:lpstr>'x-419'!TABLE_SECTION_NUMBER_1</vt:lpstr>
      <vt:lpstr>'x-420'!TABLE_SECTION_NUMBER_1</vt:lpstr>
      <vt:lpstr>'x-421'!TABLE_SECTION_NUMBER_1</vt:lpstr>
      <vt:lpstr>'x-422'!TABLE_SECTION_NUMBER_1</vt:lpstr>
      <vt:lpstr>'x-423'!TABLE_SECTION_NUMBER_1</vt:lpstr>
      <vt:lpstr>'x-424'!TABLE_SECTION_NUMBER_1</vt:lpstr>
      <vt:lpstr>'x-501'!TABLE_SECTION_NUMBER_1</vt:lpstr>
      <vt:lpstr>'x-502'!TABLE_SECTION_NUMBER_1</vt:lpstr>
      <vt:lpstr>'x-503'!TABLE_SECTION_NUMBER_1</vt:lpstr>
      <vt:lpstr>'x-504'!TABLE_SECTION_NUMBER_1</vt:lpstr>
      <vt:lpstr>'x-505'!TABLE_SECTION_NUMBER_1</vt:lpstr>
      <vt:lpstr>'x-605'!TABLE_SECTION_NUMBER_1</vt:lpstr>
      <vt:lpstr>'x-606'!TABLE_SECTION_NUMBER_1</vt:lpstr>
      <vt:lpstr>'x-607'!TABLE_SECTION_NUMBER_1</vt:lpstr>
      <vt:lpstr>'x-608'!TABLE_SECTION_NUMBER_1</vt:lpstr>
      <vt:lpstr>'x-609'!TABLE_SECTION_NUMBER_1</vt:lpstr>
      <vt:lpstr>'x-610'!TABLE_SECTION_NUMBER_1</vt:lpstr>
      <vt:lpstr>'x-611'!TABLE_SECTION_NUMBER_1</vt:lpstr>
      <vt:lpstr>'x-612'!TABLE_SECTION_NUMBER_1</vt:lpstr>
      <vt:lpstr>'x-613'!TABLE_SECTION_NUMBER_1</vt:lpstr>
      <vt:lpstr>'x-614'!TABLE_SECTION_NUMBER_1</vt:lpstr>
      <vt:lpstr>'x-615'!TABLE_SECTION_NUMBER_1</vt:lpstr>
      <vt:lpstr>'x-703'!TABLE_SECTION_NUMBER_1</vt:lpstr>
      <vt:lpstr>'x-704'!TABLE_SECTION_NUMBER_1</vt:lpstr>
      <vt:lpstr>'x-705'!TABLE_SECTION_NUMBER_1</vt:lpstr>
      <vt:lpstr>'x-706'!TABLE_SECTION_NUMBER_1</vt:lpstr>
      <vt:lpstr>'x-707'!TABLE_SECTION_NUMBER_1</vt:lpstr>
      <vt:lpstr>'x-708'!TABLE_SECTION_NUMBER_1</vt:lpstr>
      <vt:lpstr>'x-709'!TABLE_SECTION_NUMBER_1</vt:lpstr>
      <vt:lpstr>'x-710'!TABLE_SECTION_NUMBER_1</vt:lpstr>
      <vt:lpstr>'x-711'!TABLE_SECTION_NUMBER_1</vt:lpstr>
      <vt:lpstr>'x-712'!TABLE_SECTION_NUMBER_1</vt:lpstr>
      <vt:lpstr>'x-713'!TABLE_SECTION_NUMBER_1</vt:lpstr>
      <vt:lpstr>'x-714'!TABLE_SECTION_NUMBER_1</vt:lpstr>
      <vt:lpstr>'x-715'!TABLE_SECTION_NUMBER_1</vt:lpstr>
      <vt:lpstr>'x-716'!TABLE_SECTION_NUMBER_1</vt:lpstr>
      <vt:lpstr>'x-717'!TABLE_SECTION_NUMBER_1</vt:lpstr>
      <vt:lpstr>'x-718'!TABLE_SECTION_NUMBER_1</vt:lpstr>
      <vt:lpstr>'x-719'!TABLE_SECTION_NUMBER_1</vt:lpstr>
      <vt:lpstr>'x-720'!TABLE_SECTION_NUMBER_1</vt:lpstr>
      <vt:lpstr>'x-801'!TABLE_SECTION_NUMBER_1</vt:lpstr>
      <vt:lpstr>'x-802'!TABLE_SECTION_NUMBER_1</vt:lpstr>
      <vt:lpstr>'x-803'!TABLE_SECTION_NUMBER_1</vt:lpstr>
      <vt:lpstr>'x-804'!TABLE_SECTION_NUMBER_1</vt:lpstr>
      <vt:lpstr>'x-805'!TABLE_SECTION_NUMBER_1</vt:lpstr>
      <vt:lpstr>'x-806'!TABLE_SECTION_NUMBER_1</vt:lpstr>
      <vt:lpstr>'x-807'!TABLE_SECTION_NUMBER_1</vt:lpstr>
      <vt:lpstr>'x-808'!TABLE_SECTION_NUMBER_1</vt:lpstr>
      <vt:lpstr>'x-809'!TABLE_SECTION_NUMBER_1</vt:lpstr>
      <vt:lpstr>'x-810'!TABLE_SECTION_NUMBER_1</vt:lpstr>
      <vt:lpstr>'x-811'!TABLE_SECTION_NUMBER_1</vt:lpstr>
      <vt:lpstr>'x-812'!TABLE_SECTION_NUMBER_1</vt:lpstr>
      <vt:lpstr>'x-813'!TABLE_SECTION_NUMBER_1</vt:lpstr>
      <vt:lpstr>'x-814'!TABLE_SECTION_NUMBER_1</vt:lpstr>
      <vt:lpstr>'x-815'!TABLE_SECTION_NUMBER_1</vt:lpstr>
      <vt:lpstr>'x-817'!TABLE_SECTION_NUMBER_1</vt:lpstr>
      <vt:lpstr>'x-818'!TABLE_SECTION_NUMBER_1</vt:lpstr>
      <vt:lpstr>'x-819'!TABLE_SECTION_NUMBER_1</vt:lpstr>
      <vt:lpstr>'x-820'!TABLE_SECTION_NUMBER_1</vt:lpstr>
      <vt:lpstr>'x-821'!TABLE_SECTION_NUMBER_1</vt:lpstr>
      <vt:lpstr>'x-822'!TABLE_SECTION_NUMBER_1</vt:lpstr>
      <vt:lpstr>'x-823'!TABLE_SECTION_NUMBER_1</vt:lpstr>
      <vt:lpstr>'x-824'!TABLE_SECTION_NUMBER_1</vt:lpstr>
      <vt:lpstr>'x-825'!TABLE_SECTION_NUMBER_1</vt:lpstr>
      <vt:lpstr>'x-826'!TABLE_SECTION_NUMBER_1</vt:lpstr>
      <vt:lpstr>'x-827'!TABLE_SECTION_NUMBER_1</vt:lpstr>
      <vt:lpstr>'x-template'!TABLE_SECTION_NUMBER_1</vt:lpstr>
      <vt:lpstr>'x-204'!TABLE_SECTION_NUMBER_2</vt:lpstr>
      <vt:lpstr>'x-403'!TABLE_SECTION_NUMBER_2</vt:lpstr>
      <vt:lpstr>'x-404'!TABLE_SECTION_NUMBER_2</vt:lpstr>
      <vt:lpstr>'x-409'!TABLE_SECTION_NUMBER_2</vt:lpstr>
      <vt:lpstr>'x-410'!TABLE_SECTION_NUMBER_2</vt:lpstr>
      <vt:lpstr>'x-415'!TABLE_SECTION_NUMBER_2</vt:lpstr>
      <vt:lpstr>'x-810'!TABLE_SECTION_NUMBER_2</vt:lpstr>
      <vt:lpstr>'x-101'!TABLE_SERIES_NUMBER_1</vt:lpstr>
      <vt:lpstr>'x-102'!TABLE_SERIES_NUMBER_1</vt:lpstr>
      <vt:lpstr>'x-103'!TABLE_SERIES_NUMBER_1</vt:lpstr>
      <vt:lpstr>'x-104'!TABLE_SERIES_NUMBER_1</vt:lpstr>
      <vt:lpstr>'x-201'!TABLE_SERIES_NUMBER_1</vt:lpstr>
      <vt:lpstr>'x-202'!TABLE_SERIES_NUMBER_1</vt:lpstr>
      <vt:lpstr>'x-203'!TABLE_SERIES_NUMBER_1</vt:lpstr>
      <vt:lpstr>'x-204'!TABLE_SERIES_NUMBER_1</vt:lpstr>
      <vt:lpstr>'x-205'!TABLE_SERIES_NUMBER_1</vt:lpstr>
      <vt:lpstr>'x-206'!TABLE_SERIES_NUMBER_1</vt:lpstr>
      <vt:lpstr>'x-207'!TABLE_SERIES_NUMBER_1</vt:lpstr>
      <vt:lpstr>'x-208'!TABLE_SERIES_NUMBER_1</vt:lpstr>
      <vt:lpstr>'x-209'!TABLE_SERIES_NUMBER_1</vt:lpstr>
      <vt:lpstr>'x-214'!TABLE_SERIES_NUMBER_1</vt:lpstr>
      <vt:lpstr>'x-215'!TABLE_SERIES_NUMBER_1</vt:lpstr>
      <vt:lpstr>'x-216'!TABLE_SERIES_NUMBER_1</vt:lpstr>
      <vt:lpstr>'x-217'!TABLE_SERIES_NUMBER_1</vt:lpstr>
      <vt:lpstr>'x-218'!TABLE_SERIES_NUMBER_1</vt:lpstr>
      <vt:lpstr>'x-219'!TABLE_SERIES_NUMBER_1</vt:lpstr>
      <vt:lpstr>'x-301'!TABLE_SERIES_NUMBER_1</vt:lpstr>
      <vt:lpstr>'x-302'!TABLE_SERIES_NUMBER_1</vt:lpstr>
      <vt:lpstr>'x-303'!TABLE_SERIES_NUMBER_1</vt:lpstr>
      <vt:lpstr>'x-304'!TABLE_SERIES_NUMBER_1</vt:lpstr>
      <vt:lpstr>'x-305'!TABLE_SERIES_NUMBER_1</vt:lpstr>
      <vt:lpstr>'x-306'!TABLE_SERIES_NUMBER_1</vt:lpstr>
      <vt:lpstr>'x-307'!TABLE_SERIES_NUMBER_1</vt:lpstr>
      <vt:lpstr>'x-308'!TABLE_SERIES_NUMBER_1</vt:lpstr>
      <vt:lpstr>'x-401'!TABLE_SERIES_NUMBER_1</vt:lpstr>
      <vt:lpstr>'x-402'!TABLE_SERIES_NUMBER_1</vt:lpstr>
      <vt:lpstr>'x-403'!TABLE_SERIES_NUMBER_1</vt:lpstr>
      <vt:lpstr>'x-404'!TABLE_SERIES_NUMBER_1</vt:lpstr>
      <vt:lpstr>'x-405'!TABLE_SERIES_NUMBER_1</vt:lpstr>
      <vt:lpstr>'x-406'!TABLE_SERIES_NUMBER_1</vt:lpstr>
      <vt:lpstr>'x-407'!TABLE_SERIES_NUMBER_1</vt:lpstr>
      <vt:lpstr>'x-408'!TABLE_SERIES_NUMBER_1</vt:lpstr>
      <vt:lpstr>'x-409'!TABLE_SERIES_NUMBER_1</vt:lpstr>
      <vt:lpstr>'x-410'!TABLE_SERIES_NUMBER_1</vt:lpstr>
      <vt:lpstr>'x-411'!TABLE_SERIES_NUMBER_1</vt:lpstr>
      <vt:lpstr>'x-412'!TABLE_SERIES_NUMBER_1</vt:lpstr>
      <vt:lpstr>'x-413'!TABLE_SERIES_NUMBER_1</vt:lpstr>
      <vt:lpstr>'x-414'!TABLE_SERIES_NUMBER_1</vt:lpstr>
      <vt:lpstr>'x-415'!TABLE_SERIES_NUMBER_1</vt:lpstr>
      <vt:lpstr>'x-416'!TABLE_SERIES_NUMBER_1</vt:lpstr>
      <vt:lpstr>'x-417'!TABLE_SERIES_NUMBER_1</vt:lpstr>
      <vt:lpstr>'x-418'!TABLE_SERIES_NUMBER_1</vt:lpstr>
      <vt:lpstr>'x-419'!TABLE_SERIES_NUMBER_1</vt:lpstr>
      <vt:lpstr>'x-420'!TABLE_SERIES_NUMBER_1</vt:lpstr>
      <vt:lpstr>'x-421'!TABLE_SERIES_NUMBER_1</vt:lpstr>
      <vt:lpstr>'x-422'!TABLE_SERIES_NUMBER_1</vt:lpstr>
      <vt:lpstr>'x-423'!TABLE_SERIES_NUMBER_1</vt:lpstr>
      <vt:lpstr>'x-424'!TABLE_SERIES_NUMBER_1</vt:lpstr>
      <vt:lpstr>'x-501'!TABLE_SERIES_NUMBER_1</vt:lpstr>
      <vt:lpstr>'x-502'!TABLE_SERIES_NUMBER_1</vt:lpstr>
      <vt:lpstr>'x-503'!TABLE_SERIES_NUMBER_1</vt:lpstr>
      <vt:lpstr>'x-504'!TABLE_SERIES_NUMBER_1</vt:lpstr>
      <vt:lpstr>'x-505'!TABLE_SERIES_NUMBER_1</vt:lpstr>
      <vt:lpstr>'x-605'!TABLE_SERIES_NUMBER_1</vt:lpstr>
      <vt:lpstr>'x-606'!TABLE_SERIES_NUMBER_1</vt:lpstr>
      <vt:lpstr>'x-607'!TABLE_SERIES_NUMBER_1</vt:lpstr>
      <vt:lpstr>'x-608'!TABLE_SERIES_NUMBER_1</vt:lpstr>
      <vt:lpstr>'x-609'!TABLE_SERIES_NUMBER_1</vt:lpstr>
      <vt:lpstr>'x-610'!TABLE_SERIES_NUMBER_1</vt:lpstr>
      <vt:lpstr>'x-611'!TABLE_SERIES_NUMBER_1</vt:lpstr>
      <vt:lpstr>'x-612'!TABLE_SERIES_NUMBER_1</vt:lpstr>
      <vt:lpstr>'x-613'!TABLE_SERIES_NUMBER_1</vt:lpstr>
      <vt:lpstr>'x-614'!TABLE_SERIES_NUMBER_1</vt:lpstr>
      <vt:lpstr>'x-615'!TABLE_SERIES_NUMBER_1</vt:lpstr>
      <vt:lpstr>'x-703'!TABLE_SERIES_NUMBER_1</vt:lpstr>
      <vt:lpstr>'x-704'!TABLE_SERIES_NUMBER_1</vt:lpstr>
      <vt:lpstr>'x-705'!TABLE_SERIES_NUMBER_1</vt:lpstr>
      <vt:lpstr>'x-706'!TABLE_SERIES_NUMBER_1</vt:lpstr>
      <vt:lpstr>'x-707'!TABLE_SERIES_NUMBER_1</vt:lpstr>
      <vt:lpstr>'x-708'!TABLE_SERIES_NUMBER_1</vt:lpstr>
      <vt:lpstr>'x-709'!TABLE_SERIES_NUMBER_1</vt:lpstr>
      <vt:lpstr>'x-710'!TABLE_SERIES_NUMBER_1</vt:lpstr>
      <vt:lpstr>'x-711'!TABLE_SERIES_NUMBER_1</vt:lpstr>
      <vt:lpstr>'x-712'!TABLE_SERIES_NUMBER_1</vt:lpstr>
      <vt:lpstr>'x-713'!TABLE_SERIES_NUMBER_1</vt:lpstr>
      <vt:lpstr>'x-714'!TABLE_SERIES_NUMBER_1</vt:lpstr>
      <vt:lpstr>'x-715'!TABLE_SERIES_NUMBER_1</vt:lpstr>
      <vt:lpstr>'x-716'!TABLE_SERIES_NUMBER_1</vt:lpstr>
      <vt:lpstr>'x-717'!TABLE_SERIES_NUMBER_1</vt:lpstr>
      <vt:lpstr>'x-718'!TABLE_SERIES_NUMBER_1</vt:lpstr>
      <vt:lpstr>'x-719'!TABLE_SERIES_NUMBER_1</vt:lpstr>
      <vt:lpstr>'x-720'!TABLE_SERIES_NUMBER_1</vt:lpstr>
      <vt:lpstr>'x-801'!TABLE_SERIES_NUMBER_1</vt:lpstr>
      <vt:lpstr>'x-802'!TABLE_SERIES_NUMBER_1</vt:lpstr>
      <vt:lpstr>'x-803'!TABLE_SERIES_NUMBER_1</vt:lpstr>
      <vt:lpstr>'x-804'!TABLE_SERIES_NUMBER_1</vt:lpstr>
      <vt:lpstr>'x-805'!TABLE_SERIES_NUMBER_1</vt:lpstr>
      <vt:lpstr>'x-806'!TABLE_SERIES_NUMBER_1</vt:lpstr>
      <vt:lpstr>'x-807'!TABLE_SERIES_NUMBER_1</vt:lpstr>
      <vt:lpstr>'x-808'!TABLE_SERIES_NUMBER_1</vt:lpstr>
      <vt:lpstr>'x-809'!TABLE_SERIES_NUMBER_1</vt:lpstr>
      <vt:lpstr>'x-810'!TABLE_SERIES_NUMBER_1</vt:lpstr>
      <vt:lpstr>'x-811'!TABLE_SERIES_NUMBER_1</vt:lpstr>
      <vt:lpstr>'x-812'!TABLE_SERIES_NUMBER_1</vt:lpstr>
      <vt:lpstr>'x-813'!TABLE_SERIES_NUMBER_1</vt:lpstr>
      <vt:lpstr>'x-814'!TABLE_SERIES_NUMBER_1</vt:lpstr>
      <vt:lpstr>'x-815'!TABLE_SERIES_NUMBER_1</vt:lpstr>
      <vt:lpstr>'x-817'!TABLE_SERIES_NUMBER_1</vt:lpstr>
      <vt:lpstr>'x-818'!TABLE_SERIES_NUMBER_1</vt:lpstr>
      <vt:lpstr>'x-819'!TABLE_SERIES_NUMBER_1</vt:lpstr>
      <vt:lpstr>'x-820'!TABLE_SERIES_NUMBER_1</vt:lpstr>
      <vt:lpstr>'x-821'!TABLE_SERIES_NUMBER_1</vt:lpstr>
      <vt:lpstr>'x-822'!TABLE_SERIES_NUMBER_1</vt:lpstr>
      <vt:lpstr>'x-823'!TABLE_SERIES_NUMBER_1</vt:lpstr>
      <vt:lpstr>'x-824'!TABLE_SERIES_NUMBER_1</vt:lpstr>
      <vt:lpstr>'x-825'!TABLE_SERIES_NUMBER_1</vt:lpstr>
      <vt:lpstr>'x-826'!TABLE_SERIES_NUMBER_1</vt:lpstr>
      <vt:lpstr>'x-827'!TABLE_SERIES_NUMBER_1</vt:lpstr>
      <vt:lpstr>'x-template'!TABLE_SERIES_NUMBER_1</vt:lpstr>
      <vt:lpstr>'x-204'!TABLE_SERIES_NUMBER_2</vt:lpstr>
      <vt:lpstr>'x-403'!TABLE_SERIES_NUMBER_2</vt:lpstr>
      <vt:lpstr>'x-404'!TABLE_SERIES_NUMBER_2</vt:lpstr>
      <vt:lpstr>'x-409'!TABLE_SERIES_NUMBER_2</vt:lpstr>
      <vt:lpstr>'x-410'!TABLE_SERIES_NUMBER_2</vt:lpstr>
      <vt:lpstr>'x-415'!TABLE_SERIES_NUMBER_2</vt:lpstr>
      <vt:lpstr>'x-810'!TABLE_SERIES_NUMBER_2</vt:lpstr>
      <vt:lpstr>wb_title</vt:lpstr>
    </vt:vector>
  </TitlesOfParts>
  <Manager/>
  <Company>Government Actuary's Department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NHS S Consolidated Factors 2026-01.xlsm</dc:title>
  <dc:subject/>
  <dc:creator>Garvin, Mathew - GAD</dc:creator>
  <cp:keywords/>
  <dc:description/>
  <cp:lastModifiedBy>Angel, Izaak - GAD</cp:lastModifiedBy>
  <cp:revision/>
  <dcterms:created xsi:type="dcterms:W3CDTF">2007-01-30T12:07:56Z</dcterms:created>
  <dcterms:modified xsi:type="dcterms:W3CDTF">2026-06-02T15:47:54Z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0x010100F3DA492754083E45834DB37B66A75980002A3B63146CD44B419A2F18985232D5ED</vt:lpwstr>
  </property>
  <property fmtid="{D5CDD505-2E9C-101B-9397-08002B2CF9AE}" pid="3" name="HMT_Group">
    <vt:lpwstr/>
  </property>
  <property fmtid="{D5CDD505-2E9C-101B-9397-08002B2CF9AE}" pid="4" name="MediaServiceImageTags">
    <vt:lpwstr/>
  </property>
  <property fmtid="{D5CDD505-2E9C-101B-9397-08002B2CF9AE}" pid="5" name="HMT_SubTeam">
    <vt:lpwstr/>
  </property>
  <property fmtid="{D5CDD505-2E9C-101B-9397-08002B2CF9AE}" pid="6" name="HMT_DocumentType">
    <vt:lpwstr>1;#Other|150be646-4ed5-450e-b2aa-5a7d8e5fc7d1</vt:lpwstr>
  </property>
  <property fmtid="{D5CDD505-2E9C-101B-9397-08002B2CF9AE}" pid="7" name="HMT_Team">
    <vt:lpwstr/>
  </property>
  <property fmtid="{D5CDD505-2E9C-101B-9397-08002B2CF9AE}" pid="8" name="HMT_Category">
    <vt:lpwstr/>
  </property>
  <property fmtid="{D5CDD505-2E9C-101B-9397-08002B2CF9AE}" pid="9" name="HMT_Classification">
    <vt:lpwstr/>
  </property>
  <property fmtid="{D5CDD505-2E9C-101B-9397-08002B2CF9AE}" pid="10" name="_dlc_DocIdItemGuid">
    <vt:lpwstr>6a239a04-f03c-43ef-ab60-7fa710798028</vt:lpwstr>
  </property>
  <property fmtid="{D5CDD505-2E9C-101B-9397-08002B2CF9AE}" pid="11" name="ComplianceAssetId">
    <vt:lpwstr/>
  </property>
  <property fmtid="{D5CDD505-2E9C-101B-9397-08002B2CF9AE}" pid="12" name="_ExtendedDescription">
    <vt:lpwstr/>
  </property>
  <property fmtid="{D5CDD505-2E9C-101B-9397-08002B2CF9AE}" pid="13" name="_activity">
    <vt:lpwstr>{"FileActivityType":"9","FileActivityTimeStamp":"2025-04-08T07:40:00.173Z","FileActivityUsersOnPage":[{"DisplayName":"Conway, Jim - GAD","Id":"jim.conway@gad.gov.uk"},{"DisplayName":"AST Members","Id":"4df00d81-5648-49d2-a1b0-5a7c1493a4e4"}],"FileActivityNavigationId":null}</vt:lpwstr>
  </property>
  <property fmtid="{D5CDD505-2E9C-101B-9397-08002B2CF9AE}" pid="14" name="TriggerFlowInfo">
    <vt:lpwstr/>
  </property>
  <property fmtid="{D5CDD505-2E9C-101B-9397-08002B2CF9AE}" pid="15" name="Order">
    <vt:r8>14293500</vt:r8>
  </property>
  <property fmtid="{D5CDD505-2E9C-101B-9397-08002B2CF9AE}" pid="16" name="xd_ProgID">
    <vt:lpwstr/>
  </property>
  <property fmtid="{D5CDD505-2E9C-101B-9397-08002B2CF9AE}" pid="17" name="HMT_FolderOrderText">
    <vt:lpwstr/>
  </property>
  <property fmtid="{D5CDD505-2E9C-101B-9397-08002B2CF9AE}" pid="18" name="TemplateUrl">
    <vt:lpwstr/>
  </property>
  <property fmtid="{D5CDD505-2E9C-101B-9397-08002B2CF9AE}" pid="19" name="HMT_Pending">
    <vt:bool>false</vt:bool>
  </property>
  <property fmtid="{D5CDD505-2E9C-101B-9397-08002B2CF9AE}" pid="20" name="HMT_Review">
    <vt:bool>false</vt:bool>
  </property>
  <property fmtid="{D5CDD505-2E9C-101B-9397-08002B2CF9AE}" pid="21" name="HMT_Comments">
    <vt:lpwstr/>
  </property>
  <property fmtid="{D5CDD505-2E9C-101B-9397-08002B2CF9AE}" pid="22" name="URL">
    <vt:lpwstr/>
  </property>
  <property fmtid="{D5CDD505-2E9C-101B-9397-08002B2CF9AE}" pid="23" name="HMT_ArchiveReqBy">
    <vt:lpwstr/>
  </property>
  <property fmtid="{D5CDD505-2E9C-101B-9397-08002B2CF9AE}" pid="24" name="xd_Signature">
    <vt:bool>false</vt:bool>
  </property>
  <property fmtid="{D5CDD505-2E9C-101B-9397-08002B2CF9AE}" pid="25" name="HMT_Note">
    <vt:lpwstr/>
  </property>
</Properties>
</file>